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117 - PROJETO FAZENDA\"/>
    </mc:Choice>
  </mc:AlternateContent>
  <xr:revisionPtr revIDLastSave="0" documentId="13_ncr:1_{776FA318-E670-46A1-A1A5-98FB3294B335}" xr6:coauthVersionLast="47" xr6:coauthVersionMax="47" xr10:uidLastSave="{00000000-0000-0000-0000-000000000000}"/>
  <bookViews>
    <workbookView xWindow="-120" yWindow="-120" windowWidth="20730" windowHeight="11040" tabRatio="815" xr2:uid="{00000000-000D-0000-FFFF-FFFF00000000}"/>
  </bookViews>
  <sheets>
    <sheet name="DASHBOARD" sheetId="7" r:id="rId1"/>
    <sheet name="base" sheetId="23" state="hidden" r:id="rId2"/>
    <sheet name="Planilha6" sheetId="16" state="hidden" r:id="rId3"/>
    <sheet name="PLANILHA_COLHEITA_DIÁRIA" sheetId="4" state="hidden" r:id="rId4"/>
    <sheet name="PLANILHA_PAGAMENTO_SEMANAL" sheetId="1" state="hidden" r:id="rId5"/>
    <sheet name="CX ECONÔMICA" sheetId="11" state="hidden" r:id="rId6"/>
    <sheet name="BRADESCO" sheetId="12" state="hidden" r:id="rId7"/>
    <sheet name="BANCO DO BRASIL" sheetId="13" state="hidden" r:id="rId8"/>
    <sheet name="CADASTROS" sheetId="5" r:id="rId9"/>
    <sheet name="PRODUÇÃO" sheetId="19" state="hidden" r:id="rId10"/>
    <sheet name="FOLHA DE PAGAMENTO FINAL" sheetId="20" r:id="rId11"/>
    <sheet name="IMPRESSÃO" sheetId="24" r:id="rId12"/>
    <sheet name="IMPRESSÃO (Aux)" sheetId="25" state="hidden" r:id="rId13"/>
    <sheet name="BANCOS" sheetId="21" state="hidden" r:id="rId14"/>
    <sheet name="CONTROLE DE PRODUÇÃO" sheetId="9" state="hidden" r:id="rId15"/>
    <sheet name="FOLHA DE PAGAMENTO" sheetId="10" state="hidden" r:id="rId16"/>
    <sheet name="Planilha7" sheetId="17" state="hidden" r:id="rId17"/>
  </sheets>
  <externalReferences>
    <externalReference r:id="rId18"/>
  </externalReferences>
  <definedNames>
    <definedName name="_xlnm._FilterDatabase" localSheetId="8" hidden="1">CADASTROS!$B$2:$H$42</definedName>
    <definedName name="_xlnm._FilterDatabase" localSheetId="4" hidden="1">PLANILHA_PAGAMENTO_SEMANAL!$A$7:$J$7</definedName>
    <definedName name="_xlnm.Print_Area" localSheetId="8">CADASTROS!$B$2:$H$586</definedName>
    <definedName name="_xlnm.Print_Area" localSheetId="11">IMPRESSÃO!$A$1:$I$73</definedName>
    <definedName name="_xlnm.Print_Area" localSheetId="3">PLANILHA_COLHEITA_DIÁRIA!$A$1:$I$1031</definedName>
    <definedName name="_xlnm.Print_Area" localSheetId="4">PLANILHA_PAGAMENTO_SEMANAL!$A$1:$U$693</definedName>
    <definedName name="base_dados" localSheetId="11">[1]CADASTROS!$B$3:$I$1946</definedName>
    <definedName name="base_dados" localSheetId="12">[1]CADASTROS!$B$3:$I$1946</definedName>
    <definedName name="base_dados">CADASTROS!$B$3:$I$1946</definedName>
    <definedName name="_xlnm.Criteria" localSheetId="4">PLANILHA_PAGAMENTO_SEMANAL!$F$8:$F$9</definedName>
    <definedName name="SegmentaçãodeDados_ANO">#N/A</definedName>
    <definedName name="SegmentaçãodeDados_Banco">#N/A</definedName>
    <definedName name="SegmentaçãodeDados_Banco1">#N/A</definedName>
    <definedName name="SegmentaçãodeDados_Data">#N/A</definedName>
    <definedName name="SegmentaçãodeDados_MÊS">#N/A</definedName>
  </definedNames>
  <calcPr calcId="191029"/>
  <pivotCaches>
    <pivotCache cacheId="0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20" l="1"/>
  <c r="L14" i="20"/>
  <c r="K13" i="20"/>
  <c r="L13" i="20"/>
  <c r="L12" i="20"/>
  <c r="L4" i="20"/>
  <c r="L5" i="20"/>
  <c r="L6" i="20"/>
  <c r="L7" i="20"/>
  <c r="L8" i="20"/>
  <c r="L9" i="20"/>
  <c r="L10" i="20"/>
  <c r="L11" i="20"/>
  <c r="L3" i="20"/>
  <c r="K12" i="20"/>
  <c r="M4" i="24"/>
  <c r="A4" i="24" l="1"/>
  <c r="I4" i="24" l="1"/>
  <c r="D4" i="24"/>
  <c r="H4" i="24"/>
  <c r="G4" i="24"/>
  <c r="F4" i="24"/>
  <c r="E4" i="24"/>
  <c r="B4" i="24"/>
  <c r="J4" i="24" s="1"/>
  <c r="C4" i="24"/>
  <c r="A14" i="24"/>
  <c r="B14" i="24" s="1"/>
  <c r="J14" i="24" s="1"/>
  <c r="A15" i="24"/>
  <c r="A16" i="24"/>
  <c r="C16" i="24" s="1"/>
  <c r="A17" i="24"/>
  <c r="A18" i="24"/>
  <c r="C18" i="24" s="1"/>
  <c r="A19" i="24"/>
  <c r="A20" i="24"/>
  <c r="C20" i="24" s="1"/>
  <c r="A21" i="24"/>
  <c r="A22" i="24"/>
  <c r="C22" i="24" s="1"/>
  <c r="A23" i="24"/>
  <c r="A24" i="24"/>
  <c r="C24" i="24" s="1"/>
  <c r="A25" i="24"/>
  <c r="A26" i="24"/>
  <c r="C26" i="24" s="1"/>
  <c r="A27" i="24"/>
  <c r="A28" i="24"/>
  <c r="C28" i="24" s="1"/>
  <c r="A29" i="24"/>
  <c r="A30" i="24"/>
  <c r="C30" i="24" s="1"/>
  <c r="A31" i="24"/>
  <c r="A32" i="24"/>
  <c r="C32" i="24" s="1"/>
  <c r="A33" i="24"/>
  <c r="A34" i="24"/>
  <c r="C34" i="24" s="1"/>
  <c r="A35" i="24"/>
  <c r="A36" i="24"/>
  <c r="C36" i="24" s="1"/>
  <c r="A37" i="24"/>
  <c r="A38" i="24"/>
  <c r="C38" i="24" s="1"/>
  <c r="A39" i="24"/>
  <c r="A40" i="24"/>
  <c r="C40" i="24" s="1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B454" i="24" s="1"/>
  <c r="A455" i="24"/>
  <c r="A456" i="24"/>
  <c r="B456" i="24" s="1"/>
  <c r="A457" i="24"/>
  <c r="A458" i="24"/>
  <c r="B458" i="24" s="1"/>
  <c r="A459" i="24"/>
  <c r="A460" i="24"/>
  <c r="B460" i="24" s="1"/>
  <c r="A461" i="24"/>
  <c r="A462" i="24"/>
  <c r="B462" i="24" s="1"/>
  <c r="A463" i="24"/>
  <c r="A464" i="24"/>
  <c r="B464" i="24" s="1"/>
  <c r="A465" i="24"/>
  <c r="A466" i="24"/>
  <c r="B466" i="24" s="1"/>
  <c r="A467" i="24"/>
  <c r="A468" i="24"/>
  <c r="B468" i="24" s="1"/>
  <c r="A469" i="24"/>
  <c r="A470" i="24"/>
  <c r="B470" i="24" s="1"/>
  <c r="A471" i="24"/>
  <c r="A472" i="24"/>
  <c r="B472" i="24" s="1"/>
  <c r="A473" i="24"/>
  <c r="A474" i="24"/>
  <c r="B474" i="24" s="1"/>
  <c r="A475" i="24"/>
  <c r="A476" i="24"/>
  <c r="B476" i="24" s="1"/>
  <c r="A477" i="24"/>
  <c r="A478" i="24"/>
  <c r="B478" i="24" s="1"/>
  <c r="A479" i="24"/>
  <c r="A480" i="24"/>
  <c r="B480" i="24" s="1"/>
  <c r="A481" i="24"/>
  <c r="A482" i="24"/>
  <c r="B482" i="24" s="1"/>
  <c r="A483" i="24"/>
  <c r="A484" i="24"/>
  <c r="B484" i="24" s="1"/>
  <c r="A485" i="24"/>
  <c r="A486" i="24"/>
  <c r="B486" i="24" s="1"/>
  <c r="A487" i="24"/>
  <c r="A488" i="24"/>
  <c r="B488" i="24" s="1"/>
  <c r="A489" i="24"/>
  <c r="A490" i="24"/>
  <c r="B490" i="24" s="1"/>
  <c r="A491" i="24"/>
  <c r="A492" i="24"/>
  <c r="B492" i="24" s="1"/>
  <c r="A493" i="24"/>
  <c r="A494" i="24"/>
  <c r="B494" i="24" s="1"/>
  <c r="A495" i="24"/>
  <c r="A496" i="24"/>
  <c r="B496" i="24" s="1"/>
  <c r="A497" i="24"/>
  <c r="A498" i="24"/>
  <c r="B498" i="24" s="1"/>
  <c r="A499" i="24"/>
  <c r="A500" i="24"/>
  <c r="B500" i="24" s="1"/>
  <c r="A501" i="24"/>
  <c r="A502" i="24"/>
  <c r="B502" i="24" s="1"/>
  <c r="A503" i="24"/>
  <c r="A504" i="24"/>
  <c r="B504" i="24" s="1"/>
  <c r="A505" i="24"/>
  <c r="A506" i="24"/>
  <c r="B506" i="24" s="1"/>
  <c r="A507" i="24"/>
  <c r="A508" i="24"/>
  <c r="B508" i="24" s="1"/>
  <c r="A509" i="24"/>
  <c r="A510" i="24"/>
  <c r="B510" i="24" s="1"/>
  <c r="A511" i="24"/>
  <c r="A512" i="24"/>
  <c r="B512" i="24" s="1"/>
  <c r="A513" i="24"/>
  <c r="A514" i="24"/>
  <c r="B514" i="24" s="1"/>
  <c r="A515" i="24"/>
  <c r="A516" i="24"/>
  <c r="B516" i="24" s="1"/>
  <c r="A517" i="24"/>
  <c r="A518" i="24"/>
  <c r="B518" i="24" s="1"/>
  <c r="A519" i="24"/>
  <c r="A520" i="24"/>
  <c r="B520" i="24" s="1"/>
  <c r="A521" i="24"/>
  <c r="A522" i="24"/>
  <c r="B522" i="24" s="1"/>
  <c r="A523" i="24"/>
  <c r="A524" i="24"/>
  <c r="B524" i="24" s="1"/>
  <c r="A525" i="24"/>
  <c r="A526" i="24"/>
  <c r="B526" i="24" s="1"/>
  <c r="A527" i="24"/>
  <c r="A528" i="24"/>
  <c r="B528" i="24" s="1"/>
  <c r="A529" i="24"/>
  <c r="A530" i="24"/>
  <c r="B530" i="24" s="1"/>
  <c r="A531" i="24"/>
  <c r="A532" i="24"/>
  <c r="B532" i="24" s="1"/>
  <c r="A533" i="24"/>
  <c r="A534" i="24"/>
  <c r="B534" i="24" s="1"/>
  <c r="A535" i="24"/>
  <c r="A536" i="24"/>
  <c r="B536" i="24" s="1"/>
  <c r="A537" i="24"/>
  <c r="A538" i="24"/>
  <c r="B538" i="24" s="1"/>
  <c r="A539" i="24"/>
  <c r="A540" i="24"/>
  <c r="B540" i="24" s="1"/>
  <c r="A541" i="24"/>
  <c r="A542" i="24"/>
  <c r="B542" i="24" s="1"/>
  <c r="A543" i="24"/>
  <c r="A544" i="24"/>
  <c r="B544" i="24" s="1"/>
  <c r="A545" i="24"/>
  <c r="A546" i="24"/>
  <c r="B546" i="24" s="1"/>
  <c r="A547" i="24"/>
  <c r="A548" i="24"/>
  <c r="B548" i="24" s="1"/>
  <c r="A549" i="24"/>
  <c r="A550" i="24"/>
  <c r="B550" i="24" s="1"/>
  <c r="A551" i="24"/>
  <c r="A552" i="24"/>
  <c r="B552" i="24" s="1"/>
  <c r="A553" i="24"/>
  <c r="A554" i="24"/>
  <c r="B554" i="24" s="1"/>
  <c r="A555" i="24"/>
  <c r="A556" i="24"/>
  <c r="B556" i="24" s="1"/>
  <c r="A557" i="24"/>
  <c r="A558" i="24"/>
  <c r="B558" i="24" s="1"/>
  <c r="A559" i="24"/>
  <c r="A560" i="24"/>
  <c r="B560" i="24" s="1"/>
  <c r="A561" i="24"/>
  <c r="A562" i="24"/>
  <c r="B562" i="24" s="1"/>
  <c r="A563" i="24"/>
  <c r="A564" i="24"/>
  <c r="B564" i="24" s="1"/>
  <c r="A565" i="24"/>
  <c r="A566" i="24"/>
  <c r="B566" i="24" s="1"/>
  <c r="A567" i="24"/>
  <c r="A568" i="24"/>
  <c r="B568" i="24" s="1"/>
  <c r="A569" i="24"/>
  <c r="A570" i="24"/>
  <c r="B570" i="24" s="1"/>
  <c r="A571" i="24"/>
  <c r="A572" i="24"/>
  <c r="A573" i="24"/>
  <c r="A574" i="24"/>
  <c r="B574" i="24" s="1"/>
  <c r="A575" i="24"/>
  <c r="A576" i="24"/>
  <c r="B576" i="24" s="1"/>
  <c r="A577" i="24"/>
  <c r="A578" i="24"/>
  <c r="B578" i="24" s="1"/>
  <c r="A579" i="24"/>
  <c r="A580" i="24"/>
  <c r="B580" i="24" s="1"/>
  <c r="A581" i="24"/>
  <c r="A582" i="24"/>
  <c r="B582" i="24" s="1"/>
  <c r="A583" i="24"/>
  <c r="A584" i="24"/>
  <c r="B584" i="24" s="1"/>
  <c r="A585" i="24"/>
  <c r="A586" i="24"/>
  <c r="B586" i="24" s="1"/>
  <c r="A587" i="24"/>
  <c r="A588" i="24"/>
  <c r="B588" i="24" s="1"/>
  <c r="A589" i="24"/>
  <c r="A590" i="24"/>
  <c r="B590" i="24" s="1"/>
  <c r="A591" i="24"/>
  <c r="A592" i="24"/>
  <c r="B592" i="24" s="1"/>
  <c r="A593" i="24"/>
  <c r="A594" i="24"/>
  <c r="B594" i="24" s="1"/>
  <c r="A595" i="24"/>
  <c r="A596" i="24"/>
  <c r="B596" i="24" s="1"/>
  <c r="A597" i="24"/>
  <c r="A598" i="24"/>
  <c r="B598" i="24" s="1"/>
  <c r="A599" i="24"/>
  <c r="A600" i="24"/>
  <c r="B600" i="24" s="1"/>
  <c r="A601" i="24"/>
  <c r="A602" i="24"/>
  <c r="B602" i="24" s="1"/>
  <c r="A603" i="24"/>
  <c r="A604" i="24"/>
  <c r="B604" i="24" s="1"/>
  <c r="A605" i="24"/>
  <c r="A606" i="24"/>
  <c r="B606" i="24" s="1"/>
  <c r="A607" i="24"/>
  <c r="A608" i="24"/>
  <c r="B608" i="24" s="1"/>
  <c r="A609" i="24"/>
  <c r="A610" i="24"/>
  <c r="B610" i="24" s="1"/>
  <c r="A611" i="24"/>
  <c r="A612" i="24"/>
  <c r="B612" i="24" s="1"/>
  <c r="A613" i="24"/>
  <c r="A614" i="24"/>
  <c r="B614" i="24" s="1"/>
  <c r="A615" i="24"/>
  <c r="A616" i="24"/>
  <c r="A617" i="24"/>
  <c r="A618" i="24"/>
  <c r="B618" i="24" s="1"/>
  <c r="A619" i="24"/>
  <c r="A620" i="24"/>
  <c r="B620" i="24" s="1"/>
  <c r="A621" i="24"/>
  <c r="A622" i="24"/>
  <c r="B622" i="24" s="1"/>
  <c r="A623" i="24"/>
  <c r="A624" i="24"/>
  <c r="B624" i="24" s="1"/>
  <c r="A625" i="24"/>
  <c r="A626" i="24"/>
  <c r="B626" i="24" s="1"/>
  <c r="A627" i="24"/>
  <c r="A628" i="24"/>
  <c r="B628" i="24" s="1"/>
  <c r="A629" i="24"/>
  <c r="A630" i="24"/>
  <c r="A631" i="24"/>
  <c r="A632" i="24"/>
  <c r="B632" i="24" s="1"/>
  <c r="A633" i="24"/>
  <c r="A634" i="24"/>
  <c r="B634" i="24" s="1"/>
  <c r="A635" i="24"/>
  <c r="A636" i="24"/>
  <c r="A637" i="24"/>
  <c r="A638" i="24"/>
  <c r="B638" i="24" s="1"/>
  <c r="A639" i="24"/>
  <c r="A640" i="24"/>
  <c r="A641" i="24"/>
  <c r="A642" i="24"/>
  <c r="B642" i="24" s="1"/>
  <c r="A643" i="24"/>
  <c r="A644" i="24"/>
  <c r="A645" i="24"/>
  <c r="A646" i="24"/>
  <c r="B646" i="24" s="1"/>
  <c r="A647" i="24"/>
  <c r="A648" i="24"/>
  <c r="A649" i="24"/>
  <c r="A650" i="24"/>
  <c r="B650" i="24" s="1"/>
  <c r="A651" i="24"/>
  <c r="A652" i="24"/>
  <c r="A653" i="24"/>
  <c r="A654" i="24"/>
  <c r="B654" i="24" s="1"/>
  <c r="A655" i="24"/>
  <c r="A656" i="24"/>
  <c r="B656" i="24" s="1"/>
  <c r="A657" i="24"/>
  <c r="A658" i="24"/>
  <c r="A659" i="24"/>
  <c r="A660" i="24"/>
  <c r="B660" i="24" s="1"/>
  <c r="A661" i="24"/>
  <c r="A662" i="24"/>
  <c r="B662" i="24" s="1"/>
  <c r="A663" i="24"/>
  <c r="A664" i="24"/>
  <c r="A665" i="24"/>
  <c r="A666" i="24"/>
  <c r="B666" i="24" s="1"/>
  <c r="A667" i="24"/>
  <c r="A668" i="24"/>
  <c r="B668" i="24" s="1"/>
  <c r="A669" i="24"/>
  <c r="A670" i="24"/>
  <c r="A671" i="24"/>
  <c r="A672" i="24"/>
  <c r="B672" i="24" s="1"/>
  <c r="A673" i="24"/>
  <c r="A674" i="24"/>
  <c r="B674" i="24" s="1"/>
  <c r="A675" i="24"/>
  <c r="A676" i="24"/>
  <c r="A677" i="24"/>
  <c r="A678" i="24"/>
  <c r="B678" i="24" s="1"/>
  <c r="A679" i="24"/>
  <c r="A680" i="24"/>
  <c r="B680" i="24" s="1"/>
  <c r="A681" i="24"/>
  <c r="A682" i="24"/>
  <c r="A683" i="24"/>
  <c r="A684" i="24"/>
  <c r="B684" i="24" s="1"/>
  <c r="A685" i="24"/>
  <c r="A686" i="24"/>
  <c r="A687" i="24"/>
  <c r="A688" i="24"/>
  <c r="A689" i="24"/>
  <c r="A690" i="24"/>
  <c r="A691" i="24"/>
  <c r="A692" i="24"/>
  <c r="B692" i="24" s="1"/>
  <c r="A693" i="24"/>
  <c r="A694" i="24"/>
  <c r="A695" i="24"/>
  <c r="A696" i="24"/>
  <c r="B696" i="24" s="1"/>
  <c r="A697" i="24"/>
  <c r="A698" i="24"/>
  <c r="A699" i="24"/>
  <c r="A700" i="24"/>
  <c r="B700" i="24" s="1"/>
  <c r="A5" i="24"/>
  <c r="I5" i="24" s="1"/>
  <c r="A6" i="24"/>
  <c r="G6" i="24" s="1"/>
  <c r="A7" i="24"/>
  <c r="I7" i="24" s="1"/>
  <c r="A8" i="24"/>
  <c r="A9" i="24"/>
  <c r="I9" i="24" s="1"/>
  <c r="A10" i="24"/>
  <c r="I10" i="24" s="1"/>
  <c r="A11" i="24"/>
  <c r="I11" i="24" s="1"/>
  <c r="A12" i="24"/>
  <c r="I12" i="24" s="1"/>
  <c r="A13" i="24"/>
  <c r="I8" i="24" l="1"/>
  <c r="E8" i="24"/>
  <c r="I698" i="24"/>
  <c r="H698" i="24"/>
  <c r="G698" i="24"/>
  <c r="F698" i="24"/>
  <c r="E698" i="24"/>
  <c r="C698" i="24"/>
  <c r="D698" i="24"/>
  <c r="I694" i="24"/>
  <c r="H694" i="24"/>
  <c r="G694" i="24"/>
  <c r="F694" i="24"/>
  <c r="E694" i="24"/>
  <c r="C694" i="24"/>
  <c r="D694" i="24"/>
  <c r="I690" i="24"/>
  <c r="H690" i="24"/>
  <c r="G690" i="24"/>
  <c r="F690" i="24"/>
  <c r="E690" i="24"/>
  <c r="C690" i="24"/>
  <c r="D690" i="24"/>
  <c r="I688" i="24"/>
  <c r="H688" i="24"/>
  <c r="G688" i="24"/>
  <c r="F688" i="24"/>
  <c r="E688" i="24"/>
  <c r="C688" i="24"/>
  <c r="D688" i="24"/>
  <c r="I686" i="24"/>
  <c r="H686" i="24"/>
  <c r="G686" i="24"/>
  <c r="F686" i="24"/>
  <c r="E686" i="24"/>
  <c r="C686" i="24"/>
  <c r="D686" i="24"/>
  <c r="I682" i="24"/>
  <c r="H682" i="24"/>
  <c r="G682" i="24"/>
  <c r="F682" i="24"/>
  <c r="E682" i="24"/>
  <c r="C682" i="24"/>
  <c r="D682" i="24"/>
  <c r="I676" i="24"/>
  <c r="H676" i="24"/>
  <c r="G676" i="24"/>
  <c r="F676" i="24"/>
  <c r="E676" i="24"/>
  <c r="C676" i="24"/>
  <c r="D676" i="24"/>
  <c r="I670" i="24"/>
  <c r="H670" i="24"/>
  <c r="G670" i="24"/>
  <c r="F670" i="24"/>
  <c r="E670" i="24"/>
  <c r="C670" i="24"/>
  <c r="D670" i="24"/>
  <c r="I664" i="24"/>
  <c r="H664" i="24"/>
  <c r="G664" i="24"/>
  <c r="F664" i="24"/>
  <c r="E664" i="24"/>
  <c r="C664" i="24"/>
  <c r="D664" i="24"/>
  <c r="I658" i="24"/>
  <c r="H658" i="24"/>
  <c r="G658" i="24"/>
  <c r="F658" i="24"/>
  <c r="E658" i="24"/>
  <c r="C658" i="24"/>
  <c r="D658" i="24"/>
  <c r="I652" i="24"/>
  <c r="H652" i="24"/>
  <c r="G652" i="24"/>
  <c r="F652" i="24"/>
  <c r="E652" i="24"/>
  <c r="C652" i="24"/>
  <c r="D652" i="24"/>
  <c r="I648" i="24"/>
  <c r="H648" i="24"/>
  <c r="G648" i="24"/>
  <c r="F648" i="24"/>
  <c r="E648" i="24"/>
  <c r="C648" i="24"/>
  <c r="D648" i="24"/>
  <c r="I644" i="24"/>
  <c r="H644" i="24"/>
  <c r="G644" i="24"/>
  <c r="F644" i="24"/>
  <c r="E644" i="24"/>
  <c r="C644" i="24"/>
  <c r="D644" i="24"/>
  <c r="I640" i="24"/>
  <c r="H640" i="24"/>
  <c r="G640" i="24"/>
  <c r="F640" i="24"/>
  <c r="E640" i="24"/>
  <c r="C640" i="24"/>
  <c r="D640" i="24"/>
  <c r="I636" i="24"/>
  <c r="H636" i="24"/>
  <c r="G636" i="24"/>
  <c r="F636" i="24"/>
  <c r="E636" i="24"/>
  <c r="C636" i="24"/>
  <c r="D636" i="24"/>
  <c r="I630" i="24"/>
  <c r="H630" i="24"/>
  <c r="G630" i="24"/>
  <c r="F630" i="24"/>
  <c r="E630" i="24"/>
  <c r="C630" i="24"/>
  <c r="D630" i="24"/>
  <c r="I616" i="24"/>
  <c r="H616" i="24"/>
  <c r="G616" i="24"/>
  <c r="F616" i="24"/>
  <c r="E616" i="24"/>
  <c r="C616" i="24"/>
  <c r="D616" i="24"/>
  <c r="I572" i="24"/>
  <c r="H572" i="24"/>
  <c r="G572" i="24"/>
  <c r="F572" i="24"/>
  <c r="E572" i="24"/>
  <c r="C572" i="24"/>
  <c r="D572" i="24"/>
  <c r="I452" i="24"/>
  <c r="H452" i="24"/>
  <c r="G452" i="24"/>
  <c r="F452" i="24"/>
  <c r="E452" i="24"/>
  <c r="C452" i="24"/>
  <c r="D452" i="24"/>
  <c r="I450" i="24"/>
  <c r="H450" i="24"/>
  <c r="G450" i="24"/>
  <c r="F450" i="24"/>
  <c r="E450" i="24"/>
  <c r="D450" i="24"/>
  <c r="C450" i="24"/>
  <c r="I448" i="24"/>
  <c r="H448" i="24"/>
  <c r="G448" i="24"/>
  <c r="F448" i="24"/>
  <c r="E448" i="24"/>
  <c r="C448" i="24"/>
  <c r="D448" i="24"/>
  <c r="I446" i="24"/>
  <c r="H446" i="24"/>
  <c r="G446" i="24"/>
  <c r="F446" i="24"/>
  <c r="E446" i="24"/>
  <c r="D446" i="24"/>
  <c r="C446" i="24"/>
  <c r="I444" i="24"/>
  <c r="H444" i="24"/>
  <c r="G444" i="24"/>
  <c r="F444" i="24"/>
  <c r="E444" i="24"/>
  <c r="C444" i="24"/>
  <c r="D444" i="24"/>
  <c r="I442" i="24"/>
  <c r="H442" i="24"/>
  <c r="G442" i="24"/>
  <c r="F442" i="24"/>
  <c r="E442" i="24"/>
  <c r="D442" i="24"/>
  <c r="C442" i="24"/>
  <c r="I440" i="24"/>
  <c r="H440" i="24"/>
  <c r="G440" i="24"/>
  <c r="F440" i="24"/>
  <c r="E440" i="24"/>
  <c r="C440" i="24"/>
  <c r="D440" i="24"/>
  <c r="I438" i="24"/>
  <c r="H438" i="24"/>
  <c r="G438" i="24"/>
  <c r="F438" i="24"/>
  <c r="E438" i="24"/>
  <c r="D438" i="24"/>
  <c r="C438" i="24"/>
  <c r="I436" i="24"/>
  <c r="H436" i="24"/>
  <c r="G436" i="24"/>
  <c r="F436" i="24"/>
  <c r="E436" i="24"/>
  <c r="C436" i="24"/>
  <c r="D436" i="24"/>
  <c r="I434" i="24"/>
  <c r="H434" i="24"/>
  <c r="G434" i="24"/>
  <c r="F434" i="24"/>
  <c r="E434" i="24"/>
  <c r="D434" i="24"/>
  <c r="C434" i="24"/>
  <c r="I432" i="24"/>
  <c r="H432" i="24"/>
  <c r="G432" i="24"/>
  <c r="F432" i="24"/>
  <c r="E432" i="24"/>
  <c r="C432" i="24"/>
  <c r="D432" i="24"/>
  <c r="I430" i="24"/>
  <c r="H430" i="24"/>
  <c r="G430" i="24"/>
  <c r="F430" i="24"/>
  <c r="E430" i="24"/>
  <c r="D430" i="24"/>
  <c r="C430" i="24"/>
  <c r="I428" i="24"/>
  <c r="H428" i="24"/>
  <c r="G428" i="24"/>
  <c r="F428" i="24"/>
  <c r="E428" i="24"/>
  <c r="C428" i="24"/>
  <c r="D428" i="24"/>
  <c r="I426" i="24"/>
  <c r="H426" i="24"/>
  <c r="G426" i="24"/>
  <c r="F426" i="24"/>
  <c r="E426" i="24"/>
  <c r="D426" i="24"/>
  <c r="C426" i="24"/>
  <c r="I424" i="24"/>
  <c r="H424" i="24"/>
  <c r="G424" i="24"/>
  <c r="F424" i="24"/>
  <c r="E424" i="24"/>
  <c r="C424" i="24"/>
  <c r="D424" i="24"/>
  <c r="I422" i="24"/>
  <c r="H422" i="24"/>
  <c r="G422" i="24"/>
  <c r="F422" i="24"/>
  <c r="E422" i="24"/>
  <c r="D422" i="24"/>
  <c r="C422" i="24"/>
  <c r="I420" i="24"/>
  <c r="H420" i="24"/>
  <c r="G420" i="24"/>
  <c r="F420" i="24"/>
  <c r="E420" i="24"/>
  <c r="C420" i="24"/>
  <c r="D420" i="24"/>
  <c r="I418" i="24"/>
  <c r="H418" i="24"/>
  <c r="G418" i="24"/>
  <c r="F418" i="24"/>
  <c r="E418" i="24"/>
  <c r="D418" i="24"/>
  <c r="C418" i="24"/>
  <c r="I416" i="24"/>
  <c r="H416" i="24"/>
  <c r="G416" i="24"/>
  <c r="F416" i="24"/>
  <c r="E416" i="24"/>
  <c r="C416" i="24"/>
  <c r="D416" i="24"/>
  <c r="I414" i="24"/>
  <c r="H414" i="24"/>
  <c r="G414" i="24"/>
  <c r="F414" i="24"/>
  <c r="E414" i="24"/>
  <c r="D414" i="24"/>
  <c r="C414" i="24"/>
  <c r="I412" i="24"/>
  <c r="H412" i="24"/>
  <c r="G412" i="24"/>
  <c r="F412" i="24"/>
  <c r="E412" i="24"/>
  <c r="C412" i="24"/>
  <c r="D412" i="24"/>
  <c r="I410" i="24"/>
  <c r="H410" i="24"/>
  <c r="G410" i="24"/>
  <c r="F410" i="24"/>
  <c r="E410" i="24"/>
  <c r="D410" i="24"/>
  <c r="C410" i="24"/>
  <c r="I408" i="24"/>
  <c r="H408" i="24"/>
  <c r="G408" i="24"/>
  <c r="F408" i="24"/>
  <c r="E408" i="24"/>
  <c r="C408" i="24"/>
  <c r="D408" i="24"/>
  <c r="I406" i="24"/>
  <c r="H406" i="24"/>
  <c r="G406" i="24"/>
  <c r="F406" i="24"/>
  <c r="E406" i="24"/>
  <c r="D406" i="24"/>
  <c r="C406" i="24"/>
  <c r="I404" i="24"/>
  <c r="H404" i="24"/>
  <c r="G404" i="24"/>
  <c r="F404" i="24"/>
  <c r="E404" i="24"/>
  <c r="C404" i="24"/>
  <c r="D404" i="24"/>
  <c r="I402" i="24"/>
  <c r="H402" i="24"/>
  <c r="G402" i="24"/>
  <c r="F402" i="24"/>
  <c r="E402" i="24"/>
  <c r="D402" i="24"/>
  <c r="C402" i="24"/>
  <c r="I400" i="24"/>
  <c r="H400" i="24"/>
  <c r="G400" i="24"/>
  <c r="F400" i="24"/>
  <c r="E400" i="24"/>
  <c r="C400" i="24"/>
  <c r="D400" i="24"/>
  <c r="I398" i="24"/>
  <c r="H398" i="24"/>
  <c r="G398" i="24"/>
  <c r="F398" i="24"/>
  <c r="E398" i="24"/>
  <c r="D398" i="24"/>
  <c r="C398" i="24"/>
  <c r="I396" i="24"/>
  <c r="H396" i="24"/>
  <c r="G396" i="24"/>
  <c r="F396" i="24"/>
  <c r="E396" i="24"/>
  <c r="C396" i="24"/>
  <c r="D396" i="24"/>
  <c r="I394" i="24"/>
  <c r="H394" i="24"/>
  <c r="G394" i="24"/>
  <c r="F394" i="24"/>
  <c r="E394" i="24"/>
  <c r="D394" i="24"/>
  <c r="C394" i="24"/>
  <c r="I392" i="24"/>
  <c r="H392" i="24"/>
  <c r="G392" i="24"/>
  <c r="F392" i="24"/>
  <c r="E392" i="24"/>
  <c r="C392" i="24"/>
  <c r="D392" i="24"/>
  <c r="I390" i="24"/>
  <c r="H390" i="24"/>
  <c r="G390" i="24"/>
  <c r="F390" i="24"/>
  <c r="E390" i="24"/>
  <c r="D390" i="24"/>
  <c r="C390" i="24"/>
  <c r="I388" i="24"/>
  <c r="H388" i="24"/>
  <c r="G388" i="24"/>
  <c r="F388" i="24"/>
  <c r="E388" i="24"/>
  <c r="C388" i="24"/>
  <c r="D388" i="24"/>
  <c r="I386" i="24"/>
  <c r="H386" i="24"/>
  <c r="G386" i="24"/>
  <c r="F386" i="24"/>
  <c r="E386" i="24"/>
  <c r="D386" i="24"/>
  <c r="C386" i="24"/>
  <c r="I384" i="24"/>
  <c r="H384" i="24"/>
  <c r="G384" i="24"/>
  <c r="F384" i="24"/>
  <c r="E384" i="24"/>
  <c r="C384" i="24"/>
  <c r="D384" i="24"/>
  <c r="I382" i="24"/>
  <c r="H382" i="24"/>
  <c r="G382" i="24"/>
  <c r="F382" i="24"/>
  <c r="E382" i="24"/>
  <c r="D382" i="24"/>
  <c r="C382" i="24"/>
  <c r="I380" i="24"/>
  <c r="H380" i="24"/>
  <c r="G380" i="24"/>
  <c r="F380" i="24"/>
  <c r="E380" i="24"/>
  <c r="C380" i="24"/>
  <c r="D380" i="24"/>
  <c r="I378" i="24"/>
  <c r="H378" i="24"/>
  <c r="G378" i="24"/>
  <c r="F378" i="24"/>
  <c r="E378" i="24"/>
  <c r="D378" i="24"/>
  <c r="C378" i="24"/>
  <c r="I376" i="24"/>
  <c r="H376" i="24"/>
  <c r="G376" i="24"/>
  <c r="F376" i="24"/>
  <c r="E376" i="24"/>
  <c r="C376" i="24"/>
  <c r="D376" i="24"/>
  <c r="I374" i="24"/>
  <c r="H374" i="24"/>
  <c r="G374" i="24"/>
  <c r="F374" i="24"/>
  <c r="E374" i="24"/>
  <c r="D374" i="24"/>
  <c r="C374" i="24"/>
  <c r="I372" i="24"/>
  <c r="H372" i="24"/>
  <c r="G372" i="24"/>
  <c r="F372" i="24"/>
  <c r="E372" i="24"/>
  <c r="C372" i="24"/>
  <c r="D372" i="24"/>
  <c r="I370" i="24"/>
  <c r="H370" i="24"/>
  <c r="G370" i="24"/>
  <c r="F370" i="24"/>
  <c r="E370" i="24"/>
  <c r="D370" i="24"/>
  <c r="C370" i="24"/>
  <c r="I368" i="24"/>
  <c r="H368" i="24"/>
  <c r="G368" i="24"/>
  <c r="F368" i="24"/>
  <c r="E368" i="24"/>
  <c r="C368" i="24"/>
  <c r="D368" i="24"/>
  <c r="I366" i="24"/>
  <c r="H366" i="24"/>
  <c r="G366" i="24"/>
  <c r="F366" i="24"/>
  <c r="E366" i="24"/>
  <c r="D366" i="24"/>
  <c r="C366" i="24"/>
  <c r="I364" i="24"/>
  <c r="H364" i="24"/>
  <c r="G364" i="24"/>
  <c r="F364" i="24"/>
  <c r="E364" i="24"/>
  <c r="C364" i="24"/>
  <c r="D364" i="24"/>
  <c r="I362" i="24"/>
  <c r="H362" i="24"/>
  <c r="G362" i="24"/>
  <c r="F362" i="24"/>
  <c r="E362" i="24"/>
  <c r="D362" i="24"/>
  <c r="C362" i="24"/>
  <c r="I360" i="24"/>
  <c r="H360" i="24"/>
  <c r="G360" i="24"/>
  <c r="F360" i="24"/>
  <c r="E360" i="24"/>
  <c r="C360" i="24"/>
  <c r="D360" i="24"/>
  <c r="I358" i="24"/>
  <c r="H358" i="24"/>
  <c r="G358" i="24"/>
  <c r="F358" i="24"/>
  <c r="E358" i="24"/>
  <c r="D358" i="24"/>
  <c r="C358" i="24"/>
  <c r="I356" i="24"/>
  <c r="H356" i="24"/>
  <c r="G356" i="24"/>
  <c r="F356" i="24"/>
  <c r="E356" i="24"/>
  <c r="C356" i="24"/>
  <c r="D356" i="24"/>
  <c r="I354" i="24"/>
  <c r="H354" i="24"/>
  <c r="G354" i="24"/>
  <c r="F354" i="24"/>
  <c r="E354" i="24"/>
  <c r="D354" i="24"/>
  <c r="C354" i="24"/>
  <c r="I352" i="24"/>
  <c r="H352" i="24"/>
  <c r="G352" i="24"/>
  <c r="F352" i="24"/>
  <c r="E352" i="24"/>
  <c r="C352" i="24"/>
  <c r="D352" i="24"/>
  <c r="I350" i="24"/>
  <c r="H350" i="24"/>
  <c r="G350" i="24"/>
  <c r="F350" i="24"/>
  <c r="E350" i="24"/>
  <c r="D350" i="24"/>
  <c r="C350" i="24"/>
  <c r="I348" i="24"/>
  <c r="H348" i="24"/>
  <c r="G348" i="24"/>
  <c r="F348" i="24"/>
  <c r="E348" i="24"/>
  <c r="C348" i="24"/>
  <c r="D348" i="24"/>
  <c r="I346" i="24"/>
  <c r="H346" i="24"/>
  <c r="G346" i="24"/>
  <c r="F346" i="24"/>
  <c r="E346" i="24"/>
  <c r="D346" i="24"/>
  <c r="C346" i="24"/>
  <c r="I344" i="24"/>
  <c r="H344" i="24"/>
  <c r="G344" i="24"/>
  <c r="F344" i="24"/>
  <c r="E344" i="24"/>
  <c r="C344" i="24"/>
  <c r="D344" i="24"/>
  <c r="I342" i="24"/>
  <c r="H342" i="24"/>
  <c r="G342" i="24"/>
  <c r="F342" i="24"/>
  <c r="E342" i="24"/>
  <c r="D342" i="24"/>
  <c r="C342" i="24"/>
  <c r="I340" i="24"/>
  <c r="H340" i="24"/>
  <c r="G340" i="24"/>
  <c r="F340" i="24"/>
  <c r="E340" i="24"/>
  <c r="C340" i="24"/>
  <c r="D340" i="24"/>
  <c r="I338" i="24"/>
  <c r="H338" i="24"/>
  <c r="G338" i="24"/>
  <c r="F338" i="24"/>
  <c r="E338" i="24"/>
  <c r="D338" i="24"/>
  <c r="C338" i="24"/>
  <c r="I336" i="24"/>
  <c r="H336" i="24"/>
  <c r="G336" i="24"/>
  <c r="F336" i="24"/>
  <c r="E336" i="24"/>
  <c r="C336" i="24"/>
  <c r="D336" i="24"/>
  <c r="I334" i="24"/>
  <c r="H334" i="24"/>
  <c r="G334" i="24"/>
  <c r="F334" i="24"/>
  <c r="E334" i="24"/>
  <c r="D334" i="24"/>
  <c r="C334" i="24"/>
  <c r="I332" i="24"/>
  <c r="H332" i="24"/>
  <c r="G332" i="24"/>
  <c r="F332" i="24"/>
  <c r="E332" i="24"/>
  <c r="C332" i="24"/>
  <c r="D332" i="24"/>
  <c r="I330" i="24"/>
  <c r="H330" i="24"/>
  <c r="G330" i="24"/>
  <c r="F330" i="24"/>
  <c r="E330" i="24"/>
  <c r="D330" i="24"/>
  <c r="C330" i="24"/>
  <c r="I328" i="24"/>
  <c r="H328" i="24"/>
  <c r="G328" i="24"/>
  <c r="F328" i="24"/>
  <c r="E328" i="24"/>
  <c r="C328" i="24"/>
  <c r="D328" i="24"/>
  <c r="I326" i="24"/>
  <c r="H326" i="24"/>
  <c r="G326" i="24"/>
  <c r="F326" i="24"/>
  <c r="E326" i="24"/>
  <c r="D326" i="24"/>
  <c r="C326" i="24"/>
  <c r="I324" i="24"/>
  <c r="H324" i="24"/>
  <c r="F324" i="24"/>
  <c r="G324" i="24"/>
  <c r="E324" i="24"/>
  <c r="C324" i="24"/>
  <c r="D324" i="24"/>
  <c r="I322" i="24"/>
  <c r="H322" i="24"/>
  <c r="G322" i="24"/>
  <c r="F322" i="24"/>
  <c r="E322" i="24"/>
  <c r="D322" i="24"/>
  <c r="C322" i="24"/>
  <c r="I320" i="24"/>
  <c r="H320" i="24"/>
  <c r="F320" i="24"/>
  <c r="G320" i="24"/>
  <c r="E320" i="24"/>
  <c r="C320" i="24"/>
  <c r="D320" i="24"/>
  <c r="I318" i="24"/>
  <c r="H318" i="24"/>
  <c r="G318" i="24"/>
  <c r="F318" i="24"/>
  <c r="E318" i="24"/>
  <c r="D318" i="24"/>
  <c r="C318" i="24"/>
  <c r="I316" i="24"/>
  <c r="H316" i="24"/>
  <c r="F316" i="24"/>
  <c r="G316" i="24"/>
  <c r="E316" i="24"/>
  <c r="C316" i="24"/>
  <c r="D316" i="24"/>
  <c r="I314" i="24"/>
  <c r="H314" i="24"/>
  <c r="G314" i="24"/>
  <c r="F314" i="24"/>
  <c r="E314" i="24"/>
  <c r="D314" i="24"/>
  <c r="C314" i="24"/>
  <c r="I312" i="24"/>
  <c r="H312" i="24"/>
  <c r="F312" i="24"/>
  <c r="G312" i="24"/>
  <c r="E312" i="24"/>
  <c r="C312" i="24"/>
  <c r="D312" i="24"/>
  <c r="I310" i="24"/>
  <c r="H310" i="24"/>
  <c r="G310" i="24"/>
  <c r="F310" i="24"/>
  <c r="E310" i="24"/>
  <c r="D310" i="24"/>
  <c r="C310" i="24"/>
  <c r="I308" i="24"/>
  <c r="H308" i="24"/>
  <c r="F308" i="24"/>
  <c r="G308" i="24"/>
  <c r="E308" i="24"/>
  <c r="C308" i="24"/>
  <c r="D308" i="24"/>
  <c r="I306" i="24"/>
  <c r="H306" i="24"/>
  <c r="G306" i="24"/>
  <c r="F306" i="24"/>
  <c r="E306" i="24"/>
  <c r="D306" i="24"/>
  <c r="C306" i="24"/>
  <c r="I304" i="24"/>
  <c r="H304" i="24"/>
  <c r="F304" i="24"/>
  <c r="G304" i="24"/>
  <c r="E304" i="24"/>
  <c r="C304" i="24"/>
  <c r="D304" i="24"/>
  <c r="I302" i="24"/>
  <c r="H302" i="24"/>
  <c r="G302" i="24"/>
  <c r="F302" i="24"/>
  <c r="E302" i="24"/>
  <c r="D302" i="24"/>
  <c r="C302" i="24"/>
  <c r="I300" i="24"/>
  <c r="H300" i="24"/>
  <c r="F300" i="24"/>
  <c r="G300" i="24"/>
  <c r="E300" i="24"/>
  <c r="C300" i="24"/>
  <c r="D300" i="24"/>
  <c r="I298" i="24"/>
  <c r="H298" i="24"/>
  <c r="G298" i="24"/>
  <c r="F298" i="24"/>
  <c r="E298" i="24"/>
  <c r="D298" i="24"/>
  <c r="C298" i="24"/>
  <c r="I296" i="24"/>
  <c r="H296" i="24"/>
  <c r="F296" i="24"/>
  <c r="G296" i="24"/>
  <c r="E296" i="24"/>
  <c r="C296" i="24"/>
  <c r="D296" i="24"/>
  <c r="I294" i="24"/>
  <c r="H294" i="24"/>
  <c r="G294" i="24"/>
  <c r="F294" i="24"/>
  <c r="E294" i="24"/>
  <c r="D294" i="24"/>
  <c r="C294" i="24"/>
  <c r="I292" i="24"/>
  <c r="H292" i="24"/>
  <c r="F292" i="24"/>
  <c r="G292" i="24"/>
  <c r="E292" i="24"/>
  <c r="C292" i="24"/>
  <c r="D292" i="24"/>
  <c r="I290" i="24"/>
  <c r="H290" i="24"/>
  <c r="G290" i="24"/>
  <c r="F290" i="24"/>
  <c r="E290" i="24"/>
  <c r="D290" i="24"/>
  <c r="C290" i="24"/>
  <c r="I288" i="24"/>
  <c r="H288" i="24"/>
  <c r="F288" i="24"/>
  <c r="G288" i="24"/>
  <c r="E288" i="24"/>
  <c r="C288" i="24"/>
  <c r="D288" i="24"/>
  <c r="I286" i="24"/>
  <c r="H286" i="24"/>
  <c r="G286" i="24"/>
  <c r="F286" i="24"/>
  <c r="E286" i="24"/>
  <c r="D286" i="24"/>
  <c r="C286" i="24"/>
  <c r="I284" i="24"/>
  <c r="H284" i="24"/>
  <c r="F284" i="24"/>
  <c r="G284" i="24"/>
  <c r="E284" i="24"/>
  <c r="C284" i="24"/>
  <c r="D284" i="24"/>
  <c r="I282" i="24"/>
  <c r="H282" i="24"/>
  <c r="G282" i="24"/>
  <c r="F282" i="24"/>
  <c r="E282" i="24"/>
  <c r="D282" i="24"/>
  <c r="C282" i="24"/>
  <c r="I280" i="24"/>
  <c r="H280" i="24"/>
  <c r="F280" i="24"/>
  <c r="G280" i="24"/>
  <c r="E280" i="24"/>
  <c r="C280" i="24"/>
  <c r="D280" i="24"/>
  <c r="I278" i="24"/>
  <c r="H278" i="24"/>
  <c r="G278" i="24"/>
  <c r="F278" i="24"/>
  <c r="E278" i="24"/>
  <c r="D278" i="24"/>
  <c r="C278" i="24"/>
  <c r="I276" i="24"/>
  <c r="H276" i="24"/>
  <c r="F276" i="24"/>
  <c r="G276" i="24"/>
  <c r="E276" i="24"/>
  <c r="C276" i="24"/>
  <c r="D276" i="24"/>
  <c r="I274" i="24"/>
  <c r="H274" i="24"/>
  <c r="G274" i="24"/>
  <c r="F274" i="24"/>
  <c r="E274" i="24"/>
  <c r="D274" i="24"/>
  <c r="C274" i="24"/>
  <c r="I272" i="24"/>
  <c r="H272" i="24"/>
  <c r="F272" i="24"/>
  <c r="G272" i="24"/>
  <c r="E272" i="24"/>
  <c r="C272" i="24"/>
  <c r="D272" i="24"/>
  <c r="I270" i="24"/>
  <c r="H270" i="24"/>
  <c r="G270" i="24"/>
  <c r="F270" i="24"/>
  <c r="E270" i="24"/>
  <c r="D270" i="24"/>
  <c r="C270" i="24"/>
  <c r="I268" i="24"/>
  <c r="H268" i="24"/>
  <c r="F268" i="24"/>
  <c r="G268" i="24"/>
  <c r="E268" i="24"/>
  <c r="C268" i="24"/>
  <c r="D268" i="24"/>
  <c r="I266" i="24"/>
  <c r="H266" i="24"/>
  <c r="G266" i="24"/>
  <c r="F266" i="24"/>
  <c r="E266" i="24"/>
  <c r="D266" i="24"/>
  <c r="C266" i="24"/>
  <c r="I264" i="24"/>
  <c r="H264" i="24"/>
  <c r="F264" i="24"/>
  <c r="G264" i="24"/>
  <c r="E264" i="24"/>
  <c r="C264" i="24"/>
  <c r="D264" i="24"/>
  <c r="I262" i="24"/>
  <c r="H262" i="24"/>
  <c r="G262" i="24"/>
  <c r="F262" i="24"/>
  <c r="E262" i="24"/>
  <c r="D262" i="24"/>
  <c r="C262" i="24"/>
  <c r="I260" i="24"/>
  <c r="H260" i="24"/>
  <c r="F260" i="24"/>
  <c r="G260" i="24"/>
  <c r="E260" i="24"/>
  <c r="C260" i="24"/>
  <c r="D260" i="24"/>
  <c r="I258" i="24"/>
  <c r="H258" i="24"/>
  <c r="G258" i="24"/>
  <c r="F258" i="24"/>
  <c r="E258" i="24"/>
  <c r="D258" i="24"/>
  <c r="C258" i="24"/>
  <c r="I256" i="24"/>
  <c r="H256" i="24"/>
  <c r="F256" i="24"/>
  <c r="G256" i="24"/>
  <c r="D256" i="24"/>
  <c r="E256" i="24"/>
  <c r="C256" i="24"/>
  <c r="I254" i="24"/>
  <c r="H254" i="24"/>
  <c r="G254" i="24"/>
  <c r="F254" i="24"/>
  <c r="D254" i="24"/>
  <c r="E254" i="24"/>
  <c r="C254" i="24"/>
  <c r="I252" i="24"/>
  <c r="H252" i="24"/>
  <c r="F252" i="24"/>
  <c r="G252" i="24"/>
  <c r="D252" i="24"/>
  <c r="E252" i="24"/>
  <c r="C252" i="24"/>
  <c r="I250" i="24"/>
  <c r="H250" i="24"/>
  <c r="G250" i="24"/>
  <c r="F250" i="24"/>
  <c r="D250" i="24"/>
  <c r="E250" i="24"/>
  <c r="C250" i="24"/>
  <c r="I248" i="24"/>
  <c r="H248" i="24"/>
  <c r="F248" i="24"/>
  <c r="G248" i="24"/>
  <c r="D248" i="24"/>
  <c r="E248" i="24"/>
  <c r="C248" i="24"/>
  <c r="I246" i="24"/>
  <c r="H246" i="24"/>
  <c r="G246" i="24"/>
  <c r="F246" i="24"/>
  <c r="D246" i="24"/>
  <c r="E246" i="24"/>
  <c r="C246" i="24"/>
  <c r="I244" i="24"/>
  <c r="H244" i="24"/>
  <c r="F244" i="24"/>
  <c r="G244" i="24"/>
  <c r="D244" i="24"/>
  <c r="E244" i="24"/>
  <c r="C244" i="24"/>
  <c r="I242" i="24"/>
  <c r="H242" i="24"/>
  <c r="G242" i="24"/>
  <c r="F242" i="24"/>
  <c r="D242" i="24"/>
  <c r="E242" i="24"/>
  <c r="C242" i="24"/>
  <c r="I240" i="24"/>
  <c r="H240" i="24"/>
  <c r="F240" i="24"/>
  <c r="G240" i="24"/>
  <c r="D240" i="24"/>
  <c r="E240" i="24"/>
  <c r="C240" i="24"/>
  <c r="I238" i="24"/>
  <c r="H238" i="24"/>
  <c r="G238" i="24"/>
  <c r="F238" i="24"/>
  <c r="D238" i="24"/>
  <c r="E238" i="24"/>
  <c r="C238" i="24"/>
  <c r="I236" i="24"/>
  <c r="H236" i="24"/>
  <c r="F236" i="24"/>
  <c r="G236" i="24"/>
  <c r="D236" i="24"/>
  <c r="E236" i="24"/>
  <c r="C236" i="24"/>
  <c r="I234" i="24"/>
  <c r="H234" i="24"/>
  <c r="G234" i="24"/>
  <c r="F234" i="24"/>
  <c r="D234" i="24"/>
  <c r="E234" i="24"/>
  <c r="C234" i="24"/>
  <c r="B234" i="24"/>
  <c r="I232" i="24"/>
  <c r="H232" i="24"/>
  <c r="F232" i="24"/>
  <c r="G232" i="24"/>
  <c r="D232" i="24"/>
  <c r="E232" i="24"/>
  <c r="C232" i="24"/>
  <c r="B232" i="24"/>
  <c r="I230" i="24"/>
  <c r="H230" i="24"/>
  <c r="G230" i="24"/>
  <c r="F230" i="24"/>
  <c r="D230" i="24"/>
  <c r="E230" i="24"/>
  <c r="C230" i="24"/>
  <c r="B230" i="24"/>
  <c r="I228" i="24"/>
  <c r="H228" i="24"/>
  <c r="F228" i="24"/>
  <c r="G228" i="24"/>
  <c r="D228" i="24"/>
  <c r="E228" i="24"/>
  <c r="C228" i="24"/>
  <c r="B228" i="24"/>
  <c r="I226" i="24"/>
  <c r="H226" i="24"/>
  <c r="G226" i="24"/>
  <c r="F226" i="24"/>
  <c r="D226" i="24"/>
  <c r="E226" i="24"/>
  <c r="C226" i="24"/>
  <c r="B226" i="24"/>
  <c r="I224" i="24"/>
  <c r="H224" i="24"/>
  <c r="F224" i="24"/>
  <c r="G224" i="24"/>
  <c r="D224" i="24"/>
  <c r="E224" i="24"/>
  <c r="C224" i="24"/>
  <c r="B224" i="24"/>
  <c r="I222" i="24"/>
  <c r="H222" i="24"/>
  <c r="G222" i="24"/>
  <c r="F222" i="24"/>
  <c r="D222" i="24"/>
  <c r="E222" i="24"/>
  <c r="C222" i="24"/>
  <c r="B222" i="24"/>
  <c r="I220" i="24"/>
  <c r="H220" i="24"/>
  <c r="G220" i="24"/>
  <c r="F220" i="24"/>
  <c r="D220" i="24"/>
  <c r="E220" i="24"/>
  <c r="C220" i="24"/>
  <c r="B220" i="24"/>
  <c r="I218" i="24"/>
  <c r="H218" i="24"/>
  <c r="G218" i="24"/>
  <c r="F218" i="24"/>
  <c r="D218" i="24"/>
  <c r="E218" i="24"/>
  <c r="C218" i="24"/>
  <c r="B218" i="24"/>
  <c r="I216" i="24"/>
  <c r="H216" i="24"/>
  <c r="G216" i="24"/>
  <c r="F216" i="24"/>
  <c r="D216" i="24"/>
  <c r="E216" i="24"/>
  <c r="C216" i="24"/>
  <c r="B216" i="24"/>
  <c r="I214" i="24"/>
  <c r="H214" i="24"/>
  <c r="G214" i="24"/>
  <c r="F214" i="24"/>
  <c r="D214" i="24"/>
  <c r="E214" i="24"/>
  <c r="C214" i="24"/>
  <c r="B214" i="24"/>
  <c r="I212" i="24"/>
  <c r="H212" i="24"/>
  <c r="G212" i="24"/>
  <c r="F212" i="24"/>
  <c r="D212" i="24"/>
  <c r="E212" i="24"/>
  <c r="C212" i="24"/>
  <c r="B212" i="24"/>
  <c r="I210" i="24"/>
  <c r="H210" i="24"/>
  <c r="G210" i="24"/>
  <c r="F210" i="24"/>
  <c r="D210" i="24"/>
  <c r="E210" i="24"/>
  <c r="C210" i="24"/>
  <c r="B210" i="24"/>
  <c r="I208" i="24"/>
  <c r="H208" i="24"/>
  <c r="G208" i="24"/>
  <c r="F208" i="24"/>
  <c r="D208" i="24"/>
  <c r="E208" i="24"/>
  <c r="C208" i="24"/>
  <c r="B208" i="24"/>
  <c r="I206" i="24"/>
  <c r="H206" i="24"/>
  <c r="G206" i="24"/>
  <c r="F206" i="24"/>
  <c r="D206" i="24"/>
  <c r="E206" i="24"/>
  <c r="C206" i="24"/>
  <c r="B206" i="24"/>
  <c r="I204" i="24"/>
  <c r="H204" i="24"/>
  <c r="G204" i="24"/>
  <c r="F204" i="24"/>
  <c r="D204" i="24"/>
  <c r="E204" i="24"/>
  <c r="C204" i="24"/>
  <c r="B204" i="24"/>
  <c r="I202" i="24"/>
  <c r="H202" i="24"/>
  <c r="G202" i="24"/>
  <c r="F202" i="24"/>
  <c r="D202" i="24"/>
  <c r="E202" i="24"/>
  <c r="C202" i="24"/>
  <c r="B202" i="24"/>
  <c r="I200" i="24"/>
  <c r="H200" i="24"/>
  <c r="G200" i="24"/>
  <c r="F200" i="24"/>
  <c r="D200" i="24"/>
  <c r="E200" i="24"/>
  <c r="C200" i="24"/>
  <c r="B200" i="24"/>
  <c r="I198" i="24"/>
  <c r="H198" i="24"/>
  <c r="G198" i="24"/>
  <c r="F198" i="24"/>
  <c r="D198" i="24"/>
  <c r="E198" i="24"/>
  <c r="C198" i="24"/>
  <c r="B198" i="24"/>
  <c r="I196" i="24"/>
  <c r="H196" i="24"/>
  <c r="G196" i="24"/>
  <c r="F196" i="24"/>
  <c r="D196" i="24"/>
  <c r="E196" i="24"/>
  <c r="C196" i="24"/>
  <c r="B196" i="24"/>
  <c r="I194" i="24"/>
  <c r="H194" i="24"/>
  <c r="G194" i="24"/>
  <c r="F194" i="24"/>
  <c r="D194" i="24"/>
  <c r="E194" i="24"/>
  <c r="C194" i="24"/>
  <c r="B194" i="24"/>
  <c r="I192" i="24"/>
  <c r="H192" i="24"/>
  <c r="G192" i="24"/>
  <c r="F192" i="24"/>
  <c r="D192" i="24"/>
  <c r="E192" i="24"/>
  <c r="C192" i="24"/>
  <c r="B192" i="24"/>
  <c r="I190" i="24"/>
  <c r="H190" i="24"/>
  <c r="G190" i="24"/>
  <c r="F190" i="24"/>
  <c r="D190" i="24"/>
  <c r="E190" i="24"/>
  <c r="C190" i="24"/>
  <c r="B190" i="24"/>
  <c r="I188" i="24"/>
  <c r="H188" i="24"/>
  <c r="G188" i="24"/>
  <c r="F188" i="24"/>
  <c r="D188" i="24"/>
  <c r="E188" i="24"/>
  <c r="C188" i="24"/>
  <c r="B188" i="24"/>
  <c r="I186" i="24"/>
  <c r="H186" i="24"/>
  <c r="G186" i="24"/>
  <c r="F186" i="24"/>
  <c r="D186" i="24"/>
  <c r="E186" i="24"/>
  <c r="C186" i="24"/>
  <c r="B186" i="24"/>
  <c r="I184" i="24"/>
  <c r="H184" i="24"/>
  <c r="G184" i="24"/>
  <c r="F184" i="24"/>
  <c r="D184" i="24"/>
  <c r="E184" i="24"/>
  <c r="C184" i="24"/>
  <c r="B184" i="24"/>
  <c r="I182" i="24"/>
  <c r="H182" i="24"/>
  <c r="G182" i="24"/>
  <c r="F182" i="24"/>
  <c r="D182" i="24"/>
  <c r="E182" i="24"/>
  <c r="C182" i="24"/>
  <c r="B182" i="24"/>
  <c r="I180" i="24"/>
  <c r="H180" i="24"/>
  <c r="G180" i="24"/>
  <c r="F180" i="24"/>
  <c r="D180" i="24"/>
  <c r="E180" i="24"/>
  <c r="C180" i="24"/>
  <c r="B180" i="24"/>
  <c r="I178" i="24"/>
  <c r="H178" i="24"/>
  <c r="G178" i="24"/>
  <c r="F178" i="24"/>
  <c r="D178" i="24"/>
  <c r="E178" i="24"/>
  <c r="C178" i="24"/>
  <c r="B178" i="24"/>
  <c r="I176" i="24"/>
  <c r="H176" i="24"/>
  <c r="G176" i="24"/>
  <c r="F176" i="24"/>
  <c r="D176" i="24"/>
  <c r="E176" i="24"/>
  <c r="C176" i="24"/>
  <c r="B176" i="24"/>
  <c r="I174" i="24"/>
  <c r="H174" i="24"/>
  <c r="G174" i="24"/>
  <c r="F174" i="24"/>
  <c r="D174" i="24"/>
  <c r="E174" i="24"/>
  <c r="C174" i="24"/>
  <c r="B174" i="24"/>
  <c r="I172" i="24"/>
  <c r="H172" i="24"/>
  <c r="G172" i="24"/>
  <c r="F172" i="24"/>
  <c r="D172" i="24"/>
  <c r="E172" i="24"/>
  <c r="C172" i="24"/>
  <c r="B172" i="24"/>
  <c r="I170" i="24"/>
  <c r="H170" i="24"/>
  <c r="G170" i="24"/>
  <c r="F170" i="24"/>
  <c r="D170" i="24"/>
  <c r="E170" i="24"/>
  <c r="C170" i="24"/>
  <c r="B170" i="24"/>
  <c r="I168" i="24"/>
  <c r="H168" i="24"/>
  <c r="G168" i="24"/>
  <c r="F168" i="24"/>
  <c r="D168" i="24"/>
  <c r="E168" i="24"/>
  <c r="C168" i="24"/>
  <c r="B168" i="24"/>
  <c r="I166" i="24"/>
  <c r="H166" i="24"/>
  <c r="G166" i="24"/>
  <c r="F166" i="24"/>
  <c r="D166" i="24"/>
  <c r="E166" i="24"/>
  <c r="C166" i="24"/>
  <c r="B166" i="24"/>
  <c r="I164" i="24"/>
  <c r="H164" i="24"/>
  <c r="G164" i="24"/>
  <c r="F164" i="24"/>
  <c r="D164" i="24"/>
  <c r="E164" i="24"/>
  <c r="C164" i="24"/>
  <c r="B164" i="24"/>
  <c r="I162" i="24"/>
  <c r="H162" i="24"/>
  <c r="G162" i="24"/>
  <c r="F162" i="24"/>
  <c r="D162" i="24"/>
  <c r="E162" i="24"/>
  <c r="C162" i="24"/>
  <c r="B162" i="24"/>
  <c r="I160" i="24"/>
  <c r="H160" i="24"/>
  <c r="G160" i="24"/>
  <c r="F160" i="24"/>
  <c r="D160" i="24"/>
  <c r="E160" i="24"/>
  <c r="C160" i="24"/>
  <c r="B160" i="24"/>
  <c r="I158" i="24"/>
  <c r="H158" i="24"/>
  <c r="G158" i="24"/>
  <c r="F158" i="24"/>
  <c r="D158" i="24"/>
  <c r="E158" i="24"/>
  <c r="C158" i="24"/>
  <c r="B158" i="24"/>
  <c r="I156" i="24"/>
  <c r="H156" i="24"/>
  <c r="G156" i="24"/>
  <c r="F156" i="24"/>
  <c r="D156" i="24"/>
  <c r="E156" i="24"/>
  <c r="C156" i="24"/>
  <c r="B156" i="24"/>
  <c r="I154" i="24"/>
  <c r="H154" i="24"/>
  <c r="G154" i="24"/>
  <c r="F154" i="24"/>
  <c r="D154" i="24"/>
  <c r="E154" i="24"/>
  <c r="C154" i="24"/>
  <c r="B154" i="24"/>
  <c r="I152" i="24"/>
  <c r="H152" i="24"/>
  <c r="G152" i="24"/>
  <c r="F152" i="24"/>
  <c r="D152" i="24"/>
  <c r="E152" i="24"/>
  <c r="C152" i="24"/>
  <c r="B152" i="24"/>
  <c r="I150" i="24"/>
  <c r="H150" i="24"/>
  <c r="G150" i="24"/>
  <c r="F150" i="24"/>
  <c r="D150" i="24"/>
  <c r="E150" i="24"/>
  <c r="C150" i="24"/>
  <c r="B150" i="24"/>
  <c r="I148" i="24"/>
  <c r="H148" i="24"/>
  <c r="G148" i="24"/>
  <c r="F148" i="24"/>
  <c r="D148" i="24"/>
  <c r="E148" i="24"/>
  <c r="C148" i="24"/>
  <c r="B148" i="24"/>
  <c r="I146" i="24"/>
  <c r="H146" i="24"/>
  <c r="G146" i="24"/>
  <c r="F146" i="24"/>
  <c r="D146" i="24"/>
  <c r="E146" i="24"/>
  <c r="C146" i="24"/>
  <c r="B146" i="24"/>
  <c r="I144" i="24"/>
  <c r="H144" i="24"/>
  <c r="G144" i="24"/>
  <c r="F144" i="24"/>
  <c r="D144" i="24"/>
  <c r="E144" i="24"/>
  <c r="C144" i="24"/>
  <c r="B144" i="24"/>
  <c r="I142" i="24"/>
  <c r="H142" i="24"/>
  <c r="G142" i="24"/>
  <c r="F142" i="24"/>
  <c r="D142" i="24"/>
  <c r="E142" i="24"/>
  <c r="C142" i="24"/>
  <c r="B142" i="24"/>
  <c r="I140" i="24"/>
  <c r="H140" i="24"/>
  <c r="G140" i="24"/>
  <c r="F140" i="24"/>
  <c r="D140" i="24"/>
  <c r="E140" i="24"/>
  <c r="C140" i="24"/>
  <c r="B140" i="24"/>
  <c r="I138" i="24"/>
  <c r="H138" i="24"/>
  <c r="G138" i="24"/>
  <c r="F138" i="24"/>
  <c r="D138" i="24"/>
  <c r="E138" i="24"/>
  <c r="C138" i="24"/>
  <c r="B138" i="24"/>
  <c r="I136" i="24"/>
  <c r="H136" i="24"/>
  <c r="G136" i="24"/>
  <c r="F136" i="24"/>
  <c r="D136" i="24"/>
  <c r="E136" i="24"/>
  <c r="C136" i="24"/>
  <c r="B136" i="24"/>
  <c r="I134" i="24"/>
  <c r="H134" i="24"/>
  <c r="G134" i="24"/>
  <c r="F134" i="24"/>
  <c r="D134" i="24"/>
  <c r="E134" i="24"/>
  <c r="C134" i="24"/>
  <c r="B134" i="24"/>
  <c r="I132" i="24"/>
  <c r="H132" i="24"/>
  <c r="G132" i="24"/>
  <c r="F132" i="24"/>
  <c r="D132" i="24"/>
  <c r="E132" i="24"/>
  <c r="C132" i="24"/>
  <c r="B132" i="24"/>
  <c r="I130" i="24"/>
  <c r="H130" i="24"/>
  <c r="G130" i="24"/>
  <c r="F130" i="24"/>
  <c r="D130" i="24"/>
  <c r="E130" i="24"/>
  <c r="C130" i="24"/>
  <c r="B130" i="24"/>
  <c r="I128" i="24"/>
  <c r="H128" i="24"/>
  <c r="G128" i="24"/>
  <c r="F128" i="24"/>
  <c r="D128" i="24"/>
  <c r="E128" i="24"/>
  <c r="C128" i="24"/>
  <c r="B128" i="24"/>
  <c r="I126" i="24"/>
  <c r="H126" i="24"/>
  <c r="G126" i="24"/>
  <c r="F126" i="24"/>
  <c r="D126" i="24"/>
  <c r="E126" i="24"/>
  <c r="C126" i="24"/>
  <c r="B126" i="24"/>
  <c r="I124" i="24"/>
  <c r="H124" i="24"/>
  <c r="G124" i="24"/>
  <c r="F124" i="24"/>
  <c r="D124" i="24"/>
  <c r="E124" i="24"/>
  <c r="C124" i="24"/>
  <c r="B124" i="24"/>
  <c r="I122" i="24"/>
  <c r="H122" i="24"/>
  <c r="G122" i="24"/>
  <c r="F122" i="24"/>
  <c r="D122" i="24"/>
  <c r="E122" i="24"/>
  <c r="C122" i="24"/>
  <c r="B122" i="24"/>
  <c r="I120" i="24"/>
  <c r="H120" i="24"/>
  <c r="G120" i="24"/>
  <c r="F120" i="24"/>
  <c r="D120" i="24"/>
  <c r="E120" i="24"/>
  <c r="C120" i="24"/>
  <c r="B120" i="24"/>
  <c r="I118" i="24"/>
  <c r="H118" i="24"/>
  <c r="G118" i="24"/>
  <c r="F118" i="24"/>
  <c r="D118" i="24"/>
  <c r="E118" i="24"/>
  <c r="C118" i="24"/>
  <c r="B118" i="24"/>
  <c r="I116" i="24"/>
  <c r="H116" i="24"/>
  <c r="G116" i="24"/>
  <c r="F116" i="24"/>
  <c r="D116" i="24"/>
  <c r="E116" i="24"/>
  <c r="C116" i="24"/>
  <c r="B116" i="24"/>
  <c r="I114" i="24"/>
  <c r="H114" i="24"/>
  <c r="G114" i="24"/>
  <c r="F114" i="24"/>
  <c r="D114" i="24"/>
  <c r="E114" i="24"/>
  <c r="C114" i="24"/>
  <c r="B114" i="24"/>
  <c r="I112" i="24"/>
  <c r="H112" i="24"/>
  <c r="G112" i="24"/>
  <c r="F112" i="24"/>
  <c r="D112" i="24"/>
  <c r="E112" i="24"/>
  <c r="C112" i="24"/>
  <c r="B112" i="24"/>
  <c r="I110" i="24"/>
  <c r="H110" i="24"/>
  <c r="G110" i="24"/>
  <c r="F110" i="24"/>
  <c r="D110" i="24"/>
  <c r="E110" i="24"/>
  <c r="C110" i="24"/>
  <c r="B110" i="24"/>
  <c r="I108" i="24"/>
  <c r="H108" i="24"/>
  <c r="G108" i="24"/>
  <c r="F108" i="24"/>
  <c r="D108" i="24"/>
  <c r="E108" i="24"/>
  <c r="C108" i="24"/>
  <c r="B108" i="24"/>
  <c r="I106" i="24"/>
  <c r="H106" i="24"/>
  <c r="G106" i="24"/>
  <c r="F106" i="24"/>
  <c r="D106" i="24"/>
  <c r="E106" i="24"/>
  <c r="C106" i="24"/>
  <c r="B106" i="24"/>
  <c r="I104" i="24"/>
  <c r="H104" i="24"/>
  <c r="G104" i="24"/>
  <c r="F104" i="24"/>
  <c r="D104" i="24"/>
  <c r="E104" i="24"/>
  <c r="C104" i="24"/>
  <c r="B104" i="24"/>
  <c r="I102" i="24"/>
  <c r="H102" i="24"/>
  <c r="G102" i="24"/>
  <c r="F102" i="24"/>
  <c r="D102" i="24"/>
  <c r="E102" i="24"/>
  <c r="C102" i="24"/>
  <c r="B102" i="24"/>
  <c r="I100" i="24"/>
  <c r="H100" i="24"/>
  <c r="G100" i="24"/>
  <c r="F100" i="24"/>
  <c r="D100" i="24"/>
  <c r="E100" i="24"/>
  <c r="C100" i="24"/>
  <c r="B100" i="24"/>
  <c r="I98" i="24"/>
  <c r="H98" i="24"/>
  <c r="G98" i="24"/>
  <c r="F98" i="24"/>
  <c r="D98" i="24"/>
  <c r="E98" i="24"/>
  <c r="C98" i="24"/>
  <c r="B98" i="24"/>
  <c r="I96" i="24"/>
  <c r="H96" i="24"/>
  <c r="G96" i="24"/>
  <c r="F96" i="24"/>
  <c r="D96" i="24"/>
  <c r="E96" i="24"/>
  <c r="C96" i="24"/>
  <c r="B96" i="24"/>
  <c r="I94" i="24"/>
  <c r="H94" i="24"/>
  <c r="G94" i="24"/>
  <c r="F94" i="24"/>
  <c r="D94" i="24"/>
  <c r="E94" i="24"/>
  <c r="C94" i="24"/>
  <c r="B94" i="24"/>
  <c r="I92" i="24"/>
  <c r="H92" i="24"/>
  <c r="G92" i="24"/>
  <c r="F92" i="24"/>
  <c r="D92" i="24"/>
  <c r="E92" i="24"/>
  <c r="C92" i="24"/>
  <c r="B92" i="24"/>
  <c r="I90" i="24"/>
  <c r="H90" i="24"/>
  <c r="G90" i="24"/>
  <c r="F90" i="24"/>
  <c r="D90" i="24"/>
  <c r="E90" i="24"/>
  <c r="C90" i="24"/>
  <c r="B90" i="24"/>
  <c r="I88" i="24"/>
  <c r="H88" i="24"/>
  <c r="G88" i="24"/>
  <c r="F88" i="24"/>
  <c r="D88" i="24"/>
  <c r="E88" i="24"/>
  <c r="C88" i="24"/>
  <c r="B88" i="24"/>
  <c r="I86" i="24"/>
  <c r="H86" i="24"/>
  <c r="G86" i="24"/>
  <c r="F86" i="24"/>
  <c r="D86" i="24"/>
  <c r="E86" i="24"/>
  <c r="C86" i="24"/>
  <c r="B86" i="24"/>
  <c r="I84" i="24"/>
  <c r="H84" i="24"/>
  <c r="G84" i="24"/>
  <c r="F84" i="24"/>
  <c r="D84" i="24"/>
  <c r="E84" i="24"/>
  <c r="C84" i="24"/>
  <c r="B84" i="24"/>
  <c r="I82" i="24"/>
  <c r="H82" i="24"/>
  <c r="G82" i="24"/>
  <c r="F82" i="24"/>
  <c r="D82" i="24"/>
  <c r="E82" i="24"/>
  <c r="C82" i="24"/>
  <c r="B82" i="24"/>
  <c r="I80" i="24"/>
  <c r="H80" i="24"/>
  <c r="G80" i="24"/>
  <c r="F80" i="24"/>
  <c r="D80" i="24"/>
  <c r="E80" i="24"/>
  <c r="C80" i="24"/>
  <c r="B80" i="24"/>
  <c r="I78" i="24"/>
  <c r="H78" i="24"/>
  <c r="G78" i="24"/>
  <c r="F78" i="24"/>
  <c r="D78" i="24"/>
  <c r="E78" i="24"/>
  <c r="C78" i="24"/>
  <c r="B78" i="24"/>
  <c r="I76" i="24"/>
  <c r="H76" i="24"/>
  <c r="G76" i="24"/>
  <c r="F76" i="24"/>
  <c r="D76" i="24"/>
  <c r="E76" i="24"/>
  <c r="C76" i="24"/>
  <c r="B76" i="24"/>
  <c r="I74" i="24"/>
  <c r="H74" i="24"/>
  <c r="G74" i="24"/>
  <c r="F74" i="24"/>
  <c r="D74" i="24"/>
  <c r="E74" i="24"/>
  <c r="C74" i="24"/>
  <c r="B74" i="24"/>
  <c r="I71" i="24"/>
  <c r="H71" i="24"/>
  <c r="G71" i="24"/>
  <c r="F71" i="24"/>
  <c r="D71" i="24"/>
  <c r="E71" i="24"/>
  <c r="C71" i="24"/>
  <c r="B71" i="24"/>
  <c r="J71" i="24" s="1"/>
  <c r="I69" i="24"/>
  <c r="H69" i="24"/>
  <c r="G69" i="24"/>
  <c r="F69" i="24"/>
  <c r="D69" i="24"/>
  <c r="E69" i="24"/>
  <c r="C69" i="24"/>
  <c r="B69" i="24"/>
  <c r="J69" i="24" s="1"/>
  <c r="I67" i="24"/>
  <c r="H67" i="24"/>
  <c r="G67" i="24"/>
  <c r="F67" i="24"/>
  <c r="D67" i="24"/>
  <c r="E67" i="24"/>
  <c r="C67" i="24"/>
  <c r="B67" i="24"/>
  <c r="J67" i="24" s="1"/>
  <c r="I65" i="24"/>
  <c r="H65" i="24"/>
  <c r="G65" i="24"/>
  <c r="F65" i="24"/>
  <c r="D65" i="24"/>
  <c r="E65" i="24"/>
  <c r="C65" i="24"/>
  <c r="B65" i="24"/>
  <c r="J65" i="24" s="1"/>
  <c r="I63" i="24"/>
  <c r="H63" i="24"/>
  <c r="G63" i="24"/>
  <c r="F63" i="24"/>
  <c r="D63" i="24"/>
  <c r="E63" i="24"/>
  <c r="C63" i="24"/>
  <c r="B63" i="24"/>
  <c r="J63" i="24" s="1"/>
  <c r="I61" i="24"/>
  <c r="H61" i="24"/>
  <c r="G61" i="24"/>
  <c r="F61" i="24"/>
  <c r="D61" i="24"/>
  <c r="E61" i="24"/>
  <c r="C61" i="24"/>
  <c r="B61" i="24"/>
  <c r="J61" i="24" s="1"/>
  <c r="I59" i="24"/>
  <c r="H59" i="24"/>
  <c r="G59" i="24"/>
  <c r="F59" i="24"/>
  <c r="D59" i="24"/>
  <c r="E59" i="24"/>
  <c r="C59" i="24"/>
  <c r="B59" i="24"/>
  <c r="J59" i="24" s="1"/>
  <c r="I57" i="24"/>
  <c r="H57" i="24"/>
  <c r="G57" i="24"/>
  <c r="F57" i="24"/>
  <c r="D57" i="24"/>
  <c r="E57" i="24"/>
  <c r="C57" i="24"/>
  <c r="B57" i="24"/>
  <c r="J57" i="24" s="1"/>
  <c r="I55" i="24"/>
  <c r="H55" i="24"/>
  <c r="G55" i="24"/>
  <c r="F55" i="24"/>
  <c r="D55" i="24"/>
  <c r="E55" i="24"/>
  <c r="C55" i="24"/>
  <c r="B55" i="24"/>
  <c r="J55" i="24" s="1"/>
  <c r="I53" i="24"/>
  <c r="H53" i="24"/>
  <c r="G53" i="24"/>
  <c r="F53" i="24"/>
  <c r="D53" i="24"/>
  <c r="E53" i="24"/>
  <c r="C53" i="24"/>
  <c r="B53" i="24"/>
  <c r="J53" i="24" s="1"/>
  <c r="I51" i="24"/>
  <c r="H51" i="24"/>
  <c r="G51" i="24"/>
  <c r="F51" i="24"/>
  <c r="D51" i="24"/>
  <c r="E51" i="24"/>
  <c r="C51" i="24"/>
  <c r="B51" i="24"/>
  <c r="J51" i="24" s="1"/>
  <c r="I49" i="24"/>
  <c r="H49" i="24"/>
  <c r="G49" i="24"/>
  <c r="F49" i="24"/>
  <c r="D49" i="24"/>
  <c r="E49" i="24"/>
  <c r="C49" i="24"/>
  <c r="B49" i="24"/>
  <c r="J49" i="24" s="1"/>
  <c r="I47" i="24"/>
  <c r="H47" i="24"/>
  <c r="G47" i="24"/>
  <c r="F47" i="24"/>
  <c r="D47" i="24"/>
  <c r="E47" i="24"/>
  <c r="C47" i="24"/>
  <c r="B47" i="24"/>
  <c r="J47" i="24" s="1"/>
  <c r="I45" i="24"/>
  <c r="H45" i="24"/>
  <c r="G45" i="24"/>
  <c r="F45" i="24"/>
  <c r="D45" i="24"/>
  <c r="E45" i="24"/>
  <c r="C45" i="24"/>
  <c r="B45" i="24"/>
  <c r="J45" i="24" s="1"/>
  <c r="I43" i="24"/>
  <c r="H43" i="24"/>
  <c r="G43" i="24"/>
  <c r="F43" i="24"/>
  <c r="D43" i="24"/>
  <c r="E43" i="24"/>
  <c r="C43" i="24"/>
  <c r="B43" i="24"/>
  <c r="J43" i="24" s="1"/>
  <c r="I41" i="24"/>
  <c r="H41" i="24"/>
  <c r="G41" i="24"/>
  <c r="F41" i="24"/>
  <c r="D41" i="24"/>
  <c r="E41" i="24"/>
  <c r="C41" i="24"/>
  <c r="B41" i="24"/>
  <c r="J41" i="24" s="1"/>
  <c r="B698" i="24"/>
  <c r="B694" i="24"/>
  <c r="B690" i="24"/>
  <c r="B688" i="24"/>
  <c r="B686" i="24"/>
  <c r="B682" i="24"/>
  <c r="B676" i="24"/>
  <c r="B670" i="24"/>
  <c r="B664" i="24"/>
  <c r="B658" i="24"/>
  <c r="B652" i="24"/>
  <c r="B648" i="24"/>
  <c r="B644" i="24"/>
  <c r="B640" i="24"/>
  <c r="B636" i="24"/>
  <c r="B630" i="24"/>
  <c r="B616" i="24"/>
  <c r="B572" i="24"/>
  <c r="B452" i="24"/>
  <c r="B450" i="24"/>
  <c r="B448" i="24"/>
  <c r="B446" i="24"/>
  <c r="B444" i="24"/>
  <c r="B442" i="24"/>
  <c r="B440" i="24"/>
  <c r="B438" i="24"/>
  <c r="B436" i="24"/>
  <c r="B434" i="24"/>
  <c r="B432" i="24"/>
  <c r="B430" i="24"/>
  <c r="B428" i="24"/>
  <c r="B426" i="24"/>
  <c r="B424" i="24"/>
  <c r="B422" i="24"/>
  <c r="B420" i="24"/>
  <c r="B418" i="24"/>
  <c r="B416" i="24"/>
  <c r="B414" i="24"/>
  <c r="B412" i="24"/>
  <c r="B410" i="24"/>
  <c r="B408" i="24"/>
  <c r="B406" i="24"/>
  <c r="B404" i="24"/>
  <c r="B402" i="24"/>
  <c r="B398" i="24"/>
  <c r="B394" i="24"/>
  <c r="B390" i="24"/>
  <c r="B386" i="24"/>
  <c r="B382" i="24"/>
  <c r="B378" i="24"/>
  <c r="B374" i="24"/>
  <c r="B370" i="24"/>
  <c r="B366" i="24"/>
  <c r="B362" i="24"/>
  <c r="B358" i="24"/>
  <c r="B354" i="24"/>
  <c r="B350" i="24"/>
  <c r="B346" i="24"/>
  <c r="B342" i="24"/>
  <c r="B338" i="24"/>
  <c r="B334" i="24"/>
  <c r="B330" i="24"/>
  <c r="B326" i="24"/>
  <c r="B322" i="24"/>
  <c r="B318" i="24"/>
  <c r="B314" i="24"/>
  <c r="B310" i="24"/>
  <c r="B306" i="24"/>
  <c r="B302" i="24"/>
  <c r="B298" i="24"/>
  <c r="B294" i="24"/>
  <c r="B290" i="24"/>
  <c r="B286" i="24"/>
  <c r="B282" i="24"/>
  <c r="B278" i="24"/>
  <c r="B274" i="24"/>
  <c r="B270" i="24"/>
  <c r="B266" i="24"/>
  <c r="B262" i="24"/>
  <c r="B258" i="24"/>
  <c r="B254" i="24"/>
  <c r="B250" i="24"/>
  <c r="B246" i="24"/>
  <c r="B242" i="24"/>
  <c r="B238" i="24"/>
  <c r="I700" i="24"/>
  <c r="H700" i="24"/>
  <c r="G700" i="24"/>
  <c r="F700" i="24"/>
  <c r="E700" i="24"/>
  <c r="C700" i="24"/>
  <c r="D700" i="24"/>
  <c r="I696" i="24"/>
  <c r="H696" i="24"/>
  <c r="G696" i="24"/>
  <c r="F696" i="24"/>
  <c r="E696" i="24"/>
  <c r="C696" i="24"/>
  <c r="D696" i="24"/>
  <c r="I692" i="24"/>
  <c r="H692" i="24"/>
  <c r="G692" i="24"/>
  <c r="F692" i="24"/>
  <c r="E692" i="24"/>
  <c r="C692" i="24"/>
  <c r="D692" i="24"/>
  <c r="I684" i="24"/>
  <c r="H684" i="24"/>
  <c r="G684" i="24"/>
  <c r="F684" i="24"/>
  <c r="E684" i="24"/>
  <c r="C684" i="24"/>
  <c r="D684" i="24"/>
  <c r="I680" i="24"/>
  <c r="H680" i="24"/>
  <c r="G680" i="24"/>
  <c r="F680" i="24"/>
  <c r="E680" i="24"/>
  <c r="C680" i="24"/>
  <c r="D680" i="24"/>
  <c r="I678" i="24"/>
  <c r="H678" i="24"/>
  <c r="G678" i="24"/>
  <c r="F678" i="24"/>
  <c r="E678" i="24"/>
  <c r="C678" i="24"/>
  <c r="D678" i="24"/>
  <c r="I674" i="24"/>
  <c r="H674" i="24"/>
  <c r="G674" i="24"/>
  <c r="F674" i="24"/>
  <c r="E674" i="24"/>
  <c r="C674" i="24"/>
  <c r="D674" i="24"/>
  <c r="I672" i="24"/>
  <c r="H672" i="24"/>
  <c r="G672" i="24"/>
  <c r="F672" i="24"/>
  <c r="E672" i="24"/>
  <c r="C672" i="24"/>
  <c r="D672" i="24"/>
  <c r="I668" i="24"/>
  <c r="H668" i="24"/>
  <c r="G668" i="24"/>
  <c r="F668" i="24"/>
  <c r="E668" i="24"/>
  <c r="C668" i="24"/>
  <c r="D668" i="24"/>
  <c r="I666" i="24"/>
  <c r="H666" i="24"/>
  <c r="G666" i="24"/>
  <c r="F666" i="24"/>
  <c r="E666" i="24"/>
  <c r="C666" i="24"/>
  <c r="D666" i="24"/>
  <c r="I662" i="24"/>
  <c r="H662" i="24"/>
  <c r="G662" i="24"/>
  <c r="F662" i="24"/>
  <c r="E662" i="24"/>
  <c r="C662" i="24"/>
  <c r="D662" i="24"/>
  <c r="I660" i="24"/>
  <c r="H660" i="24"/>
  <c r="G660" i="24"/>
  <c r="F660" i="24"/>
  <c r="E660" i="24"/>
  <c r="C660" i="24"/>
  <c r="D660" i="24"/>
  <c r="I656" i="24"/>
  <c r="H656" i="24"/>
  <c r="G656" i="24"/>
  <c r="F656" i="24"/>
  <c r="E656" i="24"/>
  <c r="C656" i="24"/>
  <c r="D656" i="24"/>
  <c r="I654" i="24"/>
  <c r="H654" i="24"/>
  <c r="G654" i="24"/>
  <c r="F654" i="24"/>
  <c r="E654" i="24"/>
  <c r="C654" i="24"/>
  <c r="D654" i="24"/>
  <c r="I650" i="24"/>
  <c r="H650" i="24"/>
  <c r="G650" i="24"/>
  <c r="F650" i="24"/>
  <c r="E650" i="24"/>
  <c r="C650" i="24"/>
  <c r="D650" i="24"/>
  <c r="I646" i="24"/>
  <c r="H646" i="24"/>
  <c r="G646" i="24"/>
  <c r="F646" i="24"/>
  <c r="E646" i="24"/>
  <c r="C646" i="24"/>
  <c r="D646" i="24"/>
  <c r="I642" i="24"/>
  <c r="H642" i="24"/>
  <c r="G642" i="24"/>
  <c r="F642" i="24"/>
  <c r="E642" i="24"/>
  <c r="C642" i="24"/>
  <c r="D642" i="24"/>
  <c r="I638" i="24"/>
  <c r="H638" i="24"/>
  <c r="G638" i="24"/>
  <c r="F638" i="24"/>
  <c r="E638" i="24"/>
  <c r="C638" i="24"/>
  <c r="D638" i="24"/>
  <c r="I634" i="24"/>
  <c r="H634" i="24"/>
  <c r="G634" i="24"/>
  <c r="F634" i="24"/>
  <c r="E634" i="24"/>
  <c r="C634" i="24"/>
  <c r="D634" i="24"/>
  <c r="I632" i="24"/>
  <c r="H632" i="24"/>
  <c r="G632" i="24"/>
  <c r="F632" i="24"/>
  <c r="E632" i="24"/>
  <c r="C632" i="24"/>
  <c r="D632" i="24"/>
  <c r="I628" i="24"/>
  <c r="H628" i="24"/>
  <c r="G628" i="24"/>
  <c r="F628" i="24"/>
  <c r="E628" i="24"/>
  <c r="C628" i="24"/>
  <c r="D628" i="24"/>
  <c r="I626" i="24"/>
  <c r="H626" i="24"/>
  <c r="G626" i="24"/>
  <c r="F626" i="24"/>
  <c r="E626" i="24"/>
  <c r="C626" i="24"/>
  <c r="D626" i="24"/>
  <c r="I624" i="24"/>
  <c r="H624" i="24"/>
  <c r="G624" i="24"/>
  <c r="F624" i="24"/>
  <c r="E624" i="24"/>
  <c r="C624" i="24"/>
  <c r="D624" i="24"/>
  <c r="I622" i="24"/>
  <c r="H622" i="24"/>
  <c r="G622" i="24"/>
  <c r="F622" i="24"/>
  <c r="E622" i="24"/>
  <c r="C622" i="24"/>
  <c r="D622" i="24"/>
  <c r="I620" i="24"/>
  <c r="H620" i="24"/>
  <c r="G620" i="24"/>
  <c r="F620" i="24"/>
  <c r="E620" i="24"/>
  <c r="C620" i="24"/>
  <c r="D620" i="24"/>
  <c r="I618" i="24"/>
  <c r="H618" i="24"/>
  <c r="G618" i="24"/>
  <c r="F618" i="24"/>
  <c r="E618" i="24"/>
  <c r="C618" i="24"/>
  <c r="D618" i="24"/>
  <c r="I614" i="24"/>
  <c r="H614" i="24"/>
  <c r="G614" i="24"/>
  <c r="F614" i="24"/>
  <c r="E614" i="24"/>
  <c r="C614" i="24"/>
  <c r="D614" i="24"/>
  <c r="I612" i="24"/>
  <c r="H612" i="24"/>
  <c r="G612" i="24"/>
  <c r="F612" i="24"/>
  <c r="E612" i="24"/>
  <c r="C612" i="24"/>
  <c r="D612" i="24"/>
  <c r="I610" i="24"/>
  <c r="H610" i="24"/>
  <c r="G610" i="24"/>
  <c r="F610" i="24"/>
  <c r="E610" i="24"/>
  <c r="C610" i="24"/>
  <c r="D610" i="24"/>
  <c r="I608" i="24"/>
  <c r="H608" i="24"/>
  <c r="G608" i="24"/>
  <c r="F608" i="24"/>
  <c r="E608" i="24"/>
  <c r="C608" i="24"/>
  <c r="D608" i="24"/>
  <c r="I606" i="24"/>
  <c r="H606" i="24"/>
  <c r="G606" i="24"/>
  <c r="F606" i="24"/>
  <c r="E606" i="24"/>
  <c r="C606" i="24"/>
  <c r="D606" i="24"/>
  <c r="I604" i="24"/>
  <c r="H604" i="24"/>
  <c r="G604" i="24"/>
  <c r="F604" i="24"/>
  <c r="E604" i="24"/>
  <c r="C604" i="24"/>
  <c r="D604" i="24"/>
  <c r="I602" i="24"/>
  <c r="H602" i="24"/>
  <c r="G602" i="24"/>
  <c r="F602" i="24"/>
  <c r="E602" i="24"/>
  <c r="C602" i="24"/>
  <c r="D602" i="24"/>
  <c r="I600" i="24"/>
  <c r="H600" i="24"/>
  <c r="G600" i="24"/>
  <c r="F600" i="24"/>
  <c r="E600" i="24"/>
  <c r="C600" i="24"/>
  <c r="D600" i="24"/>
  <c r="I598" i="24"/>
  <c r="H598" i="24"/>
  <c r="G598" i="24"/>
  <c r="F598" i="24"/>
  <c r="E598" i="24"/>
  <c r="C598" i="24"/>
  <c r="D598" i="24"/>
  <c r="I596" i="24"/>
  <c r="H596" i="24"/>
  <c r="G596" i="24"/>
  <c r="F596" i="24"/>
  <c r="E596" i="24"/>
  <c r="C596" i="24"/>
  <c r="D596" i="24"/>
  <c r="I594" i="24"/>
  <c r="H594" i="24"/>
  <c r="G594" i="24"/>
  <c r="F594" i="24"/>
  <c r="E594" i="24"/>
  <c r="C594" i="24"/>
  <c r="D594" i="24"/>
  <c r="I592" i="24"/>
  <c r="H592" i="24"/>
  <c r="G592" i="24"/>
  <c r="F592" i="24"/>
  <c r="E592" i="24"/>
  <c r="C592" i="24"/>
  <c r="D592" i="24"/>
  <c r="I590" i="24"/>
  <c r="H590" i="24"/>
  <c r="G590" i="24"/>
  <c r="F590" i="24"/>
  <c r="E590" i="24"/>
  <c r="C590" i="24"/>
  <c r="D590" i="24"/>
  <c r="I588" i="24"/>
  <c r="H588" i="24"/>
  <c r="G588" i="24"/>
  <c r="F588" i="24"/>
  <c r="E588" i="24"/>
  <c r="C588" i="24"/>
  <c r="D588" i="24"/>
  <c r="I586" i="24"/>
  <c r="H586" i="24"/>
  <c r="G586" i="24"/>
  <c r="F586" i="24"/>
  <c r="E586" i="24"/>
  <c r="C586" i="24"/>
  <c r="D586" i="24"/>
  <c r="I584" i="24"/>
  <c r="H584" i="24"/>
  <c r="G584" i="24"/>
  <c r="F584" i="24"/>
  <c r="E584" i="24"/>
  <c r="C584" i="24"/>
  <c r="D584" i="24"/>
  <c r="I582" i="24"/>
  <c r="H582" i="24"/>
  <c r="G582" i="24"/>
  <c r="F582" i="24"/>
  <c r="E582" i="24"/>
  <c r="C582" i="24"/>
  <c r="D582" i="24"/>
  <c r="I580" i="24"/>
  <c r="H580" i="24"/>
  <c r="G580" i="24"/>
  <c r="F580" i="24"/>
  <c r="E580" i="24"/>
  <c r="C580" i="24"/>
  <c r="D580" i="24"/>
  <c r="I578" i="24"/>
  <c r="H578" i="24"/>
  <c r="G578" i="24"/>
  <c r="F578" i="24"/>
  <c r="E578" i="24"/>
  <c r="C578" i="24"/>
  <c r="D578" i="24"/>
  <c r="I576" i="24"/>
  <c r="H576" i="24"/>
  <c r="G576" i="24"/>
  <c r="F576" i="24"/>
  <c r="E576" i="24"/>
  <c r="C576" i="24"/>
  <c r="D576" i="24"/>
  <c r="I574" i="24"/>
  <c r="H574" i="24"/>
  <c r="G574" i="24"/>
  <c r="F574" i="24"/>
  <c r="E574" i="24"/>
  <c r="C574" i="24"/>
  <c r="D574" i="24"/>
  <c r="I570" i="24"/>
  <c r="H570" i="24"/>
  <c r="G570" i="24"/>
  <c r="F570" i="24"/>
  <c r="E570" i="24"/>
  <c r="C570" i="24"/>
  <c r="D570" i="24"/>
  <c r="I568" i="24"/>
  <c r="H568" i="24"/>
  <c r="G568" i="24"/>
  <c r="F568" i="24"/>
  <c r="E568" i="24"/>
  <c r="C568" i="24"/>
  <c r="D568" i="24"/>
  <c r="I566" i="24"/>
  <c r="H566" i="24"/>
  <c r="G566" i="24"/>
  <c r="F566" i="24"/>
  <c r="E566" i="24"/>
  <c r="C566" i="24"/>
  <c r="D566" i="24"/>
  <c r="I564" i="24"/>
  <c r="H564" i="24"/>
  <c r="G564" i="24"/>
  <c r="F564" i="24"/>
  <c r="E564" i="24"/>
  <c r="C564" i="24"/>
  <c r="D564" i="24"/>
  <c r="I562" i="24"/>
  <c r="H562" i="24"/>
  <c r="G562" i="24"/>
  <c r="F562" i="24"/>
  <c r="E562" i="24"/>
  <c r="C562" i="24"/>
  <c r="D562" i="24"/>
  <c r="I560" i="24"/>
  <c r="H560" i="24"/>
  <c r="G560" i="24"/>
  <c r="F560" i="24"/>
  <c r="E560" i="24"/>
  <c r="C560" i="24"/>
  <c r="D560" i="24"/>
  <c r="I558" i="24"/>
  <c r="H558" i="24"/>
  <c r="G558" i="24"/>
  <c r="F558" i="24"/>
  <c r="E558" i="24"/>
  <c r="C558" i="24"/>
  <c r="D558" i="24"/>
  <c r="I556" i="24"/>
  <c r="H556" i="24"/>
  <c r="G556" i="24"/>
  <c r="F556" i="24"/>
  <c r="E556" i="24"/>
  <c r="C556" i="24"/>
  <c r="D556" i="24"/>
  <c r="I554" i="24"/>
  <c r="H554" i="24"/>
  <c r="G554" i="24"/>
  <c r="F554" i="24"/>
  <c r="E554" i="24"/>
  <c r="C554" i="24"/>
  <c r="D554" i="24"/>
  <c r="I552" i="24"/>
  <c r="H552" i="24"/>
  <c r="G552" i="24"/>
  <c r="F552" i="24"/>
  <c r="E552" i="24"/>
  <c r="C552" i="24"/>
  <c r="D552" i="24"/>
  <c r="I550" i="24"/>
  <c r="H550" i="24"/>
  <c r="G550" i="24"/>
  <c r="F550" i="24"/>
  <c r="E550" i="24"/>
  <c r="C550" i="24"/>
  <c r="D550" i="24"/>
  <c r="I548" i="24"/>
  <c r="H548" i="24"/>
  <c r="G548" i="24"/>
  <c r="F548" i="24"/>
  <c r="E548" i="24"/>
  <c r="C548" i="24"/>
  <c r="D548" i="24"/>
  <c r="I546" i="24"/>
  <c r="H546" i="24"/>
  <c r="G546" i="24"/>
  <c r="F546" i="24"/>
  <c r="E546" i="24"/>
  <c r="C546" i="24"/>
  <c r="D546" i="24"/>
  <c r="I544" i="24"/>
  <c r="H544" i="24"/>
  <c r="G544" i="24"/>
  <c r="F544" i="24"/>
  <c r="E544" i="24"/>
  <c r="C544" i="24"/>
  <c r="D544" i="24"/>
  <c r="I542" i="24"/>
  <c r="H542" i="24"/>
  <c r="G542" i="24"/>
  <c r="F542" i="24"/>
  <c r="E542" i="24"/>
  <c r="C542" i="24"/>
  <c r="D542" i="24"/>
  <c r="I540" i="24"/>
  <c r="H540" i="24"/>
  <c r="G540" i="24"/>
  <c r="F540" i="24"/>
  <c r="E540" i="24"/>
  <c r="C540" i="24"/>
  <c r="D540" i="24"/>
  <c r="I538" i="24"/>
  <c r="H538" i="24"/>
  <c r="G538" i="24"/>
  <c r="F538" i="24"/>
  <c r="E538" i="24"/>
  <c r="C538" i="24"/>
  <c r="D538" i="24"/>
  <c r="I536" i="24"/>
  <c r="H536" i="24"/>
  <c r="G536" i="24"/>
  <c r="F536" i="24"/>
  <c r="E536" i="24"/>
  <c r="C536" i="24"/>
  <c r="D536" i="24"/>
  <c r="I534" i="24"/>
  <c r="H534" i="24"/>
  <c r="G534" i="24"/>
  <c r="F534" i="24"/>
  <c r="E534" i="24"/>
  <c r="C534" i="24"/>
  <c r="D534" i="24"/>
  <c r="I532" i="24"/>
  <c r="H532" i="24"/>
  <c r="G532" i="24"/>
  <c r="F532" i="24"/>
  <c r="E532" i="24"/>
  <c r="C532" i="24"/>
  <c r="D532" i="24"/>
  <c r="I530" i="24"/>
  <c r="H530" i="24"/>
  <c r="G530" i="24"/>
  <c r="F530" i="24"/>
  <c r="E530" i="24"/>
  <c r="C530" i="24"/>
  <c r="D530" i="24"/>
  <c r="I528" i="24"/>
  <c r="H528" i="24"/>
  <c r="G528" i="24"/>
  <c r="F528" i="24"/>
  <c r="E528" i="24"/>
  <c r="C528" i="24"/>
  <c r="D528" i="24"/>
  <c r="I526" i="24"/>
  <c r="H526" i="24"/>
  <c r="G526" i="24"/>
  <c r="F526" i="24"/>
  <c r="E526" i="24"/>
  <c r="C526" i="24"/>
  <c r="D526" i="24"/>
  <c r="I524" i="24"/>
  <c r="H524" i="24"/>
  <c r="G524" i="24"/>
  <c r="F524" i="24"/>
  <c r="E524" i="24"/>
  <c r="C524" i="24"/>
  <c r="D524" i="24"/>
  <c r="I522" i="24"/>
  <c r="H522" i="24"/>
  <c r="G522" i="24"/>
  <c r="F522" i="24"/>
  <c r="E522" i="24"/>
  <c r="C522" i="24"/>
  <c r="D522" i="24"/>
  <c r="I520" i="24"/>
  <c r="H520" i="24"/>
  <c r="G520" i="24"/>
  <c r="F520" i="24"/>
  <c r="E520" i="24"/>
  <c r="C520" i="24"/>
  <c r="D520" i="24"/>
  <c r="I518" i="24"/>
  <c r="H518" i="24"/>
  <c r="G518" i="24"/>
  <c r="F518" i="24"/>
  <c r="E518" i="24"/>
  <c r="C518" i="24"/>
  <c r="D518" i="24"/>
  <c r="I516" i="24"/>
  <c r="H516" i="24"/>
  <c r="G516" i="24"/>
  <c r="F516" i="24"/>
  <c r="E516" i="24"/>
  <c r="C516" i="24"/>
  <c r="D516" i="24"/>
  <c r="I514" i="24"/>
  <c r="H514" i="24"/>
  <c r="G514" i="24"/>
  <c r="F514" i="24"/>
  <c r="E514" i="24"/>
  <c r="C514" i="24"/>
  <c r="D514" i="24"/>
  <c r="I512" i="24"/>
  <c r="H512" i="24"/>
  <c r="G512" i="24"/>
  <c r="F512" i="24"/>
  <c r="E512" i="24"/>
  <c r="C512" i="24"/>
  <c r="D512" i="24"/>
  <c r="I510" i="24"/>
  <c r="H510" i="24"/>
  <c r="G510" i="24"/>
  <c r="F510" i="24"/>
  <c r="E510" i="24"/>
  <c r="C510" i="24"/>
  <c r="D510" i="24"/>
  <c r="I508" i="24"/>
  <c r="H508" i="24"/>
  <c r="G508" i="24"/>
  <c r="F508" i="24"/>
  <c r="E508" i="24"/>
  <c r="C508" i="24"/>
  <c r="D508" i="24"/>
  <c r="I506" i="24"/>
  <c r="H506" i="24"/>
  <c r="G506" i="24"/>
  <c r="F506" i="24"/>
  <c r="E506" i="24"/>
  <c r="C506" i="24"/>
  <c r="D506" i="24"/>
  <c r="I504" i="24"/>
  <c r="H504" i="24"/>
  <c r="G504" i="24"/>
  <c r="F504" i="24"/>
  <c r="E504" i="24"/>
  <c r="C504" i="24"/>
  <c r="D504" i="24"/>
  <c r="I502" i="24"/>
  <c r="H502" i="24"/>
  <c r="G502" i="24"/>
  <c r="F502" i="24"/>
  <c r="E502" i="24"/>
  <c r="C502" i="24"/>
  <c r="D502" i="24"/>
  <c r="I500" i="24"/>
  <c r="H500" i="24"/>
  <c r="G500" i="24"/>
  <c r="F500" i="24"/>
  <c r="E500" i="24"/>
  <c r="C500" i="24"/>
  <c r="D500" i="24"/>
  <c r="I498" i="24"/>
  <c r="H498" i="24"/>
  <c r="G498" i="24"/>
  <c r="F498" i="24"/>
  <c r="E498" i="24"/>
  <c r="C498" i="24"/>
  <c r="D498" i="24"/>
  <c r="I496" i="24"/>
  <c r="H496" i="24"/>
  <c r="G496" i="24"/>
  <c r="F496" i="24"/>
  <c r="E496" i="24"/>
  <c r="C496" i="24"/>
  <c r="D496" i="24"/>
  <c r="I494" i="24"/>
  <c r="H494" i="24"/>
  <c r="G494" i="24"/>
  <c r="F494" i="24"/>
  <c r="E494" i="24"/>
  <c r="C494" i="24"/>
  <c r="D494" i="24"/>
  <c r="I492" i="24"/>
  <c r="H492" i="24"/>
  <c r="G492" i="24"/>
  <c r="F492" i="24"/>
  <c r="E492" i="24"/>
  <c r="C492" i="24"/>
  <c r="D492" i="24"/>
  <c r="I490" i="24"/>
  <c r="H490" i="24"/>
  <c r="G490" i="24"/>
  <c r="F490" i="24"/>
  <c r="E490" i="24"/>
  <c r="C490" i="24"/>
  <c r="D490" i="24"/>
  <c r="I488" i="24"/>
  <c r="H488" i="24"/>
  <c r="G488" i="24"/>
  <c r="F488" i="24"/>
  <c r="E488" i="24"/>
  <c r="C488" i="24"/>
  <c r="D488" i="24"/>
  <c r="I486" i="24"/>
  <c r="H486" i="24"/>
  <c r="G486" i="24"/>
  <c r="F486" i="24"/>
  <c r="E486" i="24"/>
  <c r="C486" i="24"/>
  <c r="D486" i="24"/>
  <c r="I484" i="24"/>
  <c r="H484" i="24"/>
  <c r="G484" i="24"/>
  <c r="F484" i="24"/>
  <c r="E484" i="24"/>
  <c r="C484" i="24"/>
  <c r="D484" i="24"/>
  <c r="I482" i="24"/>
  <c r="H482" i="24"/>
  <c r="G482" i="24"/>
  <c r="F482" i="24"/>
  <c r="E482" i="24"/>
  <c r="C482" i="24"/>
  <c r="D482" i="24"/>
  <c r="I480" i="24"/>
  <c r="H480" i="24"/>
  <c r="G480" i="24"/>
  <c r="F480" i="24"/>
  <c r="E480" i="24"/>
  <c r="C480" i="24"/>
  <c r="D480" i="24"/>
  <c r="I478" i="24"/>
  <c r="H478" i="24"/>
  <c r="G478" i="24"/>
  <c r="F478" i="24"/>
  <c r="E478" i="24"/>
  <c r="C478" i="24"/>
  <c r="D478" i="24"/>
  <c r="I476" i="24"/>
  <c r="H476" i="24"/>
  <c r="G476" i="24"/>
  <c r="F476" i="24"/>
  <c r="E476" i="24"/>
  <c r="C476" i="24"/>
  <c r="D476" i="24"/>
  <c r="I474" i="24"/>
  <c r="H474" i="24"/>
  <c r="G474" i="24"/>
  <c r="F474" i="24"/>
  <c r="E474" i="24"/>
  <c r="C474" i="24"/>
  <c r="D474" i="24"/>
  <c r="I472" i="24"/>
  <c r="H472" i="24"/>
  <c r="G472" i="24"/>
  <c r="F472" i="24"/>
  <c r="E472" i="24"/>
  <c r="C472" i="24"/>
  <c r="D472" i="24"/>
  <c r="I470" i="24"/>
  <c r="H470" i="24"/>
  <c r="G470" i="24"/>
  <c r="F470" i="24"/>
  <c r="E470" i="24"/>
  <c r="C470" i="24"/>
  <c r="D470" i="24"/>
  <c r="I468" i="24"/>
  <c r="H468" i="24"/>
  <c r="G468" i="24"/>
  <c r="F468" i="24"/>
  <c r="E468" i="24"/>
  <c r="C468" i="24"/>
  <c r="D468" i="24"/>
  <c r="I466" i="24"/>
  <c r="H466" i="24"/>
  <c r="G466" i="24"/>
  <c r="F466" i="24"/>
  <c r="E466" i="24"/>
  <c r="C466" i="24"/>
  <c r="D466" i="24"/>
  <c r="I464" i="24"/>
  <c r="H464" i="24"/>
  <c r="G464" i="24"/>
  <c r="F464" i="24"/>
  <c r="E464" i="24"/>
  <c r="C464" i="24"/>
  <c r="D464" i="24"/>
  <c r="I462" i="24"/>
  <c r="H462" i="24"/>
  <c r="G462" i="24"/>
  <c r="F462" i="24"/>
  <c r="E462" i="24"/>
  <c r="C462" i="24"/>
  <c r="D462" i="24"/>
  <c r="I460" i="24"/>
  <c r="H460" i="24"/>
  <c r="G460" i="24"/>
  <c r="F460" i="24"/>
  <c r="E460" i="24"/>
  <c r="C460" i="24"/>
  <c r="D460" i="24"/>
  <c r="I458" i="24"/>
  <c r="H458" i="24"/>
  <c r="G458" i="24"/>
  <c r="F458" i="24"/>
  <c r="E458" i="24"/>
  <c r="C458" i="24"/>
  <c r="D458" i="24"/>
  <c r="I456" i="24"/>
  <c r="H456" i="24"/>
  <c r="G456" i="24"/>
  <c r="F456" i="24"/>
  <c r="E456" i="24"/>
  <c r="C456" i="24"/>
  <c r="D456" i="24"/>
  <c r="I454" i="24"/>
  <c r="H454" i="24"/>
  <c r="G454" i="24"/>
  <c r="F454" i="24"/>
  <c r="E454" i="24"/>
  <c r="D454" i="24"/>
  <c r="C454" i="24"/>
  <c r="I699" i="24"/>
  <c r="H699" i="24"/>
  <c r="G699" i="24"/>
  <c r="E699" i="24"/>
  <c r="F699" i="24"/>
  <c r="D699" i="24"/>
  <c r="C699" i="24"/>
  <c r="I697" i="24"/>
  <c r="H697" i="24"/>
  <c r="G697" i="24"/>
  <c r="E697" i="24"/>
  <c r="F697" i="24"/>
  <c r="D697" i="24"/>
  <c r="C697" i="24"/>
  <c r="I695" i="24"/>
  <c r="H695" i="24"/>
  <c r="G695" i="24"/>
  <c r="E695" i="24"/>
  <c r="F695" i="24"/>
  <c r="D695" i="24"/>
  <c r="C695" i="24"/>
  <c r="I693" i="24"/>
  <c r="H693" i="24"/>
  <c r="G693" i="24"/>
  <c r="E693" i="24"/>
  <c r="F693" i="24"/>
  <c r="D693" i="24"/>
  <c r="C693" i="24"/>
  <c r="I691" i="24"/>
  <c r="H691" i="24"/>
  <c r="G691" i="24"/>
  <c r="E691" i="24"/>
  <c r="F691" i="24"/>
  <c r="D691" i="24"/>
  <c r="C691" i="24"/>
  <c r="I689" i="24"/>
  <c r="H689" i="24"/>
  <c r="G689" i="24"/>
  <c r="E689" i="24"/>
  <c r="F689" i="24"/>
  <c r="D689" i="24"/>
  <c r="C689" i="24"/>
  <c r="I687" i="24"/>
  <c r="H687" i="24"/>
  <c r="G687" i="24"/>
  <c r="E687" i="24"/>
  <c r="F687" i="24"/>
  <c r="D687" i="24"/>
  <c r="C687" i="24"/>
  <c r="I685" i="24"/>
  <c r="H685" i="24"/>
  <c r="G685" i="24"/>
  <c r="E685" i="24"/>
  <c r="F685" i="24"/>
  <c r="D685" i="24"/>
  <c r="C685" i="24"/>
  <c r="I683" i="24"/>
  <c r="H683" i="24"/>
  <c r="G683" i="24"/>
  <c r="E683" i="24"/>
  <c r="F683" i="24"/>
  <c r="D683" i="24"/>
  <c r="C683" i="24"/>
  <c r="I681" i="24"/>
  <c r="H681" i="24"/>
  <c r="G681" i="24"/>
  <c r="E681" i="24"/>
  <c r="F681" i="24"/>
  <c r="D681" i="24"/>
  <c r="C681" i="24"/>
  <c r="I679" i="24"/>
  <c r="H679" i="24"/>
  <c r="G679" i="24"/>
  <c r="E679" i="24"/>
  <c r="F679" i="24"/>
  <c r="D679" i="24"/>
  <c r="C679" i="24"/>
  <c r="I677" i="24"/>
  <c r="H677" i="24"/>
  <c r="G677" i="24"/>
  <c r="E677" i="24"/>
  <c r="F677" i="24"/>
  <c r="D677" i="24"/>
  <c r="C677" i="24"/>
  <c r="I675" i="24"/>
  <c r="H675" i="24"/>
  <c r="G675" i="24"/>
  <c r="E675" i="24"/>
  <c r="F675" i="24"/>
  <c r="D675" i="24"/>
  <c r="C675" i="24"/>
  <c r="I673" i="24"/>
  <c r="H673" i="24"/>
  <c r="G673" i="24"/>
  <c r="E673" i="24"/>
  <c r="F673" i="24"/>
  <c r="D673" i="24"/>
  <c r="C673" i="24"/>
  <c r="I671" i="24"/>
  <c r="H671" i="24"/>
  <c r="G671" i="24"/>
  <c r="E671" i="24"/>
  <c r="F671" i="24"/>
  <c r="D671" i="24"/>
  <c r="C671" i="24"/>
  <c r="I669" i="24"/>
  <c r="H669" i="24"/>
  <c r="G669" i="24"/>
  <c r="E669" i="24"/>
  <c r="F669" i="24"/>
  <c r="D669" i="24"/>
  <c r="C669" i="24"/>
  <c r="I667" i="24"/>
  <c r="H667" i="24"/>
  <c r="G667" i="24"/>
  <c r="E667" i="24"/>
  <c r="F667" i="24"/>
  <c r="D667" i="24"/>
  <c r="C667" i="24"/>
  <c r="I665" i="24"/>
  <c r="H665" i="24"/>
  <c r="G665" i="24"/>
  <c r="E665" i="24"/>
  <c r="F665" i="24"/>
  <c r="D665" i="24"/>
  <c r="C665" i="24"/>
  <c r="I663" i="24"/>
  <c r="H663" i="24"/>
  <c r="G663" i="24"/>
  <c r="E663" i="24"/>
  <c r="F663" i="24"/>
  <c r="D663" i="24"/>
  <c r="C663" i="24"/>
  <c r="I661" i="24"/>
  <c r="H661" i="24"/>
  <c r="G661" i="24"/>
  <c r="E661" i="24"/>
  <c r="F661" i="24"/>
  <c r="D661" i="24"/>
  <c r="C661" i="24"/>
  <c r="I659" i="24"/>
  <c r="H659" i="24"/>
  <c r="G659" i="24"/>
  <c r="E659" i="24"/>
  <c r="F659" i="24"/>
  <c r="D659" i="24"/>
  <c r="C659" i="24"/>
  <c r="I657" i="24"/>
  <c r="H657" i="24"/>
  <c r="G657" i="24"/>
  <c r="E657" i="24"/>
  <c r="F657" i="24"/>
  <c r="D657" i="24"/>
  <c r="C657" i="24"/>
  <c r="I655" i="24"/>
  <c r="H655" i="24"/>
  <c r="G655" i="24"/>
  <c r="E655" i="24"/>
  <c r="F655" i="24"/>
  <c r="D655" i="24"/>
  <c r="C655" i="24"/>
  <c r="I653" i="24"/>
  <c r="H653" i="24"/>
  <c r="G653" i="24"/>
  <c r="E653" i="24"/>
  <c r="F653" i="24"/>
  <c r="D653" i="24"/>
  <c r="C653" i="24"/>
  <c r="I651" i="24"/>
  <c r="H651" i="24"/>
  <c r="G651" i="24"/>
  <c r="E651" i="24"/>
  <c r="F651" i="24"/>
  <c r="D651" i="24"/>
  <c r="C651" i="24"/>
  <c r="I649" i="24"/>
  <c r="H649" i="24"/>
  <c r="G649" i="24"/>
  <c r="E649" i="24"/>
  <c r="F649" i="24"/>
  <c r="D649" i="24"/>
  <c r="C649" i="24"/>
  <c r="I647" i="24"/>
  <c r="H647" i="24"/>
  <c r="G647" i="24"/>
  <c r="E647" i="24"/>
  <c r="F647" i="24"/>
  <c r="D647" i="24"/>
  <c r="C647" i="24"/>
  <c r="I645" i="24"/>
  <c r="H645" i="24"/>
  <c r="G645" i="24"/>
  <c r="E645" i="24"/>
  <c r="F645" i="24"/>
  <c r="D645" i="24"/>
  <c r="C645" i="24"/>
  <c r="I643" i="24"/>
  <c r="H643" i="24"/>
  <c r="G643" i="24"/>
  <c r="E643" i="24"/>
  <c r="F643" i="24"/>
  <c r="D643" i="24"/>
  <c r="C643" i="24"/>
  <c r="I641" i="24"/>
  <c r="H641" i="24"/>
  <c r="G641" i="24"/>
  <c r="E641" i="24"/>
  <c r="F641" i="24"/>
  <c r="D641" i="24"/>
  <c r="C641" i="24"/>
  <c r="I639" i="24"/>
  <c r="H639" i="24"/>
  <c r="G639" i="24"/>
  <c r="E639" i="24"/>
  <c r="F639" i="24"/>
  <c r="D639" i="24"/>
  <c r="C639" i="24"/>
  <c r="I637" i="24"/>
  <c r="H637" i="24"/>
  <c r="G637" i="24"/>
  <c r="E637" i="24"/>
  <c r="F637" i="24"/>
  <c r="D637" i="24"/>
  <c r="C637" i="24"/>
  <c r="I635" i="24"/>
  <c r="H635" i="24"/>
  <c r="G635" i="24"/>
  <c r="E635" i="24"/>
  <c r="F635" i="24"/>
  <c r="D635" i="24"/>
  <c r="C635" i="24"/>
  <c r="I633" i="24"/>
  <c r="H633" i="24"/>
  <c r="G633" i="24"/>
  <c r="E633" i="24"/>
  <c r="F633" i="24"/>
  <c r="D633" i="24"/>
  <c r="C633" i="24"/>
  <c r="I631" i="24"/>
  <c r="H631" i="24"/>
  <c r="G631" i="24"/>
  <c r="E631" i="24"/>
  <c r="F631" i="24"/>
  <c r="D631" i="24"/>
  <c r="C631" i="24"/>
  <c r="I629" i="24"/>
  <c r="H629" i="24"/>
  <c r="G629" i="24"/>
  <c r="E629" i="24"/>
  <c r="F629" i="24"/>
  <c r="D629" i="24"/>
  <c r="C629" i="24"/>
  <c r="I627" i="24"/>
  <c r="H627" i="24"/>
  <c r="G627" i="24"/>
  <c r="E627" i="24"/>
  <c r="F627" i="24"/>
  <c r="D627" i="24"/>
  <c r="C627" i="24"/>
  <c r="I625" i="24"/>
  <c r="H625" i="24"/>
  <c r="G625" i="24"/>
  <c r="E625" i="24"/>
  <c r="F625" i="24"/>
  <c r="D625" i="24"/>
  <c r="C625" i="24"/>
  <c r="I623" i="24"/>
  <c r="H623" i="24"/>
  <c r="G623" i="24"/>
  <c r="E623" i="24"/>
  <c r="F623" i="24"/>
  <c r="D623" i="24"/>
  <c r="C623" i="24"/>
  <c r="I621" i="24"/>
  <c r="H621" i="24"/>
  <c r="G621" i="24"/>
  <c r="E621" i="24"/>
  <c r="F621" i="24"/>
  <c r="D621" i="24"/>
  <c r="C621" i="24"/>
  <c r="I619" i="24"/>
  <c r="H619" i="24"/>
  <c r="G619" i="24"/>
  <c r="E619" i="24"/>
  <c r="F619" i="24"/>
  <c r="D619" i="24"/>
  <c r="C619" i="24"/>
  <c r="I617" i="24"/>
  <c r="H617" i="24"/>
  <c r="G617" i="24"/>
  <c r="E617" i="24"/>
  <c r="F617" i="24"/>
  <c r="D617" i="24"/>
  <c r="C617" i="24"/>
  <c r="I615" i="24"/>
  <c r="H615" i="24"/>
  <c r="G615" i="24"/>
  <c r="E615" i="24"/>
  <c r="F615" i="24"/>
  <c r="D615" i="24"/>
  <c r="C615" i="24"/>
  <c r="I613" i="24"/>
  <c r="H613" i="24"/>
  <c r="G613" i="24"/>
  <c r="E613" i="24"/>
  <c r="F613" i="24"/>
  <c r="D613" i="24"/>
  <c r="C613" i="24"/>
  <c r="I611" i="24"/>
  <c r="H611" i="24"/>
  <c r="G611" i="24"/>
  <c r="E611" i="24"/>
  <c r="F611" i="24"/>
  <c r="D611" i="24"/>
  <c r="C611" i="24"/>
  <c r="I609" i="24"/>
  <c r="H609" i="24"/>
  <c r="G609" i="24"/>
  <c r="E609" i="24"/>
  <c r="F609" i="24"/>
  <c r="D609" i="24"/>
  <c r="C609" i="24"/>
  <c r="I607" i="24"/>
  <c r="H607" i="24"/>
  <c r="G607" i="24"/>
  <c r="E607" i="24"/>
  <c r="F607" i="24"/>
  <c r="D607" i="24"/>
  <c r="C607" i="24"/>
  <c r="I605" i="24"/>
  <c r="H605" i="24"/>
  <c r="G605" i="24"/>
  <c r="E605" i="24"/>
  <c r="F605" i="24"/>
  <c r="D605" i="24"/>
  <c r="C605" i="24"/>
  <c r="I603" i="24"/>
  <c r="H603" i="24"/>
  <c r="G603" i="24"/>
  <c r="E603" i="24"/>
  <c r="F603" i="24"/>
  <c r="D603" i="24"/>
  <c r="C603" i="24"/>
  <c r="I601" i="24"/>
  <c r="H601" i="24"/>
  <c r="G601" i="24"/>
  <c r="E601" i="24"/>
  <c r="F601" i="24"/>
  <c r="D601" i="24"/>
  <c r="C601" i="24"/>
  <c r="I599" i="24"/>
  <c r="H599" i="24"/>
  <c r="G599" i="24"/>
  <c r="E599" i="24"/>
  <c r="F599" i="24"/>
  <c r="D599" i="24"/>
  <c r="C599" i="24"/>
  <c r="I597" i="24"/>
  <c r="H597" i="24"/>
  <c r="G597" i="24"/>
  <c r="E597" i="24"/>
  <c r="F597" i="24"/>
  <c r="D597" i="24"/>
  <c r="C597" i="24"/>
  <c r="I595" i="24"/>
  <c r="H595" i="24"/>
  <c r="G595" i="24"/>
  <c r="E595" i="24"/>
  <c r="F595" i="24"/>
  <c r="D595" i="24"/>
  <c r="C595" i="24"/>
  <c r="I593" i="24"/>
  <c r="H593" i="24"/>
  <c r="G593" i="24"/>
  <c r="E593" i="24"/>
  <c r="F593" i="24"/>
  <c r="D593" i="24"/>
  <c r="C593" i="24"/>
  <c r="I591" i="24"/>
  <c r="H591" i="24"/>
  <c r="G591" i="24"/>
  <c r="E591" i="24"/>
  <c r="F591" i="24"/>
  <c r="D591" i="24"/>
  <c r="C591" i="24"/>
  <c r="I589" i="24"/>
  <c r="H589" i="24"/>
  <c r="G589" i="24"/>
  <c r="E589" i="24"/>
  <c r="F589" i="24"/>
  <c r="D589" i="24"/>
  <c r="C589" i="24"/>
  <c r="I587" i="24"/>
  <c r="H587" i="24"/>
  <c r="G587" i="24"/>
  <c r="E587" i="24"/>
  <c r="F587" i="24"/>
  <c r="D587" i="24"/>
  <c r="C587" i="24"/>
  <c r="I585" i="24"/>
  <c r="H585" i="24"/>
  <c r="G585" i="24"/>
  <c r="E585" i="24"/>
  <c r="F585" i="24"/>
  <c r="D585" i="24"/>
  <c r="C585" i="24"/>
  <c r="I583" i="24"/>
  <c r="H583" i="24"/>
  <c r="G583" i="24"/>
  <c r="E583" i="24"/>
  <c r="F583" i="24"/>
  <c r="D583" i="24"/>
  <c r="C583" i="24"/>
  <c r="I581" i="24"/>
  <c r="H581" i="24"/>
  <c r="G581" i="24"/>
  <c r="E581" i="24"/>
  <c r="F581" i="24"/>
  <c r="D581" i="24"/>
  <c r="C581" i="24"/>
  <c r="I579" i="24"/>
  <c r="H579" i="24"/>
  <c r="G579" i="24"/>
  <c r="E579" i="24"/>
  <c r="F579" i="24"/>
  <c r="D579" i="24"/>
  <c r="C579" i="24"/>
  <c r="I577" i="24"/>
  <c r="H577" i="24"/>
  <c r="G577" i="24"/>
  <c r="E577" i="24"/>
  <c r="F577" i="24"/>
  <c r="D577" i="24"/>
  <c r="C577" i="24"/>
  <c r="I575" i="24"/>
  <c r="H575" i="24"/>
  <c r="G575" i="24"/>
  <c r="E575" i="24"/>
  <c r="F575" i="24"/>
  <c r="D575" i="24"/>
  <c r="C575" i="24"/>
  <c r="I573" i="24"/>
  <c r="H573" i="24"/>
  <c r="G573" i="24"/>
  <c r="E573" i="24"/>
  <c r="F573" i="24"/>
  <c r="D573" i="24"/>
  <c r="C573" i="24"/>
  <c r="I571" i="24"/>
  <c r="H571" i="24"/>
  <c r="G571" i="24"/>
  <c r="E571" i="24"/>
  <c r="F571" i="24"/>
  <c r="D571" i="24"/>
  <c r="C571" i="24"/>
  <c r="I569" i="24"/>
  <c r="H569" i="24"/>
  <c r="G569" i="24"/>
  <c r="E569" i="24"/>
  <c r="F569" i="24"/>
  <c r="D569" i="24"/>
  <c r="C569" i="24"/>
  <c r="I567" i="24"/>
  <c r="H567" i="24"/>
  <c r="G567" i="24"/>
  <c r="E567" i="24"/>
  <c r="F567" i="24"/>
  <c r="D567" i="24"/>
  <c r="C567" i="24"/>
  <c r="I565" i="24"/>
  <c r="H565" i="24"/>
  <c r="G565" i="24"/>
  <c r="E565" i="24"/>
  <c r="F565" i="24"/>
  <c r="D565" i="24"/>
  <c r="C565" i="24"/>
  <c r="I563" i="24"/>
  <c r="H563" i="24"/>
  <c r="G563" i="24"/>
  <c r="E563" i="24"/>
  <c r="F563" i="24"/>
  <c r="D563" i="24"/>
  <c r="C563" i="24"/>
  <c r="I561" i="24"/>
  <c r="H561" i="24"/>
  <c r="G561" i="24"/>
  <c r="E561" i="24"/>
  <c r="F561" i="24"/>
  <c r="D561" i="24"/>
  <c r="C561" i="24"/>
  <c r="I559" i="24"/>
  <c r="H559" i="24"/>
  <c r="G559" i="24"/>
  <c r="E559" i="24"/>
  <c r="F559" i="24"/>
  <c r="D559" i="24"/>
  <c r="C559" i="24"/>
  <c r="I557" i="24"/>
  <c r="H557" i="24"/>
  <c r="G557" i="24"/>
  <c r="E557" i="24"/>
  <c r="F557" i="24"/>
  <c r="D557" i="24"/>
  <c r="C557" i="24"/>
  <c r="I555" i="24"/>
  <c r="H555" i="24"/>
  <c r="G555" i="24"/>
  <c r="E555" i="24"/>
  <c r="F555" i="24"/>
  <c r="D555" i="24"/>
  <c r="C555" i="24"/>
  <c r="I553" i="24"/>
  <c r="H553" i="24"/>
  <c r="G553" i="24"/>
  <c r="E553" i="24"/>
  <c r="F553" i="24"/>
  <c r="D553" i="24"/>
  <c r="C553" i="24"/>
  <c r="I551" i="24"/>
  <c r="H551" i="24"/>
  <c r="G551" i="24"/>
  <c r="E551" i="24"/>
  <c r="F551" i="24"/>
  <c r="D551" i="24"/>
  <c r="C551" i="24"/>
  <c r="I549" i="24"/>
  <c r="H549" i="24"/>
  <c r="G549" i="24"/>
  <c r="E549" i="24"/>
  <c r="F549" i="24"/>
  <c r="D549" i="24"/>
  <c r="C549" i="24"/>
  <c r="I547" i="24"/>
  <c r="H547" i="24"/>
  <c r="G547" i="24"/>
  <c r="E547" i="24"/>
  <c r="F547" i="24"/>
  <c r="D547" i="24"/>
  <c r="C547" i="24"/>
  <c r="I545" i="24"/>
  <c r="H545" i="24"/>
  <c r="G545" i="24"/>
  <c r="E545" i="24"/>
  <c r="F545" i="24"/>
  <c r="D545" i="24"/>
  <c r="C545" i="24"/>
  <c r="I543" i="24"/>
  <c r="H543" i="24"/>
  <c r="G543" i="24"/>
  <c r="E543" i="24"/>
  <c r="F543" i="24"/>
  <c r="D543" i="24"/>
  <c r="C543" i="24"/>
  <c r="I541" i="24"/>
  <c r="H541" i="24"/>
  <c r="G541" i="24"/>
  <c r="E541" i="24"/>
  <c r="F541" i="24"/>
  <c r="D541" i="24"/>
  <c r="C541" i="24"/>
  <c r="I539" i="24"/>
  <c r="H539" i="24"/>
  <c r="G539" i="24"/>
  <c r="E539" i="24"/>
  <c r="F539" i="24"/>
  <c r="D539" i="24"/>
  <c r="C539" i="24"/>
  <c r="I537" i="24"/>
  <c r="H537" i="24"/>
  <c r="G537" i="24"/>
  <c r="E537" i="24"/>
  <c r="F537" i="24"/>
  <c r="D537" i="24"/>
  <c r="C537" i="24"/>
  <c r="I535" i="24"/>
  <c r="H535" i="24"/>
  <c r="G535" i="24"/>
  <c r="E535" i="24"/>
  <c r="F535" i="24"/>
  <c r="D535" i="24"/>
  <c r="C535" i="24"/>
  <c r="I533" i="24"/>
  <c r="H533" i="24"/>
  <c r="G533" i="24"/>
  <c r="E533" i="24"/>
  <c r="F533" i="24"/>
  <c r="D533" i="24"/>
  <c r="C533" i="24"/>
  <c r="I531" i="24"/>
  <c r="H531" i="24"/>
  <c r="G531" i="24"/>
  <c r="E531" i="24"/>
  <c r="F531" i="24"/>
  <c r="D531" i="24"/>
  <c r="C531" i="24"/>
  <c r="I529" i="24"/>
  <c r="H529" i="24"/>
  <c r="G529" i="24"/>
  <c r="E529" i="24"/>
  <c r="F529" i="24"/>
  <c r="D529" i="24"/>
  <c r="C529" i="24"/>
  <c r="I527" i="24"/>
  <c r="H527" i="24"/>
  <c r="G527" i="24"/>
  <c r="E527" i="24"/>
  <c r="F527" i="24"/>
  <c r="D527" i="24"/>
  <c r="C527" i="24"/>
  <c r="I525" i="24"/>
  <c r="H525" i="24"/>
  <c r="G525" i="24"/>
  <c r="E525" i="24"/>
  <c r="F525" i="24"/>
  <c r="D525" i="24"/>
  <c r="C525" i="24"/>
  <c r="I523" i="24"/>
  <c r="H523" i="24"/>
  <c r="G523" i="24"/>
  <c r="E523" i="24"/>
  <c r="F523" i="24"/>
  <c r="D523" i="24"/>
  <c r="C523" i="24"/>
  <c r="I521" i="24"/>
  <c r="H521" i="24"/>
  <c r="G521" i="24"/>
  <c r="E521" i="24"/>
  <c r="F521" i="24"/>
  <c r="D521" i="24"/>
  <c r="C521" i="24"/>
  <c r="I519" i="24"/>
  <c r="H519" i="24"/>
  <c r="G519" i="24"/>
  <c r="E519" i="24"/>
  <c r="F519" i="24"/>
  <c r="D519" i="24"/>
  <c r="C519" i="24"/>
  <c r="I517" i="24"/>
  <c r="H517" i="24"/>
  <c r="G517" i="24"/>
  <c r="E517" i="24"/>
  <c r="F517" i="24"/>
  <c r="D517" i="24"/>
  <c r="C517" i="24"/>
  <c r="I515" i="24"/>
  <c r="H515" i="24"/>
  <c r="G515" i="24"/>
  <c r="E515" i="24"/>
  <c r="F515" i="24"/>
  <c r="D515" i="24"/>
  <c r="C515" i="24"/>
  <c r="I513" i="24"/>
  <c r="H513" i="24"/>
  <c r="G513" i="24"/>
  <c r="E513" i="24"/>
  <c r="F513" i="24"/>
  <c r="D513" i="24"/>
  <c r="C513" i="24"/>
  <c r="I511" i="24"/>
  <c r="H511" i="24"/>
  <c r="G511" i="24"/>
  <c r="E511" i="24"/>
  <c r="F511" i="24"/>
  <c r="D511" i="24"/>
  <c r="C511" i="24"/>
  <c r="I509" i="24"/>
  <c r="H509" i="24"/>
  <c r="G509" i="24"/>
  <c r="E509" i="24"/>
  <c r="F509" i="24"/>
  <c r="D509" i="24"/>
  <c r="C509" i="24"/>
  <c r="I507" i="24"/>
  <c r="H507" i="24"/>
  <c r="G507" i="24"/>
  <c r="E507" i="24"/>
  <c r="F507" i="24"/>
  <c r="D507" i="24"/>
  <c r="C507" i="24"/>
  <c r="I505" i="24"/>
  <c r="H505" i="24"/>
  <c r="G505" i="24"/>
  <c r="E505" i="24"/>
  <c r="F505" i="24"/>
  <c r="D505" i="24"/>
  <c r="C505" i="24"/>
  <c r="I503" i="24"/>
  <c r="H503" i="24"/>
  <c r="G503" i="24"/>
  <c r="E503" i="24"/>
  <c r="F503" i="24"/>
  <c r="D503" i="24"/>
  <c r="C503" i="24"/>
  <c r="I501" i="24"/>
  <c r="H501" i="24"/>
  <c r="G501" i="24"/>
  <c r="E501" i="24"/>
  <c r="F501" i="24"/>
  <c r="D501" i="24"/>
  <c r="C501" i="24"/>
  <c r="I499" i="24"/>
  <c r="H499" i="24"/>
  <c r="G499" i="24"/>
  <c r="E499" i="24"/>
  <c r="F499" i="24"/>
  <c r="D499" i="24"/>
  <c r="C499" i="24"/>
  <c r="I497" i="24"/>
  <c r="H497" i="24"/>
  <c r="G497" i="24"/>
  <c r="E497" i="24"/>
  <c r="F497" i="24"/>
  <c r="D497" i="24"/>
  <c r="C497" i="24"/>
  <c r="I495" i="24"/>
  <c r="H495" i="24"/>
  <c r="G495" i="24"/>
  <c r="E495" i="24"/>
  <c r="F495" i="24"/>
  <c r="D495" i="24"/>
  <c r="C495" i="24"/>
  <c r="I493" i="24"/>
  <c r="H493" i="24"/>
  <c r="G493" i="24"/>
  <c r="F493" i="24"/>
  <c r="E493" i="24"/>
  <c r="D493" i="24"/>
  <c r="C493" i="24"/>
  <c r="I491" i="24"/>
  <c r="H491" i="24"/>
  <c r="G491" i="24"/>
  <c r="F491" i="24"/>
  <c r="E491" i="24"/>
  <c r="D491" i="24"/>
  <c r="C491" i="24"/>
  <c r="I489" i="24"/>
  <c r="H489" i="24"/>
  <c r="G489" i="24"/>
  <c r="F489" i="24"/>
  <c r="E489" i="24"/>
  <c r="D489" i="24"/>
  <c r="C489" i="24"/>
  <c r="I487" i="24"/>
  <c r="H487" i="24"/>
  <c r="G487" i="24"/>
  <c r="F487" i="24"/>
  <c r="E487" i="24"/>
  <c r="D487" i="24"/>
  <c r="C487" i="24"/>
  <c r="I485" i="24"/>
  <c r="H485" i="24"/>
  <c r="G485" i="24"/>
  <c r="F485" i="24"/>
  <c r="E485" i="24"/>
  <c r="D485" i="24"/>
  <c r="C485" i="24"/>
  <c r="I483" i="24"/>
  <c r="H483" i="24"/>
  <c r="G483" i="24"/>
  <c r="F483" i="24"/>
  <c r="E483" i="24"/>
  <c r="D483" i="24"/>
  <c r="C483" i="24"/>
  <c r="I481" i="24"/>
  <c r="H481" i="24"/>
  <c r="G481" i="24"/>
  <c r="F481" i="24"/>
  <c r="E481" i="24"/>
  <c r="D481" i="24"/>
  <c r="C481" i="24"/>
  <c r="I479" i="24"/>
  <c r="H479" i="24"/>
  <c r="G479" i="24"/>
  <c r="F479" i="24"/>
  <c r="E479" i="24"/>
  <c r="D479" i="24"/>
  <c r="C479" i="24"/>
  <c r="I477" i="24"/>
  <c r="H477" i="24"/>
  <c r="G477" i="24"/>
  <c r="F477" i="24"/>
  <c r="E477" i="24"/>
  <c r="D477" i="24"/>
  <c r="C477" i="24"/>
  <c r="I475" i="24"/>
  <c r="H475" i="24"/>
  <c r="G475" i="24"/>
  <c r="F475" i="24"/>
  <c r="E475" i="24"/>
  <c r="D475" i="24"/>
  <c r="C475" i="24"/>
  <c r="I473" i="24"/>
  <c r="H473" i="24"/>
  <c r="G473" i="24"/>
  <c r="F473" i="24"/>
  <c r="E473" i="24"/>
  <c r="D473" i="24"/>
  <c r="C473" i="24"/>
  <c r="I471" i="24"/>
  <c r="H471" i="24"/>
  <c r="G471" i="24"/>
  <c r="F471" i="24"/>
  <c r="E471" i="24"/>
  <c r="D471" i="24"/>
  <c r="C471" i="24"/>
  <c r="I469" i="24"/>
  <c r="H469" i="24"/>
  <c r="G469" i="24"/>
  <c r="F469" i="24"/>
  <c r="E469" i="24"/>
  <c r="D469" i="24"/>
  <c r="C469" i="24"/>
  <c r="I467" i="24"/>
  <c r="H467" i="24"/>
  <c r="G467" i="24"/>
  <c r="F467" i="24"/>
  <c r="E467" i="24"/>
  <c r="D467" i="24"/>
  <c r="C467" i="24"/>
  <c r="I465" i="24"/>
  <c r="H465" i="24"/>
  <c r="G465" i="24"/>
  <c r="F465" i="24"/>
  <c r="E465" i="24"/>
  <c r="D465" i="24"/>
  <c r="C465" i="24"/>
  <c r="I463" i="24"/>
  <c r="H463" i="24"/>
  <c r="G463" i="24"/>
  <c r="F463" i="24"/>
  <c r="E463" i="24"/>
  <c r="D463" i="24"/>
  <c r="C463" i="24"/>
  <c r="I461" i="24"/>
  <c r="H461" i="24"/>
  <c r="G461" i="24"/>
  <c r="F461" i="24"/>
  <c r="E461" i="24"/>
  <c r="D461" i="24"/>
  <c r="C461" i="24"/>
  <c r="I459" i="24"/>
  <c r="H459" i="24"/>
  <c r="G459" i="24"/>
  <c r="F459" i="24"/>
  <c r="E459" i="24"/>
  <c r="D459" i="24"/>
  <c r="C459" i="24"/>
  <c r="I457" i="24"/>
  <c r="H457" i="24"/>
  <c r="G457" i="24"/>
  <c r="F457" i="24"/>
  <c r="E457" i="24"/>
  <c r="D457" i="24"/>
  <c r="C457" i="24"/>
  <c r="I455" i="24"/>
  <c r="H455" i="24"/>
  <c r="G455" i="24"/>
  <c r="F455" i="24"/>
  <c r="E455" i="24"/>
  <c r="D455" i="24"/>
  <c r="C455" i="24"/>
  <c r="I453" i="24"/>
  <c r="H453" i="24"/>
  <c r="G453" i="24"/>
  <c r="F453" i="24"/>
  <c r="E453" i="24"/>
  <c r="D453" i="24"/>
  <c r="C453" i="24"/>
  <c r="I451" i="24"/>
  <c r="H451" i="24"/>
  <c r="G451" i="24"/>
  <c r="F451" i="24"/>
  <c r="E451" i="24"/>
  <c r="D451" i="24"/>
  <c r="C451" i="24"/>
  <c r="I449" i="24"/>
  <c r="H449" i="24"/>
  <c r="G449" i="24"/>
  <c r="F449" i="24"/>
  <c r="E449" i="24"/>
  <c r="D449" i="24"/>
  <c r="C449" i="24"/>
  <c r="I447" i="24"/>
  <c r="H447" i="24"/>
  <c r="G447" i="24"/>
  <c r="F447" i="24"/>
  <c r="E447" i="24"/>
  <c r="D447" i="24"/>
  <c r="C447" i="24"/>
  <c r="I445" i="24"/>
  <c r="H445" i="24"/>
  <c r="G445" i="24"/>
  <c r="F445" i="24"/>
  <c r="E445" i="24"/>
  <c r="D445" i="24"/>
  <c r="C445" i="24"/>
  <c r="I443" i="24"/>
  <c r="H443" i="24"/>
  <c r="G443" i="24"/>
  <c r="F443" i="24"/>
  <c r="E443" i="24"/>
  <c r="D443" i="24"/>
  <c r="C443" i="24"/>
  <c r="I441" i="24"/>
  <c r="H441" i="24"/>
  <c r="G441" i="24"/>
  <c r="F441" i="24"/>
  <c r="E441" i="24"/>
  <c r="D441" i="24"/>
  <c r="C441" i="24"/>
  <c r="I439" i="24"/>
  <c r="H439" i="24"/>
  <c r="G439" i="24"/>
  <c r="F439" i="24"/>
  <c r="E439" i="24"/>
  <c r="D439" i="24"/>
  <c r="C439" i="24"/>
  <c r="I437" i="24"/>
  <c r="H437" i="24"/>
  <c r="G437" i="24"/>
  <c r="F437" i="24"/>
  <c r="E437" i="24"/>
  <c r="D437" i="24"/>
  <c r="C437" i="24"/>
  <c r="I435" i="24"/>
  <c r="H435" i="24"/>
  <c r="G435" i="24"/>
  <c r="F435" i="24"/>
  <c r="E435" i="24"/>
  <c r="D435" i="24"/>
  <c r="C435" i="24"/>
  <c r="I433" i="24"/>
  <c r="H433" i="24"/>
  <c r="G433" i="24"/>
  <c r="F433" i="24"/>
  <c r="E433" i="24"/>
  <c r="D433" i="24"/>
  <c r="C433" i="24"/>
  <c r="I431" i="24"/>
  <c r="H431" i="24"/>
  <c r="G431" i="24"/>
  <c r="F431" i="24"/>
  <c r="E431" i="24"/>
  <c r="D431" i="24"/>
  <c r="C431" i="24"/>
  <c r="I429" i="24"/>
  <c r="H429" i="24"/>
  <c r="G429" i="24"/>
  <c r="F429" i="24"/>
  <c r="E429" i="24"/>
  <c r="D429" i="24"/>
  <c r="C429" i="24"/>
  <c r="I427" i="24"/>
  <c r="H427" i="24"/>
  <c r="G427" i="24"/>
  <c r="F427" i="24"/>
  <c r="E427" i="24"/>
  <c r="D427" i="24"/>
  <c r="C427" i="24"/>
  <c r="I425" i="24"/>
  <c r="H425" i="24"/>
  <c r="G425" i="24"/>
  <c r="F425" i="24"/>
  <c r="E425" i="24"/>
  <c r="D425" i="24"/>
  <c r="C425" i="24"/>
  <c r="I423" i="24"/>
  <c r="H423" i="24"/>
  <c r="G423" i="24"/>
  <c r="F423" i="24"/>
  <c r="E423" i="24"/>
  <c r="D423" i="24"/>
  <c r="C423" i="24"/>
  <c r="I421" i="24"/>
  <c r="H421" i="24"/>
  <c r="G421" i="24"/>
  <c r="F421" i="24"/>
  <c r="E421" i="24"/>
  <c r="D421" i="24"/>
  <c r="C421" i="24"/>
  <c r="I419" i="24"/>
  <c r="H419" i="24"/>
  <c r="G419" i="24"/>
  <c r="F419" i="24"/>
  <c r="E419" i="24"/>
  <c r="D419" i="24"/>
  <c r="C419" i="24"/>
  <c r="I417" i="24"/>
  <c r="H417" i="24"/>
  <c r="G417" i="24"/>
  <c r="F417" i="24"/>
  <c r="E417" i="24"/>
  <c r="D417" i="24"/>
  <c r="C417" i="24"/>
  <c r="I415" i="24"/>
  <c r="H415" i="24"/>
  <c r="G415" i="24"/>
  <c r="F415" i="24"/>
  <c r="E415" i="24"/>
  <c r="D415" i="24"/>
  <c r="C415" i="24"/>
  <c r="I413" i="24"/>
  <c r="H413" i="24"/>
  <c r="G413" i="24"/>
  <c r="F413" i="24"/>
  <c r="E413" i="24"/>
  <c r="D413" i="24"/>
  <c r="C413" i="24"/>
  <c r="I411" i="24"/>
  <c r="H411" i="24"/>
  <c r="G411" i="24"/>
  <c r="F411" i="24"/>
  <c r="E411" i="24"/>
  <c r="D411" i="24"/>
  <c r="C411" i="24"/>
  <c r="I409" i="24"/>
  <c r="H409" i="24"/>
  <c r="G409" i="24"/>
  <c r="F409" i="24"/>
  <c r="E409" i="24"/>
  <c r="D409" i="24"/>
  <c r="C409" i="24"/>
  <c r="I407" i="24"/>
  <c r="H407" i="24"/>
  <c r="G407" i="24"/>
  <c r="F407" i="24"/>
  <c r="E407" i="24"/>
  <c r="D407" i="24"/>
  <c r="C407" i="24"/>
  <c r="I405" i="24"/>
  <c r="H405" i="24"/>
  <c r="G405" i="24"/>
  <c r="F405" i="24"/>
  <c r="E405" i="24"/>
  <c r="D405" i="24"/>
  <c r="C405" i="24"/>
  <c r="I403" i="24"/>
  <c r="H403" i="24"/>
  <c r="G403" i="24"/>
  <c r="F403" i="24"/>
  <c r="E403" i="24"/>
  <c r="D403" i="24"/>
  <c r="C403" i="24"/>
  <c r="I401" i="24"/>
  <c r="H401" i="24"/>
  <c r="G401" i="24"/>
  <c r="F401" i="24"/>
  <c r="E401" i="24"/>
  <c r="D401" i="24"/>
  <c r="B401" i="24"/>
  <c r="C401" i="24"/>
  <c r="I399" i="24"/>
  <c r="H399" i="24"/>
  <c r="G399" i="24"/>
  <c r="F399" i="24"/>
  <c r="E399" i="24"/>
  <c r="D399" i="24"/>
  <c r="B399" i="24"/>
  <c r="C399" i="24"/>
  <c r="I397" i="24"/>
  <c r="H397" i="24"/>
  <c r="G397" i="24"/>
  <c r="F397" i="24"/>
  <c r="E397" i="24"/>
  <c r="D397" i="24"/>
  <c r="B397" i="24"/>
  <c r="C397" i="24"/>
  <c r="I395" i="24"/>
  <c r="H395" i="24"/>
  <c r="G395" i="24"/>
  <c r="F395" i="24"/>
  <c r="E395" i="24"/>
  <c r="D395" i="24"/>
  <c r="B395" i="24"/>
  <c r="C395" i="24"/>
  <c r="I393" i="24"/>
  <c r="H393" i="24"/>
  <c r="G393" i="24"/>
  <c r="F393" i="24"/>
  <c r="E393" i="24"/>
  <c r="D393" i="24"/>
  <c r="B393" i="24"/>
  <c r="C393" i="24"/>
  <c r="I391" i="24"/>
  <c r="H391" i="24"/>
  <c r="G391" i="24"/>
  <c r="F391" i="24"/>
  <c r="E391" i="24"/>
  <c r="D391" i="24"/>
  <c r="B391" i="24"/>
  <c r="C391" i="24"/>
  <c r="I389" i="24"/>
  <c r="H389" i="24"/>
  <c r="G389" i="24"/>
  <c r="F389" i="24"/>
  <c r="E389" i="24"/>
  <c r="D389" i="24"/>
  <c r="B389" i="24"/>
  <c r="C389" i="24"/>
  <c r="I387" i="24"/>
  <c r="H387" i="24"/>
  <c r="G387" i="24"/>
  <c r="F387" i="24"/>
  <c r="E387" i="24"/>
  <c r="D387" i="24"/>
  <c r="B387" i="24"/>
  <c r="C387" i="24"/>
  <c r="I385" i="24"/>
  <c r="H385" i="24"/>
  <c r="G385" i="24"/>
  <c r="F385" i="24"/>
  <c r="E385" i="24"/>
  <c r="D385" i="24"/>
  <c r="B385" i="24"/>
  <c r="C385" i="24"/>
  <c r="I383" i="24"/>
  <c r="H383" i="24"/>
  <c r="G383" i="24"/>
  <c r="F383" i="24"/>
  <c r="E383" i="24"/>
  <c r="D383" i="24"/>
  <c r="B383" i="24"/>
  <c r="C383" i="24"/>
  <c r="I381" i="24"/>
  <c r="H381" i="24"/>
  <c r="G381" i="24"/>
  <c r="F381" i="24"/>
  <c r="E381" i="24"/>
  <c r="D381" i="24"/>
  <c r="B381" i="24"/>
  <c r="C381" i="24"/>
  <c r="I379" i="24"/>
  <c r="H379" i="24"/>
  <c r="G379" i="24"/>
  <c r="F379" i="24"/>
  <c r="E379" i="24"/>
  <c r="D379" i="24"/>
  <c r="B379" i="24"/>
  <c r="C379" i="24"/>
  <c r="I377" i="24"/>
  <c r="H377" i="24"/>
  <c r="G377" i="24"/>
  <c r="F377" i="24"/>
  <c r="E377" i="24"/>
  <c r="D377" i="24"/>
  <c r="B377" i="24"/>
  <c r="C377" i="24"/>
  <c r="I375" i="24"/>
  <c r="H375" i="24"/>
  <c r="G375" i="24"/>
  <c r="F375" i="24"/>
  <c r="E375" i="24"/>
  <c r="D375" i="24"/>
  <c r="B375" i="24"/>
  <c r="C375" i="24"/>
  <c r="I373" i="24"/>
  <c r="H373" i="24"/>
  <c r="G373" i="24"/>
  <c r="F373" i="24"/>
  <c r="E373" i="24"/>
  <c r="D373" i="24"/>
  <c r="B373" i="24"/>
  <c r="C373" i="24"/>
  <c r="I371" i="24"/>
  <c r="H371" i="24"/>
  <c r="G371" i="24"/>
  <c r="F371" i="24"/>
  <c r="E371" i="24"/>
  <c r="D371" i="24"/>
  <c r="B371" i="24"/>
  <c r="C371" i="24"/>
  <c r="I369" i="24"/>
  <c r="H369" i="24"/>
  <c r="G369" i="24"/>
  <c r="F369" i="24"/>
  <c r="E369" i="24"/>
  <c r="D369" i="24"/>
  <c r="B369" i="24"/>
  <c r="C369" i="24"/>
  <c r="I367" i="24"/>
  <c r="H367" i="24"/>
  <c r="G367" i="24"/>
  <c r="F367" i="24"/>
  <c r="E367" i="24"/>
  <c r="D367" i="24"/>
  <c r="B367" i="24"/>
  <c r="C367" i="24"/>
  <c r="I365" i="24"/>
  <c r="H365" i="24"/>
  <c r="G365" i="24"/>
  <c r="F365" i="24"/>
  <c r="E365" i="24"/>
  <c r="D365" i="24"/>
  <c r="B365" i="24"/>
  <c r="C365" i="24"/>
  <c r="I363" i="24"/>
  <c r="H363" i="24"/>
  <c r="G363" i="24"/>
  <c r="F363" i="24"/>
  <c r="E363" i="24"/>
  <c r="D363" i="24"/>
  <c r="B363" i="24"/>
  <c r="C363" i="24"/>
  <c r="I361" i="24"/>
  <c r="H361" i="24"/>
  <c r="G361" i="24"/>
  <c r="F361" i="24"/>
  <c r="E361" i="24"/>
  <c r="D361" i="24"/>
  <c r="B361" i="24"/>
  <c r="C361" i="24"/>
  <c r="I359" i="24"/>
  <c r="H359" i="24"/>
  <c r="G359" i="24"/>
  <c r="F359" i="24"/>
  <c r="E359" i="24"/>
  <c r="D359" i="24"/>
  <c r="B359" i="24"/>
  <c r="C359" i="24"/>
  <c r="I357" i="24"/>
  <c r="H357" i="24"/>
  <c r="G357" i="24"/>
  <c r="F357" i="24"/>
  <c r="E357" i="24"/>
  <c r="D357" i="24"/>
  <c r="B357" i="24"/>
  <c r="C357" i="24"/>
  <c r="I355" i="24"/>
  <c r="H355" i="24"/>
  <c r="G355" i="24"/>
  <c r="F355" i="24"/>
  <c r="E355" i="24"/>
  <c r="D355" i="24"/>
  <c r="B355" i="24"/>
  <c r="C355" i="24"/>
  <c r="I353" i="24"/>
  <c r="H353" i="24"/>
  <c r="G353" i="24"/>
  <c r="F353" i="24"/>
  <c r="E353" i="24"/>
  <c r="D353" i="24"/>
  <c r="B353" i="24"/>
  <c r="C353" i="24"/>
  <c r="I351" i="24"/>
  <c r="H351" i="24"/>
  <c r="G351" i="24"/>
  <c r="F351" i="24"/>
  <c r="E351" i="24"/>
  <c r="D351" i="24"/>
  <c r="B351" i="24"/>
  <c r="C351" i="24"/>
  <c r="I349" i="24"/>
  <c r="H349" i="24"/>
  <c r="G349" i="24"/>
  <c r="F349" i="24"/>
  <c r="E349" i="24"/>
  <c r="D349" i="24"/>
  <c r="B349" i="24"/>
  <c r="C349" i="24"/>
  <c r="I347" i="24"/>
  <c r="H347" i="24"/>
  <c r="G347" i="24"/>
  <c r="F347" i="24"/>
  <c r="E347" i="24"/>
  <c r="D347" i="24"/>
  <c r="B347" i="24"/>
  <c r="C347" i="24"/>
  <c r="I345" i="24"/>
  <c r="H345" i="24"/>
  <c r="G345" i="24"/>
  <c r="F345" i="24"/>
  <c r="E345" i="24"/>
  <c r="D345" i="24"/>
  <c r="B345" i="24"/>
  <c r="C345" i="24"/>
  <c r="I343" i="24"/>
  <c r="H343" i="24"/>
  <c r="G343" i="24"/>
  <c r="F343" i="24"/>
  <c r="E343" i="24"/>
  <c r="D343" i="24"/>
  <c r="B343" i="24"/>
  <c r="C343" i="24"/>
  <c r="I341" i="24"/>
  <c r="H341" i="24"/>
  <c r="G341" i="24"/>
  <c r="F341" i="24"/>
  <c r="E341" i="24"/>
  <c r="D341" i="24"/>
  <c r="B341" i="24"/>
  <c r="C341" i="24"/>
  <c r="I339" i="24"/>
  <c r="H339" i="24"/>
  <c r="G339" i="24"/>
  <c r="F339" i="24"/>
  <c r="E339" i="24"/>
  <c r="D339" i="24"/>
  <c r="B339" i="24"/>
  <c r="C339" i="24"/>
  <c r="I337" i="24"/>
  <c r="H337" i="24"/>
  <c r="G337" i="24"/>
  <c r="F337" i="24"/>
  <c r="E337" i="24"/>
  <c r="D337" i="24"/>
  <c r="B337" i="24"/>
  <c r="C337" i="24"/>
  <c r="I335" i="24"/>
  <c r="H335" i="24"/>
  <c r="G335" i="24"/>
  <c r="F335" i="24"/>
  <c r="E335" i="24"/>
  <c r="D335" i="24"/>
  <c r="B335" i="24"/>
  <c r="C335" i="24"/>
  <c r="I333" i="24"/>
  <c r="H333" i="24"/>
  <c r="G333" i="24"/>
  <c r="F333" i="24"/>
  <c r="E333" i="24"/>
  <c r="D333" i="24"/>
  <c r="B333" i="24"/>
  <c r="C333" i="24"/>
  <c r="I331" i="24"/>
  <c r="H331" i="24"/>
  <c r="G331" i="24"/>
  <c r="F331" i="24"/>
  <c r="E331" i="24"/>
  <c r="D331" i="24"/>
  <c r="B331" i="24"/>
  <c r="C331" i="24"/>
  <c r="I329" i="24"/>
  <c r="H329" i="24"/>
  <c r="G329" i="24"/>
  <c r="F329" i="24"/>
  <c r="E329" i="24"/>
  <c r="D329" i="24"/>
  <c r="B329" i="24"/>
  <c r="C329" i="24"/>
  <c r="I327" i="24"/>
  <c r="H327" i="24"/>
  <c r="G327" i="24"/>
  <c r="F327" i="24"/>
  <c r="E327" i="24"/>
  <c r="D327" i="24"/>
  <c r="B327" i="24"/>
  <c r="C327" i="24"/>
  <c r="I325" i="24"/>
  <c r="H325" i="24"/>
  <c r="G325" i="24"/>
  <c r="F325" i="24"/>
  <c r="E325" i="24"/>
  <c r="D325" i="24"/>
  <c r="B325" i="24"/>
  <c r="C325" i="24"/>
  <c r="I323" i="24"/>
  <c r="H323" i="24"/>
  <c r="G323" i="24"/>
  <c r="F323" i="24"/>
  <c r="E323" i="24"/>
  <c r="D323" i="24"/>
  <c r="B323" i="24"/>
  <c r="C323" i="24"/>
  <c r="I321" i="24"/>
  <c r="H321" i="24"/>
  <c r="G321" i="24"/>
  <c r="F321" i="24"/>
  <c r="E321" i="24"/>
  <c r="D321" i="24"/>
  <c r="B321" i="24"/>
  <c r="C321" i="24"/>
  <c r="I319" i="24"/>
  <c r="H319" i="24"/>
  <c r="G319" i="24"/>
  <c r="F319" i="24"/>
  <c r="E319" i="24"/>
  <c r="D319" i="24"/>
  <c r="B319" i="24"/>
  <c r="C319" i="24"/>
  <c r="I317" i="24"/>
  <c r="H317" i="24"/>
  <c r="G317" i="24"/>
  <c r="F317" i="24"/>
  <c r="E317" i="24"/>
  <c r="D317" i="24"/>
  <c r="B317" i="24"/>
  <c r="C317" i="24"/>
  <c r="I315" i="24"/>
  <c r="H315" i="24"/>
  <c r="G315" i="24"/>
  <c r="F315" i="24"/>
  <c r="E315" i="24"/>
  <c r="D315" i="24"/>
  <c r="B315" i="24"/>
  <c r="C315" i="24"/>
  <c r="I313" i="24"/>
  <c r="H313" i="24"/>
  <c r="G313" i="24"/>
  <c r="F313" i="24"/>
  <c r="E313" i="24"/>
  <c r="D313" i="24"/>
  <c r="B313" i="24"/>
  <c r="C313" i="24"/>
  <c r="I311" i="24"/>
  <c r="H311" i="24"/>
  <c r="G311" i="24"/>
  <c r="F311" i="24"/>
  <c r="E311" i="24"/>
  <c r="D311" i="24"/>
  <c r="B311" i="24"/>
  <c r="C311" i="24"/>
  <c r="I309" i="24"/>
  <c r="H309" i="24"/>
  <c r="G309" i="24"/>
  <c r="F309" i="24"/>
  <c r="E309" i="24"/>
  <c r="D309" i="24"/>
  <c r="B309" i="24"/>
  <c r="C309" i="24"/>
  <c r="I307" i="24"/>
  <c r="H307" i="24"/>
  <c r="G307" i="24"/>
  <c r="F307" i="24"/>
  <c r="E307" i="24"/>
  <c r="D307" i="24"/>
  <c r="B307" i="24"/>
  <c r="C307" i="24"/>
  <c r="I305" i="24"/>
  <c r="H305" i="24"/>
  <c r="G305" i="24"/>
  <c r="F305" i="24"/>
  <c r="E305" i="24"/>
  <c r="D305" i="24"/>
  <c r="B305" i="24"/>
  <c r="C305" i="24"/>
  <c r="I303" i="24"/>
  <c r="H303" i="24"/>
  <c r="G303" i="24"/>
  <c r="F303" i="24"/>
  <c r="E303" i="24"/>
  <c r="D303" i="24"/>
  <c r="B303" i="24"/>
  <c r="C303" i="24"/>
  <c r="I301" i="24"/>
  <c r="H301" i="24"/>
  <c r="G301" i="24"/>
  <c r="F301" i="24"/>
  <c r="E301" i="24"/>
  <c r="D301" i="24"/>
  <c r="B301" i="24"/>
  <c r="C301" i="24"/>
  <c r="I299" i="24"/>
  <c r="H299" i="24"/>
  <c r="G299" i="24"/>
  <c r="F299" i="24"/>
  <c r="E299" i="24"/>
  <c r="D299" i="24"/>
  <c r="B299" i="24"/>
  <c r="C299" i="24"/>
  <c r="I297" i="24"/>
  <c r="H297" i="24"/>
  <c r="G297" i="24"/>
  <c r="F297" i="24"/>
  <c r="E297" i="24"/>
  <c r="D297" i="24"/>
  <c r="B297" i="24"/>
  <c r="C297" i="24"/>
  <c r="I295" i="24"/>
  <c r="H295" i="24"/>
  <c r="G295" i="24"/>
  <c r="F295" i="24"/>
  <c r="E295" i="24"/>
  <c r="D295" i="24"/>
  <c r="B295" i="24"/>
  <c r="C295" i="24"/>
  <c r="I293" i="24"/>
  <c r="H293" i="24"/>
  <c r="G293" i="24"/>
  <c r="F293" i="24"/>
  <c r="E293" i="24"/>
  <c r="D293" i="24"/>
  <c r="B293" i="24"/>
  <c r="C293" i="24"/>
  <c r="I291" i="24"/>
  <c r="H291" i="24"/>
  <c r="G291" i="24"/>
  <c r="F291" i="24"/>
  <c r="E291" i="24"/>
  <c r="D291" i="24"/>
  <c r="B291" i="24"/>
  <c r="C291" i="24"/>
  <c r="I289" i="24"/>
  <c r="H289" i="24"/>
  <c r="G289" i="24"/>
  <c r="F289" i="24"/>
  <c r="E289" i="24"/>
  <c r="D289" i="24"/>
  <c r="B289" i="24"/>
  <c r="C289" i="24"/>
  <c r="I287" i="24"/>
  <c r="H287" i="24"/>
  <c r="G287" i="24"/>
  <c r="F287" i="24"/>
  <c r="E287" i="24"/>
  <c r="D287" i="24"/>
  <c r="B287" i="24"/>
  <c r="C287" i="24"/>
  <c r="I285" i="24"/>
  <c r="H285" i="24"/>
  <c r="G285" i="24"/>
  <c r="F285" i="24"/>
  <c r="E285" i="24"/>
  <c r="D285" i="24"/>
  <c r="B285" i="24"/>
  <c r="C285" i="24"/>
  <c r="I283" i="24"/>
  <c r="H283" i="24"/>
  <c r="G283" i="24"/>
  <c r="F283" i="24"/>
  <c r="E283" i="24"/>
  <c r="D283" i="24"/>
  <c r="B283" i="24"/>
  <c r="C283" i="24"/>
  <c r="I281" i="24"/>
  <c r="H281" i="24"/>
  <c r="G281" i="24"/>
  <c r="F281" i="24"/>
  <c r="E281" i="24"/>
  <c r="D281" i="24"/>
  <c r="B281" i="24"/>
  <c r="C281" i="24"/>
  <c r="I279" i="24"/>
  <c r="H279" i="24"/>
  <c r="G279" i="24"/>
  <c r="F279" i="24"/>
  <c r="E279" i="24"/>
  <c r="D279" i="24"/>
  <c r="B279" i="24"/>
  <c r="C279" i="24"/>
  <c r="I277" i="24"/>
  <c r="H277" i="24"/>
  <c r="G277" i="24"/>
  <c r="F277" i="24"/>
  <c r="E277" i="24"/>
  <c r="D277" i="24"/>
  <c r="B277" i="24"/>
  <c r="C277" i="24"/>
  <c r="I275" i="24"/>
  <c r="H275" i="24"/>
  <c r="G275" i="24"/>
  <c r="F275" i="24"/>
  <c r="E275" i="24"/>
  <c r="D275" i="24"/>
  <c r="B275" i="24"/>
  <c r="C275" i="24"/>
  <c r="I273" i="24"/>
  <c r="H273" i="24"/>
  <c r="G273" i="24"/>
  <c r="F273" i="24"/>
  <c r="E273" i="24"/>
  <c r="D273" i="24"/>
  <c r="B273" i="24"/>
  <c r="C273" i="24"/>
  <c r="I271" i="24"/>
  <c r="H271" i="24"/>
  <c r="G271" i="24"/>
  <c r="F271" i="24"/>
  <c r="E271" i="24"/>
  <c r="D271" i="24"/>
  <c r="B271" i="24"/>
  <c r="C271" i="24"/>
  <c r="I269" i="24"/>
  <c r="H269" i="24"/>
  <c r="G269" i="24"/>
  <c r="F269" i="24"/>
  <c r="E269" i="24"/>
  <c r="D269" i="24"/>
  <c r="B269" i="24"/>
  <c r="C269" i="24"/>
  <c r="I267" i="24"/>
  <c r="H267" i="24"/>
  <c r="G267" i="24"/>
  <c r="F267" i="24"/>
  <c r="E267" i="24"/>
  <c r="D267" i="24"/>
  <c r="B267" i="24"/>
  <c r="C267" i="24"/>
  <c r="I265" i="24"/>
  <c r="H265" i="24"/>
  <c r="G265" i="24"/>
  <c r="F265" i="24"/>
  <c r="E265" i="24"/>
  <c r="D265" i="24"/>
  <c r="B265" i="24"/>
  <c r="C265" i="24"/>
  <c r="I263" i="24"/>
  <c r="H263" i="24"/>
  <c r="G263" i="24"/>
  <c r="F263" i="24"/>
  <c r="E263" i="24"/>
  <c r="D263" i="24"/>
  <c r="B263" i="24"/>
  <c r="C263" i="24"/>
  <c r="I261" i="24"/>
  <c r="H261" i="24"/>
  <c r="G261" i="24"/>
  <c r="F261" i="24"/>
  <c r="E261" i="24"/>
  <c r="D261" i="24"/>
  <c r="B261" i="24"/>
  <c r="C261" i="24"/>
  <c r="I259" i="24"/>
  <c r="H259" i="24"/>
  <c r="G259" i="24"/>
  <c r="F259" i="24"/>
  <c r="E259" i="24"/>
  <c r="D259" i="24"/>
  <c r="B259" i="24"/>
  <c r="C259" i="24"/>
  <c r="I257" i="24"/>
  <c r="H257" i="24"/>
  <c r="G257" i="24"/>
  <c r="F257" i="24"/>
  <c r="E257" i="24"/>
  <c r="D257" i="24"/>
  <c r="B257" i="24"/>
  <c r="C257" i="24"/>
  <c r="I255" i="24"/>
  <c r="H255" i="24"/>
  <c r="G255" i="24"/>
  <c r="F255" i="24"/>
  <c r="E255" i="24"/>
  <c r="D255" i="24"/>
  <c r="B255" i="24"/>
  <c r="C255" i="24"/>
  <c r="I253" i="24"/>
  <c r="H253" i="24"/>
  <c r="G253" i="24"/>
  <c r="F253" i="24"/>
  <c r="E253" i="24"/>
  <c r="D253" i="24"/>
  <c r="B253" i="24"/>
  <c r="C253" i="24"/>
  <c r="I251" i="24"/>
  <c r="H251" i="24"/>
  <c r="G251" i="24"/>
  <c r="F251" i="24"/>
  <c r="E251" i="24"/>
  <c r="D251" i="24"/>
  <c r="B251" i="24"/>
  <c r="C251" i="24"/>
  <c r="I249" i="24"/>
  <c r="H249" i="24"/>
  <c r="G249" i="24"/>
  <c r="F249" i="24"/>
  <c r="E249" i="24"/>
  <c r="D249" i="24"/>
  <c r="B249" i="24"/>
  <c r="C249" i="24"/>
  <c r="I247" i="24"/>
  <c r="H247" i="24"/>
  <c r="G247" i="24"/>
  <c r="F247" i="24"/>
  <c r="E247" i="24"/>
  <c r="D247" i="24"/>
  <c r="B247" i="24"/>
  <c r="C247" i="24"/>
  <c r="I245" i="24"/>
  <c r="H245" i="24"/>
  <c r="G245" i="24"/>
  <c r="F245" i="24"/>
  <c r="E245" i="24"/>
  <c r="D245" i="24"/>
  <c r="B245" i="24"/>
  <c r="C245" i="24"/>
  <c r="I243" i="24"/>
  <c r="H243" i="24"/>
  <c r="G243" i="24"/>
  <c r="F243" i="24"/>
  <c r="E243" i="24"/>
  <c r="D243" i="24"/>
  <c r="B243" i="24"/>
  <c r="C243" i="24"/>
  <c r="I241" i="24"/>
  <c r="H241" i="24"/>
  <c r="G241" i="24"/>
  <c r="F241" i="24"/>
  <c r="E241" i="24"/>
  <c r="D241" i="24"/>
  <c r="B241" i="24"/>
  <c r="C241" i="24"/>
  <c r="I239" i="24"/>
  <c r="H239" i="24"/>
  <c r="G239" i="24"/>
  <c r="F239" i="24"/>
  <c r="E239" i="24"/>
  <c r="D239" i="24"/>
  <c r="B239" i="24"/>
  <c r="C239" i="24"/>
  <c r="I237" i="24"/>
  <c r="H237" i="24"/>
  <c r="G237" i="24"/>
  <c r="F237" i="24"/>
  <c r="E237" i="24"/>
  <c r="D237" i="24"/>
  <c r="B237" i="24"/>
  <c r="C237" i="24"/>
  <c r="I235" i="24"/>
  <c r="H235" i="24"/>
  <c r="G235" i="24"/>
  <c r="F235" i="24"/>
  <c r="E235" i="24"/>
  <c r="D235" i="24"/>
  <c r="B235" i="24"/>
  <c r="C235" i="24"/>
  <c r="I233" i="24"/>
  <c r="H233" i="24"/>
  <c r="G233" i="24"/>
  <c r="F233" i="24"/>
  <c r="E233" i="24"/>
  <c r="D233" i="24"/>
  <c r="B233" i="24"/>
  <c r="C233" i="24"/>
  <c r="I231" i="24"/>
  <c r="H231" i="24"/>
  <c r="G231" i="24"/>
  <c r="F231" i="24"/>
  <c r="E231" i="24"/>
  <c r="D231" i="24"/>
  <c r="B231" i="24"/>
  <c r="C231" i="24"/>
  <c r="I229" i="24"/>
  <c r="H229" i="24"/>
  <c r="G229" i="24"/>
  <c r="F229" i="24"/>
  <c r="E229" i="24"/>
  <c r="D229" i="24"/>
  <c r="B229" i="24"/>
  <c r="C229" i="24"/>
  <c r="I227" i="24"/>
  <c r="H227" i="24"/>
  <c r="G227" i="24"/>
  <c r="F227" i="24"/>
  <c r="E227" i="24"/>
  <c r="D227" i="24"/>
  <c r="B227" i="24"/>
  <c r="C227" i="24"/>
  <c r="I225" i="24"/>
  <c r="H225" i="24"/>
  <c r="G225" i="24"/>
  <c r="F225" i="24"/>
  <c r="E225" i="24"/>
  <c r="D225" i="24"/>
  <c r="B225" i="24"/>
  <c r="C225" i="24"/>
  <c r="I223" i="24"/>
  <c r="H223" i="24"/>
  <c r="G223" i="24"/>
  <c r="F223" i="24"/>
  <c r="E223" i="24"/>
  <c r="D223" i="24"/>
  <c r="B223" i="24"/>
  <c r="C223" i="24"/>
  <c r="I221" i="24"/>
  <c r="H221" i="24"/>
  <c r="G221" i="24"/>
  <c r="F221" i="24"/>
  <c r="E221" i="24"/>
  <c r="D221" i="24"/>
  <c r="B221" i="24"/>
  <c r="C221" i="24"/>
  <c r="I219" i="24"/>
  <c r="H219" i="24"/>
  <c r="G219" i="24"/>
  <c r="F219" i="24"/>
  <c r="E219" i="24"/>
  <c r="D219" i="24"/>
  <c r="B219" i="24"/>
  <c r="C219" i="24"/>
  <c r="I217" i="24"/>
  <c r="H217" i="24"/>
  <c r="G217" i="24"/>
  <c r="F217" i="24"/>
  <c r="E217" i="24"/>
  <c r="D217" i="24"/>
  <c r="B217" i="24"/>
  <c r="C217" i="24"/>
  <c r="I215" i="24"/>
  <c r="H215" i="24"/>
  <c r="G215" i="24"/>
  <c r="F215" i="24"/>
  <c r="E215" i="24"/>
  <c r="D215" i="24"/>
  <c r="B215" i="24"/>
  <c r="C215" i="24"/>
  <c r="I213" i="24"/>
  <c r="H213" i="24"/>
  <c r="G213" i="24"/>
  <c r="F213" i="24"/>
  <c r="E213" i="24"/>
  <c r="D213" i="24"/>
  <c r="B213" i="24"/>
  <c r="C213" i="24"/>
  <c r="I211" i="24"/>
  <c r="H211" i="24"/>
  <c r="G211" i="24"/>
  <c r="F211" i="24"/>
  <c r="E211" i="24"/>
  <c r="D211" i="24"/>
  <c r="B211" i="24"/>
  <c r="C211" i="24"/>
  <c r="I209" i="24"/>
  <c r="H209" i="24"/>
  <c r="G209" i="24"/>
  <c r="F209" i="24"/>
  <c r="E209" i="24"/>
  <c r="D209" i="24"/>
  <c r="B209" i="24"/>
  <c r="C209" i="24"/>
  <c r="I207" i="24"/>
  <c r="H207" i="24"/>
  <c r="G207" i="24"/>
  <c r="F207" i="24"/>
  <c r="E207" i="24"/>
  <c r="D207" i="24"/>
  <c r="B207" i="24"/>
  <c r="C207" i="24"/>
  <c r="I205" i="24"/>
  <c r="H205" i="24"/>
  <c r="G205" i="24"/>
  <c r="F205" i="24"/>
  <c r="E205" i="24"/>
  <c r="D205" i="24"/>
  <c r="B205" i="24"/>
  <c r="C205" i="24"/>
  <c r="I203" i="24"/>
  <c r="H203" i="24"/>
  <c r="G203" i="24"/>
  <c r="F203" i="24"/>
  <c r="E203" i="24"/>
  <c r="D203" i="24"/>
  <c r="B203" i="24"/>
  <c r="C203" i="24"/>
  <c r="I201" i="24"/>
  <c r="H201" i="24"/>
  <c r="G201" i="24"/>
  <c r="F201" i="24"/>
  <c r="E201" i="24"/>
  <c r="D201" i="24"/>
  <c r="B201" i="24"/>
  <c r="C201" i="24"/>
  <c r="I199" i="24"/>
  <c r="H199" i="24"/>
  <c r="G199" i="24"/>
  <c r="F199" i="24"/>
  <c r="E199" i="24"/>
  <c r="D199" i="24"/>
  <c r="B199" i="24"/>
  <c r="C199" i="24"/>
  <c r="I197" i="24"/>
  <c r="H197" i="24"/>
  <c r="G197" i="24"/>
  <c r="F197" i="24"/>
  <c r="E197" i="24"/>
  <c r="D197" i="24"/>
  <c r="B197" i="24"/>
  <c r="C197" i="24"/>
  <c r="I195" i="24"/>
  <c r="H195" i="24"/>
  <c r="G195" i="24"/>
  <c r="F195" i="24"/>
  <c r="E195" i="24"/>
  <c r="D195" i="24"/>
  <c r="B195" i="24"/>
  <c r="C195" i="24"/>
  <c r="I193" i="24"/>
  <c r="H193" i="24"/>
  <c r="G193" i="24"/>
  <c r="F193" i="24"/>
  <c r="E193" i="24"/>
  <c r="D193" i="24"/>
  <c r="B193" i="24"/>
  <c r="C193" i="24"/>
  <c r="I191" i="24"/>
  <c r="H191" i="24"/>
  <c r="G191" i="24"/>
  <c r="F191" i="24"/>
  <c r="E191" i="24"/>
  <c r="D191" i="24"/>
  <c r="B191" i="24"/>
  <c r="C191" i="24"/>
  <c r="I189" i="24"/>
  <c r="H189" i="24"/>
  <c r="G189" i="24"/>
  <c r="F189" i="24"/>
  <c r="E189" i="24"/>
  <c r="D189" i="24"/>
  <c r="B189" i="24"/>
  <c r="C189" i="24"/>
  <c r="I187" i="24"/>
  <c r="H187" i="24"/>
  <c r="G187" i="24"/>
  <c r="F187" i="24"/>
  <c r="E187" i="24"/>
  <c r="D187" i="24"/>
  <c r="B187" i="24"/>
  <c r="C187" i="24"/>
  <c r="I185" i="24"/>
  <c r="H185" i="24"/>
  <c r="G185" i="24"/>
  <c r="F185" i="24"/>
  <c r="E185" i="24"/>
  <c r="D185" i="24"/>
  <c r="B185" i="24"/>
  <c r="C185" i="24"/>
  <c r="I183" i="24"/>
  <c r="H183" i="24"/>
  <c r="G183" i="24"/>
  <c r="F183" i="24"/>
  <c r="E183" i="24"/>
  <c r="D183" i="24"/>
  <c r="B183" i="24"/>
  <c r="C183" i="24"/>
  <c r="I181" i="24"/>
  <c r="H181" i="24"/>
  <c r="G181" i="24"/>
  <c r="F181" i="24"/>
  <c r="E181" i="24"/>
  <c r="D181" i="24"/>
  <c r="B181" i="24"/>
  <c r="C181" i="24"/>
  <c r="I179" i="24"/>
  <c r="H179" i="24"/>
  <c r="G179" i="24"/>
  <c r="F179" i="24"/>
  <c r="E179" i="24"/>
  <c r="D179" i="24"/>
  <c r="B179" i="24"/>
  <c r="C179" i="24"/>
  <c r="I177" i="24"/>
  <c r="H177" i="24"/>
  <c r="G177" i="24"/>
  <c r="F177" i="24"/>
  <c r="E177" i="24"/>
  <c r="D177" i="24"/>
  <c r="B177" i="24"/>
  <c r="C177" i="24"/>
  <c r="I175" i="24"/>
  <c r="H175" i="24"/>
  <c r="G175" i="24"/>
  <c r="F175" i="24"/>
  <c r="E175" i="24"/>
  <c r="D175" i="24"/>
  <c r="B175" i="24"/>
  <c r="C175" i="24"/>
  <c r="I173" i="24"/>
  <c r="H173" i="24"/>
  <c r="G173" i="24"/>
  <c r="F173" i="24"/>
  <c r="E173" i="24"/>
  <c r="D173" i="24"/>
  <c r="B173" i="24"/>
  <c r="C173" i="24"/>
  <c r="I171" i="24"/>
  <c r="H171" i="24"/>
  <c r="G171" i="24"/>
  <c r="F171" i="24"/>
  <c r="E171" i="24"/>
  <c r="D171" i="24"/>
  <c r="B171" i="24"/>
  <c r="C171" i="24"/>
  <c r="I169" i="24"/>
  <c r="H169" i="24"/>
  <c r="G169" i="24"/>
  <c r="F169" i="24"/>
  <c r="E169" i="24"/>
  <c r="D169" i="24"/>
  <c r="B169" i="24"/>
  <c r="C169" i="24"/>
  <c r="I167" i="24"/>
  <c r="H167" i="24"/>
  <c r="G167" i="24"/>
  <c r="F167" i="24"/>
  <c r="E167" i="24"/>
  <c r="D167" i="24"/>
  <c r="B167" i="24"/>
  <c r="C167" i="24"/>
  <c r="I165" i="24"/>
  <c r="H165" i="24"/>
  <c r="G165" i="24"/>
  <c r="F165" i="24"/>
  <c r="E165" i="24"/>
  <c r="D165" i="24"/>
  <c r="B165" i="24"/>
  <c r="C165" i="24"/>
  <c r="I163" i="24"/>
  <c r="H163" i="24"/>
  <c r="G163" i="24"/>
  <c r="F163" i="24"/>
  <c r="E163" i="24"/>
  <c r="D163" i="24"/>
  <c r="B163" i="24"/>
  <c r="C163" i="24"/>
  <c r="I161" i="24"/>
  <c r="H161" i="24"/>
  <c r="G161" i="24"/>
  <c r="F161" i="24"/>
  <c r="E161" i="24"/>
  <c r="D161" i="24"/>
  <c r="B161" i="24"/>
  <c r="C161" i="24"/>
  <c r="I159" i="24"/>
  <c r="H159" i="24"/>
  <c r="G159" i="24"/>
  <c r="F159" i="24"/>
  <c r="E159" i="24"/>
  <c r="D159" i="24"/>
  <c r="B159" i="24"/>
  <c r="C159" i="24"/>
  <c r="I157" i="24"/>
  <c r="H157" i="24"/>
  <c r="G157" i="24"/>
  <c r="F157" i="24"/>
  <c r="E157" i="24"/>
  <c r="D157" i="24"/>
  <c r="B157" i="24"/>
  <c r="C157" i="24"/>
  <c r="I155" i="24"/>
  <c r="H155" i="24"/>
  <c r="G155" i="24"/>
  <c r="F155" i="24"/>
  <c r="E155" i="24"/>
  <c r="D155" i="24"/>
  <c r="B155" i="24"/>
  <c r="C155" i="24"/>
  <c r="I153" i="24"/>
  <c r="H153" i="24"/>
  <c r="G153" i="24"/>
  <c r="F153" i="24"/>
  <c r="E153" i="24"/>
  <c r="D153" i="24"/>
  <c r="B153" i="24"/>
  <c r="C153" i="24"/>
  <c r="I151" i="24"/>
  <c r="H151" i="24"/>
  <c r="G151" i="24"/>
  <c r="F151" i="24"/>
  <c r="E151" i="24"/>
  <c r="D151" i="24"/>
  <c r="B151" i="24"/>
  <c r="C151" i="24"/>
  <c r="I149" i="24"/>
  <c r="H149" i="24"/>
  <c r="G149" i="24"/>
  <c r="F149" i="24"/>
  <c r="E149" i="24"/>
  <c r="D149" i="24"/>
  <c r="B149" i="24"/>
  <c r="C149" i="24"/>
  <c r="I147" i="24"/>
  <c r="H147" i="24"/>
  <c r="G147" i="24"/>
  <c r="F147" i="24"/>
  <c r="E147" i="24"/>
  <c r="D147" i="24"/>
  <c r="B147" i="24"/>
  <c r="C147" i="24"/>
  <c r="I145" i="24"/>
  <c r="H145" i="24"/>
  <c r="G145" i="24"/>
  <c r="F145" i="24"/>
  <c r="E145" i="24"/>
  <c r="D145" i="24"/>
  <c r="B145" i="24"/>
  <c r="C145" i="24"/>
  <c r="I143" i="24"/>
  <c r="H143" i="24"/>
  <c r="G143" i="24"/>
  <c r="F143" i="24"/>
  <c r="E143" i="24"/>
  <c r="D143" i="24"/>
  <c r="B143" i="24"/>
  <c r="C143" i="24"/>
  <c r="I141" i="24"/>
  <c r="H141" i="24"/>
  <c r="G141" i="24"/>
  <c r="F141" i="24"/>
  <c r="E141" i="24"/>
  <c r="D141" i="24"/>
  <c r="B141" i="24"/>
  <c r="C141" i="24"/>
  <c r="I139" i="24"/>
  <c r="H139" i="24"/>
  <c r="G139" i="24"/>
  <c r="F139" i="24"/>
  <c r="E139" i="24"/>
  <c r="D139" i="24"/>
  <c r="B139" i="24"/>
  <c r="C139" i="24"/>
  <c r="I137" i="24"/>
  <c r="H137" i="24"/>
  <c r="G137" i="24"/>
  <c r="F137" i="24"/>
  <c r="E137" i="24"/>
  <c r="D137" i="24"/>
  <c r="B137" i="24"/>
  <c r="C137" i="24"/>
  <c r="I135" i="24"/>
  <c r="H135" i="24"/>
  <c r="G135" i="24"/>
  <c r="F135" i="24"/>
  <c r="E135" i="24"/>
  <c r="D135" i="24"/>
  <c r="B135" i="24"/>
  <c r="C135" i="24"/>
  <c r="I133" i="24"/>
  <c r="H133" i="24"/>
  <c r="G133" i="24"/>
  <c r="F133" i="24"/>
  <c r="E133" i="24"/>
  <c r="D133" i="24"/>
  <c r="B133" i="24"/>
  <c r="C133" i="24"/>
  <c r="I131" i="24"/>
  <c r="H131" i="24"/>
  <c r="G131" i="24"/>
  <c r="F131" i="24"/>
  <c r="E131" i="24"/>
  <c r="D131" i="24"/>
  <c r="B131" i="24"/>
  <c r="C131" i="24"/>
  <c r="I129" i="24"/>
  <c r="H129" i="24"/>
  <c r="G129" i="24"/>
  <c r="F129" i="24"/>
  <c r="E129" i="24"/>
  <c r="D129" i="24"/>
  <c r="B129" i="24"/>
  <c r="C129" i="24"/>
  <c r="I127" i="24"/>
  <c r="H127" i="24"/>
  <c r="G127" i="24"/>
  <c r="F127" i="24"/>
  <c r="E127" i="24"/>
  <c r="D127" i="24"/>
  <c r="B127" i="24"/>
  <c r="C127" i="24"/>
  <c r="I125" i="24"/>
  <c r="H125" i="24"/>
  <c r="G125" i="24"/>
  <c r="F125" i="24"/>
  <c r="E125" i="24"/>
  <c r="D125" i="24"/>
  <c r="B125" i="24"/>
  <c r="C125" i="24"/>
  <c r="I123" i="24"/>
  <c r="H123" i="24"/>
  <c r="G123" i="24"/>
  <c r="F123" i="24"/>
  <c r="E123" i="24"/>
  <c r="D123" i="24"/>
  <c r="B123" i="24"/>
  <c r="C123" i="24"/>
  <c r="I121" i="24"/>
  <c r="H121" i="24"/>
  <c r="G121" i="24"/>
  <c r="F121" i="24"/>
  <c r="E121" i="24"/>
  <c r="D121" i="24"/>
  <c r="B121" i="24"/>
  <c r="C121" i="24"/>
  <c r="I119" i="24"/>
  <c r="H119" i="24"/>
  <c r="G119" i="24"/>
  <c r="F119" i="24"/>
  <c r="E119" i="24"/>
  <c r="D119" i="24"/>
  <c r="B119" i="24"/>
  <c r="C119" i="24"/>
  <c r="I117" i="24"/>
  <c r="H117" i="24"/>
  <c r="G117" i="24"/>
  <c r="F117" i="24"/>
  <c r="E117" i="24"/>
  <c r="D117" i="24"/>
  <c r="B117" i="24"/>
  <c r="C117" i="24"/>
  <c r="I115" i="24"/>
  <c r="H115" i="24"/>
  <c r="G115" i="24"/>
  <c r="F115" i="24"/>
  <c r="E115" i="24"/>
  <c r="D115" i="24"/>
  <c r="B115" i="24"/>
  <c r="C115" i="24"/>
  <c r="I113" i="24"/>
  <c r="H113" i="24"/>
  <c r="G113" i="24"/>
  <c r="F113" i="24"/>
  <c r="E113" i="24"/>
  <c r="D113" i="24"/>
  <c r="B113" i="24"/>
  <c r="C113" i="24"/>
  <c r="I111" i="24"/>
  <c r="H111" i="24"/>
  <c r="G111" i="24"/>
  <c r="F111" i="24"/>
  <c r="E111" i="24"/>
  <c r="D111" i="24"/>
  <c r="B111" i="24"/>
  <c r="C111" i="24"/>
  <c r="I109" i="24"/>
  <c r="H109" i="24"/>
  <c r="G109" i="24"/>
  <c r="F109" i="24"/>
  <c r="E109" i="24"/>
  <c r="D109" i="24"/>
  <c r="B109" i="24"/>
  <c r="C109" i="24"/>
  <c r="I107" i="24"/>
  <c r="H107" i="24"/>
  <c r="G107" i="24"/>
  <c r="F107" i="24"/>
  <c r="E107" i="24"/>
  <c r="D107" i="24"/>
  <c r="B107" i="24"/>
  <c r="C107" i="24"/>
  <c r="I105" i="24"/>
  <c r="H105" i="24"/>
  <c r="G105" i="24"/>
  <c r="F105" i="24"/>
  <c r="E105" i="24"/>
  <c r="D105" i="24"/>
  <c r="B105" i="24"/>
  <c r="C105" i="24"/>
  <c r="I103" i="24"/>
  <c r="H103" i="24"/>
  <c r="G103" i="24"/>
  <c r="F103" i="24"/>
  <c r="E103" i="24"/>
  <c r="D103" i="24"/>
  <c r="B103" i="24"/>
  <c r="C103" i="24"/>
  <c r="I101" i="24"/>
  <c r="H101" i="24"/>
  <c r="G101" i="24"/>
  <c r="F101" i="24"/>
  <c r="E101" i="24"/>
  <c r="D101" i="24"/>
  <c r="B101" i="24"/>
  <c r="C101" i="24"/>
  <c r="I99" i="24"/>
  <c r="H99" i="24"/>
  <c r="G99" i="24"/>
  <c r="F99" i="24"/>
  <c r="E99" i="24"/>
  <c r="D99" i="24"/>
  <c r="B99" i="24"/>
  <c r="C99" i="24"/>
  <c r="I97" i="24"/>
  <c r="H97" i="24"/>
  <c r="G97" i="24"/>
  <c r="F97" i="24"/>
  <c r="E97" i="24"/>
  <c r="D97" i="24"/>
  <c r="B97" i="24"/>
  <c r="C97" i="24"/>
  <c r="I95" i="24"/>
  <c r="H95" i="24"/>
  <c r="G95" i="24"/>
  <c r="F95" i="24"/>
  <c r="E95" i="24"/>
  <c r="D95" i="24"/>
  <c r="B95" i="24"/>
  <c r="C95" i="24"/>
  <c r="I93" i="24"/>
  <c r="H93" i="24"/>
  <c r="G93" i="24"/>
  <c r="F93" i="24"/>
  <c r="E93" i="24"/>
  <c r="D93" i="24"/>
  <c r="B93" i="24"/>
  <c r="C93" i="24"/>
  <c r="I91" i="24"/>
  <c r="H91" i="24"/>
  <c r="G91" i="24"/>
  <c r="F91" i="24"/>
  <c r="E91" i="24"/>
  <c r="D91" i="24"/>
  <c r="B91" i="24"/>
  <c r="C91" i="24"/>
  <c r="I89" i="24"/>
  <c r="H89" i="24"/>
  <c r="G89" i="24"/>
  <c r="F89" i="24"/>
  <c r="E89" i="24"/>
  <c r="D89" i="24"/>
  <c r="B89" i="24"/>
  <c r="C89" i="24"/>
  <c r="I87" i="24"/>
  <c r="H87" i="24"/>
  <c r="G87" i="24"/>
  <c r="F87" i="24"/>
  <c r="E87" i="24"/>
  <c r="D87" i="24"/>
  <c r="B87" i="24"/>
  <c r="C87" i="24"/>
  <c r="I85" i="24"/>
  <c r="H85" i="24"/>
  <c r="G85" i="24"/>
  <c r="F85" i="24"/>
  <c r="E85" i="24"/>
  <c r="D85" i="24"/>
  <c r="B85" i="24"/>
  <c r="C85" i="24"/>
  <c r="I83" i="24"/>
  <c r="H83" i="24"/>
  <c r="G83" i="24"/>
  <c r="F83" i="24"/>
  <c r="E83" i="24"/>
  <c r="D83" i="24"/>
  <c r="B83" i="24"/>
  <c r="C83" i="24"/>
  <c r="I81" i="24"/>
  <c r="H81" i="24"/>
  <c r="G81" i="24"/>
  <c r="F81" i="24"/>
  <c r="E81" i="24"/>
  <c r="D81" i="24"/>
  <c r="B81" i="24"/>
  <c r="C81" i="24"/>
  <c r="I79" i="24"/>
  <c r="H79" i="24"/>
  <c r="G79" i="24"/>
  <c r="F79" i="24"/>
  <c r="E79" i="24"/>
  <c r="D79" i="24"/>
  <c r="B79" i="24"/>
  <c r="C79" i="24"/>
  <c r="I77" i="24"/>
  <c r="H77" i="24"/>
  <c r="G77" i="24"/>
  <c r="F77" i="24"/>
  <c r="E77" i="24"/>
  <c r="D77" i="24"/>
  <c r="B77" i="24"/>
  <c r="C77" i="24"/>
  <c r="I75" i="24"/>
  <c r="H75" i="24"/>
  <c r="G75" i="24"/>
  <c r="F75" i="24"/>
  <c r="E75" i="24"/>
  <c r="D75" i="24"/>
  <c r="B75" i="24"/>
  <c r="C75" i="24"/>
  <c r="I72" i="24"/>
  <c r="H72" i="24"/>
  <c r="G72" i="24"/>
  <c r="F72" i="24"/>
  <c r="E72" i="24"/>
  <c r="D72" i="24"/>
  <c r="B72" i="24"/>
  <c r="J72" i="24" s="1"/>
  <c r="C72" i="24"/>
  <c r="I70" i="24"/>
  <c r="H70" i="24"/>
  <c r="G70" i="24"/>
  <c r="F70" i="24"/>
  <c r="E70" i="24"/>
  <c r="D70" i="24"/>
  <c r="B70" i="24"/>
  <c r="J70" i="24" s="1"/>
  <c r="C70" i="24"/>
  <c r="I68" i="24"/>
  <c r="H68" i="24"/>
  <c r="G68" i="24"/>
  <c r="F68" i="24"/>
  <c r="E68" i="24"/>
  <c r="D68" i="24"/>
  <c r="B68" i="24"/>
  <c r="J68" i="24" s="1"/>
  <c r="C68" i="24"/>
  <c r="I66" i="24"/>
  <c r="H66" i="24"/>
  <c r="G66" i="24"/>
  <c r="F66" i="24"/>
  <c r="E66" i="24"/>
  <c r="D66" i="24"/>
  <c r="B66" i="24"/>
  <c r="J66" i="24" s="1"/>
  <c r="C66" i="24"/>
  <c r="I64" i="24"/>
  <c r="H64" i="24"/>
  <c r="G64" i="24"/>
  <c r="F64" i="24"/>
  <c r="E64" i="24"/>
  <c r="D64" i="24"/>
  <c r="B64" i="24"/>
  <c r="J64" i="24" s="1"/>
  <c r="C64" i="24"/>
  <c r="I62" i="24"/>
  <c r="H62" i="24"/>
  <c r="G62" i="24"/>
  <c r="F62" i="24"/>
  <c r="E62" i="24"/>
  <c r="D62" i="24"/>
  <c r="B62" i="24"/>
  <c r="J62" i="24" s="1"/>
  <c r="C62" i="24"/>
  <c r="I60" i="24"/>
  <c r="H60" i="24"/>
  <c r="G60" i="24"/>
  <c r="F60" i="24"/>
  <c r="E60" i="24"/>
  <c r="D60" i="24"/>
  <c r="B60" i="24"/>
  <c r="J60" i="24" s="1"/>
  <c r="C60" i="24"/>
  <c r="I58" i="24"/>
  <c r="H58" i="24"/>
  <c r="G58" i="24"/>
  <c r="F58" i="24"/>
  <c r="E58" i="24"/>
  <c r="D58" i="24"/>
  <c r="B58" i="24"/>
  <c r="J58" i="24" s="1"/>
  <c r="C58" i="24"/>
  <c r="I56" i="24"/>
  <c r="H56" i="24"/>
  <c r="G56" i="24"/>
  <c r="F56" i="24"/>
  <c r="E56" i="24"/>
  <c r="D56" i="24"/>
  <c r="B56" i="24"/>
  <c r="J56" i="24" s="1"/>
  <c r="C56" i="24"/>
  <c r="I54" i="24"/>
  <c r="H54" i="24"/>
  <c r="G54" i="24"/>
  <c r="F54" i="24"/>
  <c r="E54" i="24"/>
  <c r="D54" i="24"/>
  <c r="B54" i="24"/>
  <c r="J54" i="24" s="1"/>
  <c r="C54" i="24"/>
  <c r="I52" i="24"/>
  <c r="H52" i="24"/>
  <c r="G52" i="24"/>
  <c r="F52" i="24"/>
  <c r="E52" i="24"/>
  <c r="D52" i="24"/>
  <c r="B52" i="24"/>
  <c r="J52" i="24" s="1"/>
  <c r="C52" i="24"/>
  <c r="I50" i="24"/>
  <c r="H50" i="24"/>
  <c r="G50" i="24"/>
  <c r="F50" i="24"/>
  <c r="E50" i="24"/>
  <c r="D50" i="24"/>
  <c r="B50" i="24"/>
  <c r="J50" i="24" s="1"/>
  <c r="C50" i="24"/>
  <c r="I48" i="24"/>
  <c r="H48" i="24"/>
  <c r="G48" i="24"/>
  <c r="F48" i="24"/>
  <c r="E48" i="24"/>
  <c r="D48" i="24"/>
  <c r="B48" i="24"/>
  <c r="J48" i="24" s="1"/>
  <c r="C48" i="24"/>
  <c r="I46" i="24"/>
  <c r="H46" i="24"/>
  <c r="G46" i="24"/>
  <c r="F46" i="24"/>
  <c r="E46" i="24"/>
  <c r="D46" i="24"/>
  <c r="B46" i="24"/>
  <c r="J46" i="24" s="1"/>
  <c r="C46" i="24"/>
  <c r="I44" i="24"/>
  <c r="H44" i="24"/>
  <c r="G44" i="24"/>
  <c r="F44" i="24"/>
  <c r="E44" i="24"/>
  <c r="D44" i="24"/>
  <c r="B44" i="24"/>
  <c r="J44" i="24" s="1"/>
  <c r="C44" i="24"/>
  <c r="I42" i="24"/>
  <c r="H42" i="24"/>
  <c r="G42" i="24"/>
  <c r="F42" i="24"/>
  <c r="E42" i="24"/>
  <c r="D42" i="24"/>
  <c r="B42" i="24"/>
  <c r="J42" i="24" s="1"/>
  <c r="C42" i="24"/>
  <c r="B699" i="24"/>
  <c r="B697" i="24"/>
  <c r="B695" i="24"/>
  <c r="B693" i="24"/>
  <c r="B691" i="24"/>
  <c r="B689" i="24"/>
  <c r="B687" i="24"/>
  <c r="B685" i="24"/>
  <c r="B683" i="24"/>
  <c r="B681" i="24"/>
  <c r="B679" i="24"/>
  <c r="B677" i="24"/>
  <c r="B675" i="24"/>
  <c r="B673" i="24"/>
  <c r="B671" i="24"/>
  <c r="B669" i="24"/>
  <c r="B667" i="24"/>
  <c r="B665" i="24"/>
  <c r="B663" i="24"/>
  <c r="B661" i="24"/>
  <c r="B659" i="24"/>
  <c r="B657" i="24"/>
  <c r="B655" i="24"/>
  <c r="B653" i="24"/>
  <c r="B651" i="24"/>
  <c r="B649" i="24"/>
  <c r="B647" i="24"/>
  <c r="B645" i="24"/>
  <c r="B643" i="24"/>
  <c r="B641" i="24"/>
  <c r="B639" i="24"/>
  <c r="B637" i="24"/>
  <c r="B635" i="24"/>
  <c r="B633" i="24"/>
  <c r="B631" i="24"/>
  <c r="B629" i="24"/>
  <c r="B627" i="24"/>
  <c r="B625" i="24"/>
  <c r="B623" i="24"/>
  <c r="B621" i="24"/>
  <c r="B619" i="24"/>
  <c r="B617" i="24"/>
  <c r="B615" i="24"/>
  <c r="B613" i="24"/>
  <c r="B611" i="24"/>
  <c r="B609" i="24"/>
  <c r="B607" i="24"/>
  <c r="B605" i="24"/>
  <c r="B603" i="24"/>
  <c r="B601" i="24"/>
  <c r="B599" i="24"/>
  <c r="B597" i="24"/>
  <c r="B595" i="24"/>
  <c r="B593" i="24"/>
  <c r="B591" i="24"/>
  <c r="B589" i="24"/>
  <c r="B587" i="24"/>
  <c r="B585" i="24"/>
  <c r="B583" i="24"/>
  <c r="B581" i="24"/>
  <c r="B579" i="24"/>
  <c r="B577" i="24"/>
  <c r="B575" i="24"/>
  <c r="B573" i="24"/>
  <c r="B571" i="24"/>
  <c r="B569" i="24"/>
  <c r="B567" i="24"/>
  <c r="B565" i="24"/>
  <c r="B563" i="24"/>
  <c r="B561" i="24"/>
  <c r="B559" i="24"/>
  <c r="B557" i="24"/>
  <c r="B555" i="24"/>
  <c r="B553" i="24"/>
  <c r="B551" i="24"/>
  <c r="B549" i="24"/>
  <c r="B547" i="24"/>
  <c r="B545" i="24"/>
  <c r="B543" i="24"/>
  <c r="B541" i="24"/>
  <c r="B539" i="24"/>
  <c r="B537" i="24"/>
  <c r="B535" i="24"/>
  <c r="B533" i="24"/>
  <c r="B531" i="24"/>
  <c r="B529" i="24"/>
  <c r="B527" i="24"/>
  <c r="B525" i="24"/>
  <c r="B523" i="24"/>
  <c r="B521" i="24"/>
  <c r="B519" i="24"/>
  <c r="B517" i="24"/>
  <c r="B515" i="24"/>
  <c r="B513" i="24"/>
  <c r="B511" i="24"/>
  <c r="B509" i="24"/>
  <c r="B507" i="24"/>
  <c r="B505" i="24"/>
  <c r="B503" i="24"/>
  <c r="B501" i="24"/>
  <c r="B499" i="24"/>
  <c r="B497" i="24"/>
  <c r="B495" i="24"/>
  <c r="B493" i="24"/>
  <c r="B491" i="24"/>
  <c r="B489" i="24"/>
  <c r="B487" i="24"/>
  <c r="B485" i="24"/>
  <c r="B483" i="24"/>
  <c r="B481" i="24"/>
  <c r="B479" i="24"/>
  <c r="B477" i="24"/>
  <c r="B475" i="24"/>
  <c r="B473" i="24"/>
  <c r="B471" i="24"/>
  <c r="B469" i="24"/>
  <c r="B467" i="24"/>
  <c r="B465" i="24"/>
  <c r="B463" i="24"/>
  <c r="B461" i="24"/>
  <c r="B459" i="24"/>
  <c r="B457" i="24"/>
  <c r="B455" i="24"/>
  <c r="B453" i="24"/>
  <c r="B451" i="24"/>
  <c r="B449" i="24"/>
  <c r="B447" i="24"/>
  <c r="B445" i="24"/>
  <c r="B443" i="24"/>
  <c r="B441" i="24"/>
  <c r="B439" i="24"/>
  <c r="B437" i="24"/>
  <c r="B435" i="24"/>
  <c r="B433" i="24"/>
  <c r="B431" i="24"/>
  <c r="B429" i="24"/>
  <c r="B427" i="24"/>
  <c r="B425" i="24"/>
  <c r="B423" i="24"/>
  <c r="B421" i="24"/>
  <c r="B419" i="24"/>
  <c r="B417" i="24"/>
  <c r="B415" i="24"/>
  <c r="B413" i="24"/>
  <c r="B411" i="24"/>
  <c r="B409" i="24"/>
  <c r="B407" i="24"/>
  <c r="B405" i="24"/>
  <c r="B403" i="24"/>
  <c r="B400" i="24"/>
  <c r="B396" i="24"/>
  <c r="B392" i="24"/>
  <c r="B388" i="24"/>
  <c r="B384" i="24"/>
  <c r="B380" i="24"/>
  <c r="B376" i="24"/>
  <c r="B372" i="24"/>
  <c r="B368" i="24"/>
  <c r="B364" i="24"/>
  <c r="B360" i="24"/>
  <c r="B356" i="24"/>
  <c r="B352" i="24"/>
  <c r="B348" i="24"/>
  <c r="B344" i="24"/>
  <c r="B340" i="24"/>
  <c r="B336" i="24"/>
  <c r="B332" i="24"/>
  <c r="B328" i="24"/>
  <c r="B324" i="24"/>
  <c r="B320" i="24"/>
  <c r="B316" i="24"/>
  <c r="B312" i="24"/>
  <c r="B308" i="24"/>
  <c r="B304" i="24"/>
  <c r="B300" i="24"/>
  <c r="B296" i="24"/>
  <c r="B292" i="24"/>
  <c r="B288" i="24"/>
  <c r="B284" i="24"/>
  <c r="B280" i="24"/>
  <c r="B276" i="24"/>
  <c r="B272" i="24"/>
  <c r="B268" i="24"/>
  <c r="B264" i="24"/>
  <c r="B260" i="24"/>
  <c r="B256" i="24"/>
  <c r="B252" i="24"/>
  <c r="B248" i="24"/>
  <c r="B244" i="24"/>
  <c r="B240" i="24"/>
  <c r="B236" i="24"/>
  <c r="I39" i="24"/>
  <c r="H39" i="24"/>
  <c r="G39" i="24"/>
  <c r="F39" i="24"/>
  <c r="E39" i="24"/>
  <c r="D39" i="24"/>
  <c r="I37" i="24"/>
  <c r="H37" i="24"/>
  <c r="G37" i="24"/>
  <c r="F37" i="24"/>
  <c r="E37" i="24"/>
  <c r="D37" i="24"/>
  <c r="I35" i="24"/>
  <c r="H35" i="24"/>
  <c r="G35" i="24"/>
  <c r="F35" i="24"/>
  <c r="E35" i="24"/>
  <c r="D35" i="24"/>
  <c r="I33" i="24"/>
  <c r="H33" i="24"/>
  <c r="G33" i="24"/>
  <c r="F33" i="24"/>
  <c r="E33" i="24"/>
  <c r="D33" i="24"/>
  <c r="I31" i="24"/>
  <c r="H31" i="24"/>
  <c r="G31" i="24"/>
  <c r="F31" i="24"/>
  <c r="E31" i="24"/>
  <c r="D31" i="24"/>
  <c r="I29" i="24"/>
  <c r="H29" i="24"/>
  <c r="G29" i="24"/>
  <c r="F29" i="24"/>
  <c r="E29" i="24"/>
  <c r="D29" i="24"/>
  <c r="I27" i="24"/>
  <c r="H27" i="24"/>
  <c r="G27" i="24"/>
  <c r="F27" i="24"/>
  <c r="E27" i="24"/>
  <c r="D27" i="24"/>
  <c r="I25" i="24"/>
  <c r="H25" i="24"/>
  <c r="G25" i="24"/>
  <c r="F25" i="24"/>
  <c r="E25" i="24"/>
  <c r="D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I19" i="24"/>
  <c r="H19" i="24"/>
  <c r="G19" i="24"/>
  <c r="F19" i="24"/>
  <c r="E19" i="24"/>
  <c r="D19" i="24"/>
  <c r="I17" i="24"/>
  <c r="H17" i="24"/>
  <c r="G17" i="24"/>
  <c r="F17" i="24"/>
  <c r="E17" i="24"/>
  <c r="D17" i="24"/>
  <c r="I15" i="24"/>
  <c r="H15" i="24"/>
  <c r="G15" i="24"/>
  <c r="F15" i="24"/>
  <c r="E15" i="24"/>
  <c r="D15" i="24"/>
  <c r="B40" i="24"/>
  <c r="J40" i="24" s="1"/>
  <c r="B38" i="24"/>
  <c r="J38" i="24" s="1"/>
  <c r="B36" i="24"/>
  <c r="J36" i="24" s="1"/>
  <c r="B34" i="24"/>
  <c r="J34" i="24" s="1"/>
  <c r="B32" i="24"/>
  <c r="J32" i="24" s="1"/>
  <c r="B30" i="24"/>
  <c r="J30" i="24" s="1"/>
  <c r="B28" i="24"/>
  <c r="J28" i="24" s="1"/>
  <c r="B26" i="24"/>
  <c r="J26" i="24" s="1"/>
  <c r="B24" i="24"/>
  <c r="J24" i="24" s="1"/>
  <c r="B22" i="24"/>
  <c r="J22" i="24" s="1"/>
  <c r="B20" i="24"/>
  <c r="J20" i="24" s="1"/>
  <c r="B18" i="24"/>
  <c r="J18" i="24" s="1"/>
  <c r="B16" i="24"/>
  <c r="J16" i="24" s="1"/>
  <c r="I13" i="24"/>
  <c r="H13" i="24"/>
  <c r="G13" i="24"/>
  <c r="F13" i="24"/>
  <c r="E13" i="24"/>
  <c r="D13" i="24"/>
  <c r="C13" i="24"/>
  <c r="I40" i="24"/>
  <c r="H40" i="24"/>
  <c r="G40" i="24"/>
  <c r="F40" i="24"/>
  <c r="E40" i="24"/>
  <c r="D40" i="24"/>
  <c r="I38" i="24"/>
  <c r="H38" i="24"/>
  <c r="G38" i="24"/>
  <c r="F38" i="24"/>
  <c r="E38" i="24"/>
  <c r="D38" i="24"/>
  <c r="I36" i="24"/>
  <c r="H36" i="24"/>
  <c r="G36" i="24"/>
  <c r="F36" i="24"/>
  <c r="E36" i="24"/>
  <c r="D36" i="24"/>
  <c r="I34" i="24"/>
  <c r="H34" i="24"/>
  <c r="G34" i="24"/>
  <c r="F34" i="24"/>
  <c r="E34" i="24"/>
  <c r="D34" i="24"/>
  <c r="I32" i="24"/>
  <c r="H32" i="24"/>
  <c r="G32" i="24"/>
  <c r="F32" i="24"/>
  <c r="E32" i="24"/>
  <c r="D32" i="24"/>
  <c r="I30" i="24"/>
  <c r="H30" i="24"/>
  <c r="G30" i="24"/>
  <c r="F30" i="24"/>
  <c r="E30" i="24"/>
  <c r="D30" i="24"/>
  <c r="I28" i="24"/>
  <c r="H28" i="24"/>
  <c r="G28" i="24"/>
  <c r="F28" i="24"/>
  <c r="E28" i="24"/>
  <c r="D28" i="24"/>
  <c r="I26" i="24"/>
  <c r="H26" i="24"/>
  <c r="G26" i="24"/>
  <c r="F26" i="24"/>
  <c r="E26" i="24"/>
  <c r="D26" i="24"/>
  <c r="I24" i="24"/>
  <c r="H24" i="24"/>
  <c r="G24" i="24"/>
  <c r="F24" i="24"/>
  <c r="E24" i="24"/>
  <c r="D24" i="24"/>
  <c r="I22" i="24"/>
  <c r="H22" i="24"/>
  <c r="G22" i="24"/>
  <c r="F22" i="24"/>
  <c r="E22" i="24"/>
  <c r="D22" i="24"/>
  <c r="I20" i="24"/>
  <c r="H20" i="24"/>
  <c r="G20" i="24"/>
  <c r="F20" i="24"/>
  <c r="E20" i="24"/>
  <c r="D20" i="24"/>
  <c r="I18" i="24"/>
  <c r="H18" i="24"/>
  <c r="G18" i="24"/>
  <c r="F18" i="24"/>
  <c r="E18" i="24"/>
  <c r="D18" i="24"/>
  <c r="I16" i="24"/>
  <c r="H16" i="24"/>
  <c r="G16" i="24"/>
  <c r="F16" i="24"/>
  <c r="E16" i="24"/>
  <c r="D16" i="24"/>
  <c r="I14" i="24"/>
  <c r="H14" i="24"/>
  <c r="G14" i="24"/>
  <c r="F14" i="24"/>
  <c r="E14" i="24"/>
  <c r="D14" i="24"/>
  <c r="C14" i="24"/>
  <c r="B39" i="24"/>
  <c r="J39" i="24" s="1"/>
  <c r="B37" i="24"/>
  <c r="J37" i="24" s="1"/>
  <c r="B35" i="24"/>
  <c r="J35" i="24" s="1"/>
  <c r="B33" i="24"/>
  <c r="J33" i="24" s="1"/>
  <c r="B31" i="24"/>
  <c r="J31" i="24" s="1"/>
  <c r="B29" i="24"/>
  <c r="J29" i="24" s="1"/>
  <c r="B27" i="24"/>
  <c r="J27" i="24" s="1"/>
  <c r="B25" i="24"/>
  <c r="J25" i="24" s="1"/>
  <c r="B23" i="24"/>
  <c r="J23" i="24" s="1"/>
  <c r="B21" i="24"/>
  <c r="J21" i="24" s="1"/>
  <c r="B19" i="24"/>
  <c r="J19" i="24" s="1"/>
  <c r="B17" i="24"/>
  <c r="J17" i="24" s="1"/>
  <c r="B15" i="24"/>
  <c r="J15" i="24" s="1"/>
  <c r="B13" i="24"/>
  <c r="J13" i="24" s="1"/>
  <c r="C39" i="24"/>
  <c r="C37" i="24"/>
  <c r="C35" i="24"/>
  <c r="C33" i="24"/>
  <c r="C31" i="24"/>
  <c r="C29" i="24"/>
  <c r="C27" i="24"/>
  <c r="C25" i="24"/>
  <c r="C23" i="24"/>
  <c r="C21" i="24"/>
  <c r="C19" i="24"/>
  <c r="C17" i="24"/>
  <c r="C15" i="24"/>
  <c r="B12" i="24"/>
  <c r="J12" i="24" s="1"/>
  <c r="D12" i="24"/>
  <c r="F12" i="24"/>
  <c r="H12" i="24"/>
  <c r="C12" i="24"/>
  <c r="E12" i="24"/>
  <c r="G12" i="24"/>
  <c r="B11" i="24"/>
  <c r="J11" i="24" s="1"/>
  <c r="C11" i="24"/>
  <c r="D11" i="24"/>
  <c r="E11" i="24"/>
  <c r="F11" i="24"/>
  <c r="G11" i="24"/>
  <c r="H11" i="24"/>
  <c r="B10" i="24"/>
  <c r="J10" i="24" s="1"/>
  <c r="D10" i="24"/>
  <c r="F10" i="24"/>
  <c r="H10" i="24"/>
  <c r="C10" i="24"/>
  <c r="E10" i="24"/>
  <c r="G10" i="24"/>
  <c r="B9" i="24"/>
  <c r="J9" i="24" s="1"/>
  <c r="C9" i="24"/>
  <c r="D9" i="24"/>
  <c r="E9" i="24"/>
  <c r="F9" i="24"/>
  <c r="G9" i="24"/>
  <c r="H9" i="24"/>
  <c r="B8" i="24"/>
  <c r="J8" i="24" s="1"/>
  <c r="D8" i="24"/>
  <c r="F8" i="24"/>
  <c r="H8" i="24"/>
  <c r="C8" i="24"/>
  <c r="G8" i="24"/>
  <c r="B7" i="24"/>
  <c r="J7" i="24" s="1"/>
  <c r="C7" i="24"/>
  <c r="D7" i="24"/>
  <c r="E7" i="24"/>
  <c r="F7" i="24"/>
  <c r="G7" i="24"/>
  <c r="H7" i="24"/>
  <c r="B6" i="24"/>
  <c r="J6" i="24" s="1"/>
  <c r="D6" i="24"/>
  <c r="F6" i="24"/>
  <c r="H6" i="24"/>
  <c r="I6" i="24"/>
  <c r="C6" i="24"/>
  <c r="E6" i="24"/>
  <c r="E5" i="24"/>
  <c r="F5" i="24"/>
  <c r="G5" i="24"/>
  <c r="H5" i="24"/>
  <c r="D5" i="24"/>
  <c r="B5" i="24"/>
  <c r="J5" i="24" s="1"/>
  <c r="C5" i="24"/>
  <c r="B321" i="10"/>
  <c r="H321" i="10" s="1"/>
  <c r="K320" i="10"/>
  <c r="L320" i="10" s="1"/>
  <c r="G320" i="10"/>
  <c r="E320" i="10"/>
  <c r="C320" i="10"/>
  <c r="B320" i="10"/>
  <c r="H320" i="10" s="1"/>
  <c r="B319" i="10"/>
  <c r="H319" i="10" s="1"/>
  <c r="K318" i="10"/>
  <c r="L318" i="10" s="1"/>
  <c r="G318" i="10"/>
  <c r="E318" i="10"/>
  <c r="C318" i="10"/>
  <c r="B318" i="10"/>
  <c r="H318" i="10" s="1"/>
  <c r="B317" i="10"/>
  <c r="H317" i="10" s="1"/>
  <c r="K316" i="10"/>
  <c r="L316" i="10" s="1"/>
  <c r="G316" i="10"/>
  <c r="E316" i="10"/>
  <c r="C316" i="10"/>
  <c r="B316" i="10"/>
  <c r="H316" i="10" s="1"/>
  <c r="B315" i="10"/>
  <c r="H315" i="10" s="1"/>
  <c r="K314" i="10"/>
  <c r="L314" i="10" s="1"/>
  <c r="G314" i="10"/>
  <c r="E314" i="10"/>
  <c r="C314" i="10"/>
  <c r="B314" i="10"/>
  <c r="H314" i="10" s="1"/>
  <c r="B313" i="10"/>
  <c r="H313" i="10" s="1"/>
  <c r="K312" i="10"/>
  <c r="L312" i="10" s="1"/>
  <c r="G312" i="10"/>
  <c r="E312" i="10"/>
  <c r="C312" i="10"/>
  <c r="B312" i="10"/>
  <c r="H312" i="10" s="1"/>
  <c r="B311" i="10"/>
  <c r="H311" i="10" s="1"/>
  <c r="K310" i="10"/>
  <c r="L310" i="10" s="1"/>
  <c r="G310" i="10"/>
  <c r="E310" i="10"/>
  <c r="C310" i="10"/>
  <c r="B310" i="10"/>
  <c r="H310" i="10" s="1"/>
  <c r="B309" i="10"/>
  <c r="H309" i="10" s="1"/>
  <c r="K308" i="10"/>
  <c r="L308" i="10" s="1"/>
  <c r="G308" i="10"/>
  <c r="E308" i="10"/>
  <c r="C308" i="10"/>
  <c r="B308" i="10"/>
  <c r="H308" i="10" s="1"/>
  <c r="B307" i="10"/>
  <c r="H307" i="10" s="1"/>
  <c r="K306" i="10"/>
  <c r="L306" i="10" s="1"/>
  <c r="G306" i="10"/>
  <c r="E306" i="10"/>
  <c r="C306" i="10"/>
  <c r="B306" i="10"/>
  <c r="H306" i="10" s="1"/>
  <c r="B305" i="10"/>
  <c r="K304" i="10"/>
  <c r="L304" i="10" s="1"/>
  <c r="G304" i="10"/>
  <c r="E304" i="10"/>
  <c r="C304" i="10"/>
  <c r="B304" i="10"/>
  <c r="H304" i="10" s="1"/>
  <c r="B303" i="10"/>
  <c r="K302" i="10"/>
  <c r="L302" i="10" s="1"/>
  <c r="G302" i="10"/>
  <c r="E302" i="10"/>
  <c r="C302" i="10"/>
  <c r="B302" i="10"/>
  <c r="H302" i="10" s="1"/>
  <c r="B301" i="10"/>
  <c r="K300" i="10"/>
  <c r="L300" i="10" s="1"/>
  <c r="G300" i="10"/>
  <c r="E300" i="10"/>
  <c r="C300" i="10"/>
  <c r="B300" i="10"/>
  <c r="H300" i="10" s="1"/>
  <c r="B299" i="10"/>
  <c r="K298" i="10"/>
  <c r="L298" i="10" s="1"/>
  <c r="G298" i="10"/>
  <c r="E298" i="10"/>
  <c r="C298" i="10"/>
  <c r="B298" i="10"/>
  <c r="H298" i="10" s="1"/>
  <c r="B297" i="10"/>
  <c r="K296" i="10"/>
  <c r="L296" i="10" s="1"/>
  <c r="G296" i="10"/>
  <c r="E296" i="10"/>
  <c r="C296" i="10"/>
  <c r="B296" i="10"/>
  <c r="H296" i="10" s="1"/>
  <c r="B295" i="10"/>
  <c r="K294" i="10"/>
  <c r="L294" i="10" s="1"/>
  <c r="G294" i="10"/>
  <c r="E294" i="10"/>
  <c r="C294" i="10"/>
  <c r="B294" i="10"/>
  <c r="H294" i="10" s="1"/>
  <c r="B293" i="10"/>
  <c r="K292" i="10"/>
  <c r="L292" i="10" s="1"/>
  <c r="G292" i="10"/>
  <c r="E292" i="10"/>
  <c r="C292" i="10"/>
  <c r="B292" i="10"/>
  <c r="H292" i="10" s="1"/>
  <c r="B291" i="10"/>
  <c r="K290" i="10"/>
  <c r="L290" i="10" s="1"/>
  <c r="G290" i="10"/>
  <c r="E290" i="10"/>
  <c r="C290" i="10"/>
  <c r="B290" i="10"/>
  <c r="H290" i="10" s="1"/>
  <c r="B289" i="10"/>
  <c r="K288" i="10"/>
  <c r="L288" i="10" s="1"/>
  <c r="G288" i="10"/>
  <c r="E288" i="10"/>
  <c r="C288" i="10"/>
  <c r="B288" i="10"/>
  <c r="H288" i="10" s="1"/>
  <c r="B287" i="10"/>
  <c r="K286" i="10"/>
  <c r="L286" i="10" s="1"/>
  <c r="G286" i="10"/>
  <c r="E286" i="10"/>
  <c r="C286" i="10"/>
  <c r="B286" i="10"/>
  <c r="H286" i="10" s="1"/>
  <c r="B285" i="10"/>
  <c r="K284" i="10"/>
  <c r="L284" i="10" s="1"/>
  <c r="G284" i="10"/>
  <c r="E284" i="10"/>
  <c r="C284" i="10"/>
  <c r="B284" i="10"/>
  <c r="H284" i="10" s="1"/>
  <c r="B283" i="10"/>
  <c r="K282" i="10"/>
  <c r="L282" i="10" s="1"/>
  <c r="G282" i="10"/>
  <c r="E282" i="10"/>
  <c r="C282" i="10"/>
  <c r="B282" i="10"/>
  <c r="H282" i="10" s="1"/>
  <c r="B281" i="10"/>
  <c r="K280" i="10"/>
  <c r="L280" i="10" s="1"/>
  <c r="G280" i="10"/>
  <c r="E280" i="10"/>
  <c r="C280" i="10"/>
  <c r="B280" i="10"/>
  <c r="H280" i="10" s="1"/>
  <c r="B279" i="10"/>
  <c r="K278" i="10"/>
  <c r="L278" i="10" s="1"/>
  <c r="G278" i="10"/>
  <c r="E278" i="10"/>
  <c r="C278" i="10"/>
  <c r="B278" i="10"/>
  <c r="H278" i="10" s="1"/>
  <c r="B277" i="10"/>
  <c r="K276" i="10"/>
  <c r="L276" i="10" s="1"/>
  <c r="G276" i="10"/>
  <c r="E276" i="10"/>
  <c r="C276" i="10"/>
  <c r="B276" i="10"/>
  <c r="H276" i="10" s="1"/>
  <c r="B275" i="10"/>
  <c r="K274" i="10"/>
  <c r="L274" i="10" s="1"/>
  <c r="G274" i="10"/>
  <c r="E274" i="10"/>
  <c r="C274" i="10"/>
  <c r="B274" i="10"/>
  <c r="H274" i="10" s="1"/>
  <c r="B273" i="10"/>
  <c r="K272" i="10"/>
  <c r="L272" i="10" s="1"/>
  <c r="G272" i="10"/>
  <c r="E272" i="10"/>
  <c r="C272" i="10"/>
  <c r="B272" i="10"/>
  <c r="H272" i="10" s="1"/>
  <c r="B271" i="10"/>
  <c r="K270" i="10"/>
  <c r="L270" i="10" s="1"/>
  <c r="G270" i="10"/>
  <c r="E270" i="10"/>
  <c r="C270" i="10"/>
  <c r="B270" i="10"/>
  <c r="H270" i="10" s="1"/>
  <c r="B269" i="10"/>
  <c r="K268" i="10"/>
  <c r="L268" i="10" s="1"/>
  <c r="G268" i="10"/>
  <c r="E268" i="10"/>
  <c r="C268" i="10"/>
  <c r="B268" i="10"/>
  <c r="H268" i="10" s="1"/>
  <c r="B267" i="10"/>
  <c r="K266" i="10"/>
  <c r="L266" i="10" s="1"/>
  <c r="G266" i="10"/>
  <c r="E266" i="10"/>
  <c r="C266" i="10"/>
  <c r="B266" i="10"/>
  <c r="H266" i="10" s="1"/>
  <c r="B265" i="10"/>
  <c r="K264" i="10"/>
  <c r="L264" i="10" s="1"/>
  <c r="G264" i="10"/>
  <c r="E264" i="10"/>
  <c r="C264" i="10"/>
  <c r="B264" i="10"/>
  <c r="H264" i="10" s="1"/>
  <c r="B263" i="10"/>
  <c r="K262" i="10"/>
  <c r="L262" i="10" s="1"/>
  <c r="G262" i="10"/>
  <c r="E262" i="10"/>
  <c r="C262" i="10"/>
  <c r="B262" i="10"/>
  <c r="H262" i="10" s="1"/>
  <c r="D261" i="10"/>
  <c r="B261" i="10"/>
  <c r="K260" i="10"/>
  <c r="L260" i="10" s="1"/>
  <c r="G260" i="10"/>
  <c r="E260" i="10"/>
  <c r="C260" i="10"/>
  <c r="B260" i="10"/>
  <c r="H260" i="10" s="1"/>
  <c r="H259" i="10"/>
  <c r="D259" i="10"/>
  <c r="B259" i="10"/>
  <c r="K258" i="10"/>
  <c r="L258" i="10" s="1"/>
  <c r="G258" i="10"/>
  <c r="E258" i="10"/>
  <c r="C258" i="10"/>
  <c r="B258" i="10"/>
  <c r="H258" i="10" s="1"/>
  <c r="H257" i="10"/>
  <c r="D257" i="10"/>
  <c r="B257" i="10"/>
  <c r="K256" i="10"/>
  <c r="L256" i="10" s="1"/>
  <c r="G256" i="10"/>
  <c r="E256" i="10"/>
  <c r="C256" i="10"/>
  <c r="B256" i="10"/>
  <c r="H256" i="10" s="1"/>
  <c r="H255" i="10"/>
  <c r="D255" i="10"/>
  <c r="B255" i="10"/>
  <c r="K254" i="10"/>
  <c r="L254" i="10" s="1"/>
  <c r="G254" i="10"/>
  <c r="E254" i="10"/>
  <c r="C254" i="10"/>
  <c r="B254" i="10"/>
  <c r="H254" i="10" s="1"/>
  <c r="H253" i="10"/>
  <c r="D253" i="10"/>
  <c r="B253" i="10"/>
  <c r="K252" i="10"/>
  <c r="L252" i="10" s="1"/>
  <c r="G252" i="10"/>
  <c r="E252" i="10"/>
  <c r="C252" i="10"/>
  <c r="B252" i="10"/>
  <c r="H252" i="10" s="1"/>
  <c r="H251" i="10"/>
  <c r="D251" i="10"/>
  <c r="B251" i="10"/>
  <c r="K250" i="10"/>
  <c r="L250" i="10" s="1"/>
  <c r="G250" i="10"/>
  <c r="E250" i="10"/>
  <c r="C250" i="10"/>
  <c r="B250" i="10"/>
  <c r="H250" i="10" s="1"/>
  <c r="H249" i="10"/>
  <c r="D249" i="10"/>
  <c r="B249" i="10"/>
  <c r="K248" i="10"/>
  <c r="L248" i="10" s="1"/>
  <c r="G248" i="10"/>
  <c r="E248" i="10"/>
  <c r="C248" i="10"/>
  <c r="B248" i="10"/>
  <c r="H248" i="10" s="1"/>
  <c r="H247" i="10"/>
  <c r="D247" i="10"/>
  <c r="B247" i="10"/>
  <c r="K246" i="10"/>
  <c r="L246" i="10" s="1"/>
  <c r="G246" i="10"/>
  <c r="E246" i="10"/>
  <c r="C246" i="10"/>
  <c r="B246" i="10"/>
  <c r="H246" i="10" s="1"/>
  <c r="H245" i="10"/>
  <c r="D245" i="10"/>
  <c r="B245" i="10"/>
  <c r="K244" i="10"/>
  <c r="L244" i="10" s="1"/>
  <c r="G244" i="10"/>
  <c r="E244" i="10"/>
  <c r="C244" i="10"/>
  <c r="B244" i="10"/>
  <c r="H244" i="10" s="1"/>
  <c r="H243" i="10"/>
  <c r="D243" i="10"/>
  <c r="B243" i="10"/>
  <c r="K242" i="10"/>
  <c r="L242" i="10" s="1"/>
  <c r="G242" i="10"/>
  <c r="E242" i="10"/>
  <c r="C242" i="10"/>
  <c r="B242" i="10"/>
  <c r="H242" i="10" s="1"/>
  <c r="H241" i="10"/>
  <c r="D241" i="10"/>
  <c r="B241" i="10"/>
  <c r="K240" i="10"/>
  <c r="L240" i="10" s="1"/>
  <c r="G240" i="10"/>
  <c r="E240" i="10"/>
  <c r="C240" i="10"/>
  <c r="B240" i="10"/>
  <c r="H240" i="10" s="1"/>
  <c r="H239" i="10"/>
  <c r="D239" i="10"/>
  <c r="B239" i="10"/>
  <c r="K238" i="10"/>
  <c r="L238" i="10" s="1"/>
  <c r="G238" i="10"/>
  <c r="E238" i="10"/>
  <c r="C238" i="10"/>
  <c r="B238" i="10"/>
  <c r="H238" i="10" s="1"/>
  <c r="H237" i="10"/>
  <c r="D237" i="10"/>
  <c r="B237" i="10"/>
  <c r="K236" i="10"/>
  <c r="L236" i="10" s="1"/>
  <c r="G236" i="10"/>
  <c r="E236" i="10"/>
  <c r="C236" i="10"/>
  <c r="B236" i="10"/>
  <c r="H236" i="10" s="1"/>
  <c r="H235" i="10"/>
  <c r="D235" i="10"/>
  <c r="B235" i="10"/>
  <c r="K234" i="10"/>
  <c r="L234" i="10" s="1"/>
  <c r="G234" i="10"/>
  <c r="E234" i="10"/>
  <c r="C234" i="10"/>
  <c r="B234" i="10"/>
  <c r="H234" i="10" s="1"/>
  <c r="H233" i="10"/>
  <c r="D233" i="10"/>
  <c r="B233" i="10"/>
  <c r="K232" i="10"/>
  <c r="L232" i="10" s="1"/>
  <c r="G232" i="10"/>
  <c r="E232" i="10"/>
  <c r="C232" i="10"/>
  <c r="B232" i="10"/>
  <c r="H232" i="10" s="1"/>
  <c r="H231" i="10"/>
  <c r="D231" i="10"/>
  <c r="B231" i="10"/>
  <c r="K230" i="10"/>
  <c r="L230" i="10" s="1"/>
  <c r="G230" i="10"/>
  <c r="E230" i="10"/>
  <c r="C230" i="10"/>
  <c r="B230" i="10"/>
  <c r="H230" i="10" s="1"/>
  <c r="H229" i="10"/>
  <c r="D229" i="10"/>
  <c r="B229" i="10"/>
  <c r="K228" i="10"/>
  <c r="L228" i="10" s="1"/>
  <c r="G228" i="10"/>
  <c r="E228" i="10"/>
  <c r="C228" i="10"/>
  <c r="B228" i="10"/>
  <c r="H228" i="10" s="1"/>
  <c r="H227" i="10"/>
  <c r="D227" i="10"/>
  <c r="B227" i="10"/>
  <c r="K226" i="10"/>
  <c r="L226" i="10" s="1"/>
  <c r="G226" i="10"/>
  <c r="E226" i="10"/>
  <c r="C226" i="10"/>
  <c r="B226" i="10"/>
  <c r="H226" i="10" s="1"/>
  <c r="H225" i="10"/>
  <c r="D225" i="10"/>
  <c r="B225" i="10"/>
  <c r="K224" i="10"/>
  <c r="L224" i="10" s="1"/>
  <c r="G224" i="10"/>
  <c r="E224" i="10"/>
  <c r="C224" i="10"/>
  <c r="B224" i="10"/>
  <c r="H224" i="10" s="1"/>
  <c r="H223" i="10"/>
  <c r="D223" i="10"/>
  <c r="B223" i="10"/>
  <c r="K222" i="10"/>
  <c r="L222" i="10" s="1"/>
  <c r="G222" i="10"/>
  <c r="E222" i="10"/>
  <c r="C222" i="10"/>
  <c r="B222" i="10"/>
  <c r="H222" i="10" s="1"/>
  <c r="H221" i="10"/>
  <c r="D221" i="10"/>
  <c r="B221" i="10"/>
  <c r="K220" i="10"/>
  <c r="L220" i="10" s="1"/>
  <c r="G220" i="10"/>
  <c r="E220" i="10"/>
  <c r="C220" i="10"/>
  <c r="B220" i="10"/>
  <c r="H220" i="10" s="1"/>
  <c r="H219" i="10"/>
  <c r="D219" i="10"/>
  <c r="B219" i="10"/>
  <c r="K218" i="10"/>
  <c r="L218" i="10" s="1"/>
  <c r="G218" i="10"/>
  <c r="E218" i="10"/>
  <c r="C218" i="10"/>
  <c r="B218" i="10"/>
  <c r="H218" i="10" s="1"/>
  <c r="H217" i="10"/>
  <c r="D217" i="10"/>
  <c r="B217" i="10"/>
  <c r="K216" i="10"/>
  <c r="L216" i="10" s="1"/>
  <c r="G216" i="10"/>
  <c r="E216" i="10"/>
  <c r="C216" i="10"/>
  <c r="B216" i="10"/>
  <c r="H216" i="10" s="1"/>
  <c r="H215" i="10"/>
  <c r="D215" i="10"/>
  <c r="B215" i="10"/>
  <c r="K214" i="10"/>
  <c r="L214" i="10" s="1"/>
  <c r="G214" i="10"/>
  <c r="E214" i="10"/>
  <c r="C214" i="10"/>
  <c r="B214" i="10"/>
  <c r="H214" i="10" s="1"/>
  <c r="H213" i="10"/>
  <c r="D213" i="10"/>
  <c r="B213" i="10"/>
  <c r="K212" i="10"/>
  <c r="L212" i="10" s="1"/>
  <c r="G212" i="10"/>
  <c r="E212" i="10"/>
  <c r="C212" i="10"/>
  <c r="B212" i="10"/>
  <c r="H212" i="10" s="1"/>
  <c r="H211" i="10"/>
  <c r="D211" i="10"/>
  <c r="B211" i="10"/>
  <c r="K210" i="10"/>
  <c r="L210" i="10" s="1"/>
  <c r="G210" i="10"/>
  <c r="E210" i="10"/>
  <c r="C210" i="10"/>
  <c r="B210" i="10"/>
  <c r="H210" i="10" s="1"/>
  <c r="H209" i="10"/>
  <c r="D209" i="10"/>
  <c r="B209" i="10"/>
  <c r="K208" i="10"/>
  <c r="L208" i="10" s="1"/>
  <c r="G208" i="10"/>
  <c r="E208" i="10"/>
  <c r="C208" i="10"/>
  <c r="B208" i="10"/>
  <c r="H208" i="10" s="1"/>
  <c r="H207" i="10"/>
  <c r="D207" i="10"/>
  <c r="B207" i="10"/>
  <c r="K206" i="10"/>
  <c r="L206" i="10" s="1"/>
  <c r="G206" i="10"/>
  <c r="E206" i="10"/>
  <c r="C206" i="10"/>
  <c r="B206" i="10"/>
  <c r="H206" i="10" s="1"/>
  <c r="H205" i="10"/>
  <c r="D205" i="10"/>
  <c r="B205" i="10"/>
  <c r="K204" i="10"/>
  <c r="L204" i="10" s="1"/>
  <c r="G204" i="10"/>
  <c r="E204" i="10"/>
  <c r="C204" i="10"/>
  <c r="B204" i="10"/>
  <c r="H204" i="10" s="1"/>
  <c r="H203" i="10"/>
  <c r="D203" i="10"/>
  <c r="B203" i="10"/>
  <c r="K202" i="10"/>
  <c r="L202" i="10" s="1"/>
  <c r="G202" i="10"/>
  <c r="E202" i="10"/>
  <c r="C202" i="10"/>
  <c r="B202" i="10"/>
  <c r="H202" i="10" s="1"/>
  <c r="H201" i="10"/>
  <c r="D201" i="10"/>
  <c r="B201" i="10"/>
  <c r="K200" i="10"/>
  <c r="L200" i="10" s="1"/>
  <c r="G200" i="10"/>
  <c r="E200" i="10"/>
  <c r="C200" i="10"/>
  <c r="B200" i="10"/>
  <c r="H200" i="10" s="1"/>
  <c r="H199" i="10"/>
  <c r="D199" i="10"/>
  <c r="B199" i="10"/>
  <c r="K198" i="10"/>
  <c r="L198" i="10" s="1"/>
  <c r="G198" i="10"/>
  <c r="E198" i="10"/>
  <c r="C198" i="10"/>
  <c r="B198" i="10"/>
  <c r="H198" i="10" s="1"/>
  <c r="H197" i="10"/>
  <c r="D197" i="10"/>
  <c r="B197" i="10"/>
  <c r="K196" i="10"/>
  <c r="L196" i="10" s="1"/>
  <c r="G196" i="10"/>
  <c r="E196" i="10"/>
  <c r="C196" i="10"/>
  <c r="B196" i="10"/>
  <c r="H196" i="10" s="1"/>
  <c r="H195" i="10"/>
  <c r="D195" i="10"/>
  <c r="B195" i="10"/>
  <c r="K194" i="10"/>
  <c r="L194" i="10" s="1"/>
  <c r="G194" i="10"/>
  <c r="E194" i="10"/>
  <c r="C194" i="10"/>
  <c r="B194" i="10"/>
  <c r="H194" i="10" s="1"/>
  <c r="H193" i="10"/>
  <c r="D193" i="10"/>
  <c r="B193" i="10"/>
  <c r="K192" i="10"/>
  <c r="L192" i="10" s="1"/>
  <c r="G192" i="10"/>
  <c r="E192" i="10"/>
  <c r="C192" i="10"/>
  <c r="B192" i="10"/>
  <c r="H192" i="10" s="1"/>
  <c r="H191" i="10"/>
  <c r="D191" i="10"/>
  <c r="B191" i="10"/>
  <c r="K190" i="10"/>
  <c r="L190" i="10" s="1"/>
  <c r="G190" i="10"/>
  <c r="E190" i="10"/>
  <c r="C190" i="10"/>
  <c r="B190" i="10"/>
  <c r="H190" i="10" s="1"/>
  <c r="H189" i="10"/>
  <c r="D189" i="10"/>
  <c r="B189" i="10"/>
  <c r="K188" i="10"/>
  <c r="L188" i="10" s="1"/>
  <c r="G188" i="10"/>
  <c r="E188" i="10"/>
  <c r="C188" i="10"/>
  <c r="B188" i="10"/>
  <c r="H188" i="10" s="1"/>
  <c r="H187" i="10"/>
  <c r="D187" i="10"/>
  <c r="B187" i="10"/>
  <c r="K186" i="10"/>
  <c r="L186" i="10" s="1"/>
  <c r="G186" i="10"/>
  <c r="E186" i="10"/>
  <c r="C186" i="10"/>
  <c r="B186" i="10"/>
  <c r="H186" i="10" s="1"/>
  <c r="H185" i="10"/>
  <c r="D185" i="10"/>
  <c r="B185" i="10"/>
  <c r="K184" i="10"/>
  <c r="L184" i="10" s="1"/>
  <c r="G184" i="10"/>
  <c r="E184" i="10"/>
  <c r="C184" i="10"/>
  <c r="B184" i="10"/>
  <c r="H184" i="10" s="1"/>
  <c r="H183" i="10"/>
  <c r="D183" i="10"/>
  <c r="B183" i="10"/>
  <c r="K182" i="10"/>
  <c r="L182" i="10" s="1"/>
  <c r="G182" i="10"/>
  <c r="E182" i="10"/>
  <c r="C182" i="10"/>
  <c r="B182" i="10"/>
  <c r="H182" i="10" s="1"/>
  <c r="H181" i="10"/>
  <c r="D181" i="10"/>
  <c r="B181" i="10"/>
  <c r="K180" i="10"/>
  <c r="L180" i="10" s="1"/>
  <c r="G180" i="10"/>
  <c r="E180" i="10"/>
  <c r="C180" i="10"/>
  <c r="B180" i="10"/>
  <c r="H180" i="10" s="1"/>
  <c r="H179" i="10"/>
  <c r="D179" i="10"/>
  <c r="B179" i="10"/>
  <c r="K178" i="10"/>
  <c r="L178" i="10" s="1"/>
  <c r="G178" i="10"/>
  <c r="E178" i="10"/>
  <c r="C178" i="10"/>
  <c r="B178" i="10"/>
  <c r="H178" i="10" s="1"/>
  <c r="H177" i="10"/>
  <c r="D177" i="10"/>
  <c r="B177" i="10"/>
  <c r="K176" i="10"/>
  <c r="L176" i="10" s="1"/>
  <c r="G176" i="10"/>
  <c r="E176" i="10"/>
  <c r="C176" i="10"/>
  <c r="B176" i="10"/>
  <c r="H176" i="10" s="1"/>
  <c r="H175" i="10"/>
  <c r="D175" i="10"/>
  <c r="B175" i="10"/>
  <c r="K174" i="10"/>
  <c r="L174" i="10" s="1"/>
  <c r="G174" i="10"/>
  <c r="E174" i="10"/>
  <c r="C174" i="10"/>
  <c r="B174" i="10"/>
  <c r="H174" i="10" s="1"/>
  <c r="H173" i="10"/>
  <c r="D173" i="10"/>
  <c r="B173" i="10"/>
  <c r="K172" i="10"/>
  <c r="L172" i="10" s="1"/>
  <c r="G172" i="10"/>
  <c r="E172" i="10"/>
  <c r="C172" i="10"/>
  <c r="B172" i="10"/>
  <c r="H172" i="10" s="1"/>
  <c r="H171" i="10"/>
  <c r="D171" i="10"/>
  <c r="B171" i="10"/>
  <c r="K170" i="10"/>
  <c r="L170" i="10" s="1"/>
  <c r="G170" i="10"/>
  <c r="E170" i="10"/>
  <c r="C170" i="10"/>
  <c r="B170" i="10"/>
  <c r="H170" i="10" s="1"/>
  <c r="H169" i="10"/>
  <c r="D169" i="10"/>
  <c r="B169" i="10"/>
  <c r="K168" i="10"/>
  <c r="L168" i="10" s="1"/>
  <c r="G168" i="10"/>
  <c r="E168" i="10"/>
  <c r="C168" i="10"/>
  <c r="B168" i="10"/>
  <c r="H168" i="10" s="1"/>
  <c r="H167" i="10"/>
  <c r="D167" i="10"/>
  <c r="B167" i="10"/>
  <c r="K166" i="10"/>
  <c r="L166" i="10" s="1"/>
  <c r="G166" i="10"/>
  <c r="E166" i="10"/>
  <c r="C166" i="10"/>
  <c r="B166" i="10"/>
  <c r="H166" i="10" s="1"/>
  <c r="H165" i="10"/>
  <c r="D165" i="10"/>
  <c r="B165" i="10"/>
  <c r="K164" i="10"/>
  <c r="L164" i="10" s="1"/>
  <c r="G164" i="10"/>
  <c r="E164" i="10"/>
  <c r="C164" i="10"/>
  <c r="B164" i="10"/>
  <c r="H164" i="10" s="1"/>
  <c r="H163" i="10"/>
  <c r="D163" i="10"/>
  <c r="B163" i="10"/>
  <c r="K162" i="10"/>
  <c r="L162" i="10" s="1"/>
  <c r="G162" i="10"/>
  <c r="E162" i="10"/>
  <c r="C162" i="10"/>
  <c r="B162" i="10"/>
  <c r="H162" i="10" s="1"/>
  <c r="H161" i="10"/>
  <c r="D161" i="10"/>
  <c r="B161" i="10"/>
  <c r="K160" i="10"/>
  <c r="L160" i="10" s="1"/>
  <c r="G160" i="10"/>
  <c r="E160" i="10"/>
  <c r="C160" i="10"/>
  <c r="B160" i="10"/>
  <c r="H160" i="10" s="1"/>
  <c r="H159" i="10"/>
  <c r="D159" i="10"/>
  <c r="B159" i="10"/>
  <c r="K158" i="10"/>
  <c r="L158" i="10" s="1"/>
  <c r="G158" i="10"/>
  <c r="E158" i="10"/>
  <c r="C158" i="10"/>
  <c r="B158" i="10"/>
  <c r="H158" i="10" s="1"/>
  <c r="H157" i="10"/>
  <c r="D157" i="10"/>
  <c r="B157" i="10"/>
  <c r="K156" i="10"/>
  <c r="L156" i="10" s="1"/>
  <c r="G156" i="10"/>
  <c r="E156" i="10"/>
  <c r="C156" i="10"/>
  <c r="B156" i="10"/>
  <c r="H156" i="10" s="1"/>
  <c r="H155" i="10"/>
  <c r="D155" i="10"/>
  <c r="B155" i="10"/>
  <c r="K154" i="10"/>
  <c r="L154" i="10" s="1"/>
  <c r="G154" i="10"/>
  <c r="E154" i="10"/>
  <c r="C154" i="10"/>
  <c r="B154" i="10"/>
  <c r="H154" i="10" s="1"/>
  <c r="H153" i="10"/>
  <c r="D153" i="10"/>
  <c r="B153" i="10"/>
  <c r="K152" i="10"/>
  <c r="L152" i="10" s="1"/>
  <c r="G152" i="10"/>
  <c r="E152" i="10"/>
  <c r="C152" i="10"/>
  <c r="B152" i="10"/>
  <c r="H152" i="10" s="1"/>
  <c r="H151" i="10"/>
  <c r="D151" i="10"/>
  <c r="B151" i="10"/>
  <c r="K150" i="10"/>
  <c r="L150" i="10" s="1"/>
  <c r="G150" i="10"/>
  <c r="E150" i="10"/>
  <c r="C150" i="10"/>
  <c r="B150" i="10"/>
  <c r="H150" i="10" s="1"/>
  <c r="H149" i="10"/>
  <c r="D149" i="10"/>
  <c r="B149" i="10"/>
  <c r="K148" i="10"/>
  <c r="L148" i="10" s="1"/>
  <c r="G148" i="10"/>
  <c r="E148" i="10"/>
  <c r="C148" i="10"/>
  <c r="B148" i="10"/>
  <c r="H148" i="10" s="1"/>
  <c r="H147" i="10"/>
  <c r="D147" i="10"/>
  <c r="B147" i="10"/>
  <c r="K146" i="10"/>
  <c r="L146" i="10" s="1"/>
  <c r="G146" i="10"/>
  <c r="E146" i="10"/>
  <c r="C146" i="10"/>
  <c r="B146" i="10"/>
  <c r="H146" i="10" s="1"/>
  <c r="H145" i="10"/>
  <c r="D145" i="10"/>
  <c r="B145" i="10"/>
  <c r="K144" i="10"/>
  <c r="L144" i="10" s="1"/>
  <c r="G144" i="10"/>
  <c r="E144" i="10"/>
  <c r="C144" i="10"/>
  <c r="B144" i="10"/>
  <c r="H144" i="10" s="1"/>
  <c r="H143" i="10"/>
  <c r="D143" i="10"/>
  <c r="B143" i="10"/>
  <c r="K142" i="10"/>
  <c r="L142" i="10" s="1"/>
  <c r="G142" i="10"/>
  <c r="E142" i="10"/>
  <c r="C142" i="10"/>
  <c r="B142" i="10"/>
  <c r="H142" i="10" s="1"/>
  <c r="H141" i="10"/>
  <c r="D141" i="10"/>
  <c r="B141" i="10"/>
  <c r="K140" i="10"/>
  <c r="L140" i="10" s="1"/>
  <c r="G140" i="10"/>
  <c r="E140" i="10"/>
  <c r="C140" i="10"/>
  <c r="B140" i="10"/>
  <c r="H140" i="10" s="1"/>
  <c r="H139" i="10"/>
  <c r="D139" i="10"/>
  <c r="B139" i="10"/>
  <c r="K138" i="10"/>
  <c r="L138" i="10" s="1"/>
  <c r="G138" i="10"/>
  <c r="E138" i="10"/>
  <c r="C138" i="10"/>
  <c r="B138" i="10"/>
  <c r="H138" i="10" s="1"/>
  <c r="H137" i="10"/>
  <c r="D137" i="10"/>
  <c r="B137" i="10"/>
  <c r="K136" i="10"/>
  <c r="L136" i="10" s="1"/>
  <c r="G136" i="10"/>
  <c r="E136" i="10"/>
  <c r="C136" i="10"/>
  <c r="B136" i="10"/>
  <c r="H136" i="10" s="1"/>
  <c r="H135" i="10"/>
  <c r="D135" i="10"/>
  <c r="B135" i="10"/>
  <c r="K134" i="10"/>
  <c r="L134" i="10" s="1"/>
  <c r="G134" i="10"/>
  <c r="E134" i="10"/>
  <c r="C134" i="10"/>
  <c r="B134" i="10"/>
  <c r="H134" i="10" s="1"/>
  <c r="H133" i="10"/>
  <c r="D133" i="10"/>
  <c r="B133" i="10"/>
  <c r="K132" i="10"/>
  <c r="L132" i="10" s="1"/>
  <c r="G132" i="10"/>
  <c r="E132" i="10"/>
  <c r="C132" i="10"/>
  <c r="B132" i="10"/>
  <c r="H132" i="10" s="1"/>
  <c r="H131" i="10"/>
  <c r="D131" i="10"/>
  <c r="B131" i="10"/>
  <c r="K130" i="10"/>
  <c r="L130" i="10" s="1"/>
  <c r="G130" i="10"/>
  <c r="E130" i="10"/>
  <c r="C130" i="10"/>
  <c r="B130" i="10"/>
  <c r="H130" i="10" s="1"/>
  <c r="H129" i="10"/>
  <c r="D129" i="10"/>
  <c r="B129" i="10"/>
  <c r="K128" i="10"/>
  <c r="L128" i="10" s="1"/>
  <c r="G128" i="10"/>
  <c r="E128" i="10"/>
  <c r="C128" i="10"/>
  <c r="B128" i="10"/>
  <c r="H128" i="10" s="1"/>
  <c r="H127" i="10"/>
  <c r="D127" i="10"/>
  <c r="B127" i="10"/>
  <c r="K126" i="10"/>
  <c r="L126" i="10" s="1"/>
  <c r="G126" i="10"/>
  <c r="E126" i="10"/>
  <c r="C126" i="10"/>
  <c r="B126" i="10"/>
  <c r="H126" i="10" s="1"/>
  <c r="H125" i="10"/>
  <c r="D125" i="10"/>
  <c r="B125" i="10"/>
  <c r="K124" i="10"/>
  <c r="L124" i="10" s="1"/>
  <c r="G124" i="10"/>
  <c r="E124" i="10"/>
  <c r="C124" i="10"/>
  <c r="B124" i="10"/>
  <c r="H124" i="10" s="1"/>
  <c r="H123" i="10"/>
  <c r="D123" i="10"/>
  <c r="B123" i="10"/>
  <c r="K122" i="10"/>
  <c r="L122" i="10" s="1"/>
  <c r="G122" i="10"/>
  <c r="E122" i="10"/>
  <c r="C122" i="10"/>
  <c r="B122" i="10"/>
  <c r="H122" i="10" s="1"/>
  <c r="H121" i="10"/>
  <c r="D121" i="10"/>
  <c r="B121" i="10"/>
  <c r="K120" i="10"/>
  <c r="L120" i="10" s="1"/>
  <c r="G120" i="10"/>
  <c r="E120" i="10"/>
  <c r="C120" i="10"/>
  <c r="B120" i="10"/>
  <c r="H120" i="10" s="1"/>
  <c r="H119" i="10"/>
  <c r="D119" i="10"/>
  <c r="B119" i="10"/>
  <c r="K118" i="10"/>
  <c r="L118" i="10" s="1"/>
  <c r="G118" i="10"/>
  <c r="E118" i="10"/>
  <c r="C118" i="10"/>
  <c r="B118" i="10"/>
  <c r="H118" i="10" s="1"/>
  <c r="H117" i="10"/>
  <c r="D117" i="10"/>
  <c r="B117" i="10"/>
  <c r="K116" i="10"/>
  <c r="L116" i="10" s="1"/>
  <c r="G116" i="10"/>
  <c r="E116" i="10"/>
  <c r="C116" i="10"/>
  <c r="B116" i="10"/>
  <c r="H116" i="10" s="1"/>
  <c r="H115" i="10"/>
  <c r="D115" i="10"/>
  <c r="B115" i="10"/>
  <c r="K114" i="10"/>
  <c r="L114" i="10" s="1"/>
  <c r="G114" i="10"/>
  <c r="E114" i="10"/>
  <c r="C114" i="10"/>
  <c r="B114" i="10"/>
  <c r="H114" i="10" s="1"/>
  <c r="H113" i="10"/>
  <c r="D113" i="10"/>
  <c r="B113" i="10"/>
  <c r="K112" i="10"/>
  <c r="L112" i="10" s="1"/>
  <c r="G112" i="10"/>
  <c r="E112" i="10"/>
  <c r="C112" i="10"/>
  <c r="B112" i="10"/>
  <c r="H112" i="10" s="1"/>
  <c r="H111" i="10"/>
  <c r="D111" i="10"/>
  <c r="B111" i="10"/>
  <c r="K110" i="10"/>
  <c r="L110" i="10" s="1"/>
  <c r="G110" i="10"/>
  <c r="E110" i="10"/>
  <c r="C110" i="10"/>
  <c r="B110" i="10"/>
  <c r="H110" i="10" s="1"/>
  <c r="H109" i="10"/>
  <c r="D109" i="10"/>
  <c r="B109" i="10"/>
  <c r="K108" i="10"/>
  <c r="L108" i="10" s="1"/>
  <c r="G108" i="10"/>
  <c r="E108" i="10"/>
  <c r="C108" i="10"/>
  <c r="B108" i="10"/>
  <c r="H108" i="10" s="1"/>
  <c r="H107" i="10"/>
  <c r="D107" i="10"/>
  <c r="B107" i="10"/>
  <c r="K106" i="10"/>
  <c r="L106" i="10" s="1"/>
  <c r="G106" i="10"/>
  <c r="E106" i="10"/>
  <c r="C106" i="10"/>
  <c r="B106" i="10"/>
  <c r="H106" i="10" s="1"/>
  <c r="H105" i="10"/>
  <c r="D105" i="10"/>
  <c r="B105" i="10"/>
  <c r="K104" i="10"/>
  <c r="L104" i="10" s="1"/>
  <c r="G104" i="10"/>
  <c r="E104" i="10"/>
  <c r="C104" i="10"/>
  <c r="B104" i="10"/>
  <c r="H104" i="10" s="1"/>
  <c r="H103" i="10"/>
  <c r="D103" i="10"/>
  <c r="B103" i="10"/>
  <c r="K102" i="10"/>
  <c r="L102" i="10" s="1"/>
  <c r="G102" i="10"/>
  <c r="E102" i="10"/>
  <c r="C102" i="10"/>
  <c r="B102" i="10"/>
  <c r="H102" i="10" s="1"/>
  <c r="H101" i="10"/>
  <c r="D101" i="10"/>
  <c r="B101" i="10"/>
  <c r="K100" i="10"/>
  <c r="L100" i="10" s="1"/>
  <c r="G100" i="10"/>
  <c r="E100" i="10"/>
  <c r="C100" i="10"/>
  <c r="B100" i="10"/>
  <c r="H100" i="10" s="1"/>
  <c r="H99" i="10"/>
  <c r="D99" i="10"/>
  <c r="B99" i="10"/>
  <c r="K98" i="10"/>
  <c r="L98" i="10" s="1"/>
  <c r="G98" i="10"/>
  <c r="E98" i="10"/>
  <c r="C98" i="10"/>
  <c r="B98" i="10"/>
  <c r="H98" i="10" s="1"/>
  <c r="H97" i="10"/>
  <c r="D97" i="10"/>
  <c r="B97" i="10"/>
  <c r="K96" i="10"/>
  <c r="L96" i="10" s="1"/>
  <c r="G96" i="10"/>
  <c r="E96" i="10"/>
  <c r="C96" i="10"/>
  <c r="B96" i="10"/>
  <c r="H96" i="10" s="1"/>
  <c r="H95" i="10"/>
  <c r="D95" i="10"/>
  <c r="B95" i="10"/>
  <c r="K94" i="10"/>
  <c r="L94" i="10" s="1"/>
  <c r="G94" i="10"/>
  <c r="E94" i="10"/>
  <c r="C94" i="10"/>
  <c r="B94" i="10"/>
  <c r="H94" i="10" s="1"/>
  <c r="H93" i="10"/>
  <c r="D93" i="10"/>
  <c r="B93" i="10"/>
  <c r="K92" i="10"/>
  <c r="L92" i="10" s="1"/>
  <c r="G92" i="10"/>
  <c r="E92" i="10"/>
  <c r="C92" i="10"/>
  <c r="B92" i="10"/>
  <c r="H92" i="10" s="1"/>
  <c r="H91" i="10"/>
  <c r="D91" i="10"/>
  <c r="B91" i="10"/>
  <c r="K90" i="10"/>
  <c r="L90" i="10" s="1"/>
  <c r="G90" i="10"/>
  <c r="E90" i="10"/>
  <c r="C90" i="10"/>
  <c r="B90" i="10"/>
  <c r="H90" i="10" s="1"/>
  <c r="H89" i="10"/>
  <c r="D89" i="10"/>
  <c r="B89" i="10"/>
  <c r="K88" i="10"/>
  <c r="L88" i="10" s="1"/>
  <c r="G88" i="10"/>
  <c r="E88" i="10"/>
  <c r="C88" i="10"/>
  <c r="B88" i="10"/>
  <c r="H88" i="10" s="1"/>
  <c r="H87" i="10"/>
  <c r="D87" i="10"/>
  <c r="B87" i="10"/>
  <c r="K86" i="10"/>
  <c r="L86" i="10" s="1"/>
  <c r="G86" i="10"/>
  <c r="E86" i="10"/>
  <c r="C86" i="10"/>
  <c r="B86" i="10"/>
  <c r="H86" i="10" s="1"/>
  <c r="H85" i="10"/>
  <c r="D85" i="10"/>
  <c r="B85" i="10"/>
  <c r="K84" i="10"/>
  <c r="L84" i="10" s="1"/>
  <c r="G84" i="10"/>
  <c r="E84" i="10"/>
  <c r="C84" i="10"/>
  <c r="B84" i="10"/>
  <c r="H84" i="10" s="1"/>
  <c r="H83" i="10"/>
  <c r="D83" i="10"/>
  <c r="B83" i="10"/>
  <c r="K82" i="10"/>
  <c r="L82" i="10" s="1"/>
  <c r="G82" i="10"/>
  <c r="E82" i="10"/>
  <c r="C82" i="10"/>
  <c r="B82" i="10"/>
  <c r="H82" i="10" s="1"/>
  <c r="H81" i="10"/>
  <c r="D81" i="10"/>
  <c r="B81" i="10"/>
  <c r="K80" i="10"/>
  <c r="L80" i="10" s="1"/>
  <c r="G80" i="10"/>
  <c r="E80" i="10"/>
  <c r="C80" i="10"/>
  <c r="B80" i="10"/>
  <c r="H80" i="10" s="1"/>
  <c r="H79" i="10"/>
  <c r="D79" i="10"/>
  <c r="B79" i="10"/>
  <c r="K78" i="10"/>
  <c r="L78" i="10" s="1"/>
  <c r="G78" i="10"/>
  <c r="E78" i="10"/>
  <c r="C78" i="10"/>
  <c r="B78" i="10"/>
  <c r="H78" i="10" s="1"/>
  <c r="H77" i="10"/>
  <c r="D77" i="10"/>
  <c r="B77" i="10"/>
  <c r="K76" i="10"/>
  <c r="L76" i="10" s="1"/>
  <c r="G76" i="10"/>
  <c r="E76" i="10"/>
  <c r="C76" i="10"/>
  <c r="B76" i="10"/>
  <c r="H76" i="10" s="1"/>
  <c r="H75" i="10"/>
  <c r="D75" i="10"/>
  <c r="B75" i="10"/>
  <c r="K74" i="10"/>
  <c r="L74" i="10" s="1"/>
  <c r="G74" i="10"/>
  <c r="E74" i="10"/>
  <c r="C74" i="10"/>
  <c r="B74" i="10"/>
  <c r="H74" i="10" s="1"/>
  <c r="H73" i="10"/>
  <c r="D73" i="10"/>
  <c r="B73" i="10"/>
  <c r="K72" i="10"/>
  <c r="L72" i="10" s="1"/>
  <c r="G72" i="10"/>
  <c r="E72" i="10"/>
  <c r="C72" i="10"/>
  <c r="B72" i="10"/>
  <c r="H72" i="10" s="1"/>
  <c r="H71" i="10"/>
  <c r="D71" i="10"/>
  <c r="B71" i="10"/>
  <c r="K70" i="10"/>
  <c r="L70" i="10" s="1"/>
  <c r="G70" i="10"/>
  <c r="E70" i="10"/>
  <c r="C70" i="10"/>
  <c r="B70" i="10"/>
  <c r="H70" i="10" s="1"/>
  <c r="H69" i="10"/>
  <c r="D69" i="10"/>
  <c r="B69" i="10"/>
  <c r="K68" i="10"/>
  <c r="L68" i="10" s="1"/>
  <c r="G68" i="10"/>
  <c r="E68" i="10"/>
  <c r="C68" i="10"/>
  <c r="B68" i="10"/>
  <c r="H68" i="10" s="1"/>
  <c r="H67" i="10"/>
  <c r="D67" i="10"/>
  <c r="B67" i="10"/>
  <c r="K66" i="10"/>
  <c r="L66" i="10" s="1"/>
  <c r="G66" i="10"/>
  <c r="E66" i="10"/>
  <c r="C66" i="10"/>
  <c r="B66" i="10"/>
  <c r="H66" i="10" s="1"/>
  <c r="H65" i="10"/>
  <c r="D65" i="10"/>
  <c r="B65" i="10"/>
  <c r="K64" i="10"/>
  <c r="L64" i="10" s="1"/>
  <c r="G64" i="10"/>
  <c r="E64" i="10"/>
  <c r="C64" i="10"/>
  <c r="B64" i="10"/>
  <c r="H64" i="10" s="1"/>
  <c r="H63" i="10"/>
  <c r="D63" i="10"/>
  <c r="B63" i="10"/>
  <c r="K62" i="10"/>
  <c r="L62" i="10" s="1"/>
  <c r="G62" i="10"/>
  <c r="E62" i="10"/>
  <c r="C62" i="10"/>
  <c r="B62" i="10"/>
  <c r="H62" i="10" s="1"/>
  <c r="H61" i="10"/>
  <c r="D61" i="10"/>
  <c r="B61" i="10"/>
  <c r="K60" i="10"/>
  <c r="L60" i="10" s="1"/>
  <c r="G60" i="10"/>
  <c r="E60" i="10"/>
  <c r="C60" i="10"/>
  <c r="B60" i="10"/>
  <c r="H60" i="10" s="1"/>
  <c r="H59" i="10"/>
  <c r="D59" i="10"/>
  <c r="B59" i="10"/>
  <c r="K58" i="10"/>
  <c r="L58" i="10" s="1"/>
  <c r="G58" i="10"/>
  <c r="E58" i="10"/>
  <c r="C58" i="10"/>
  <c r="B58" i="10"/>
  <c r="H58" i="10" s="1"/>
  <c r="H57" i="10"/>
  <c r="D57" i="10"/>
  <c r="B57" i="10"/>
  <c r="K56" i="10"/>
  <c r="L56" i="10" s="1"/>
  <c r="G56" i="10"/>
  <c r="E56" i="10"/>
  <c r="C56" i="10"/>
  <c r="B56" i="10"/>
  <c r="H56" i="10" s="1"/>
  <c r="H55" i="10"/>
  <c r="D55" i="10"/>
  <c r="B55" i="10"/>
  <c r="K54" i="10"/>
  <c r="L54" i="10" s="1"/>
  <c r="G54" i="10"/>
  <c r="E54" i="10"/>
  <c r="C54" i="10"/>
  <c r="B54" i="10"/>
  <c r="H54" i="10" s="1"/>
  <c r="H53" i="10"/>
  <c r="D53" i="10"/>
  <c r="B53" i="10"/>
  <c r="K52" i="10"/>
  <c r="L52" i="10" s="1"/>
  <c r="G52" i="10"/>
  <c r="E52" i="10"/>
  <c r="C52" i="10"/>
  <c r="B52" i="10"/>
  <c r="H52" i="10" s="1"/>
  <c r="H51" i="10"/>
  <c r="D51" i="10"/>
  <c r="B51" i="10"/>
  <c r="K50" i="10"/>
  <c r="L50" i="10" s="1"/>
  <c r="G50" i="10"/>
  <c r="E50" i="10"/>
  <c r="C50" i="10"/>
  <c r="B50" i="10"/>
  <c r="H50" i="10" s="1"/>
  <c r="H49" i="10"/>
  <c r="D49" i="10"/>
  <c r="B49" i="10"/>
  <c r="K48" i="10"/>
  <c r="L48" i="10" s="1"/>
  <c r="G48" i="10"/>
  <c r="E48" i="10"/>
  <c r="C48" i="10"/>
  <c r="B48" i="10"/>
  <c r="H48" i="10" s="1"/>
  <c r="H47" i="10"/>
  <c r="D47" i="10"/>
  <c r="B47" i="10"/>
  <c r="K46" i="10"/>
  <c r="L46" i="10" s="1"/>
  <c r="G46" i="10"/>
  <c r="E46" i="10"/>
  <c r="C46" i="10"/>
  <c r="B46" i="10"/>
  <c r="H46" i="10" s="1"/>
  <c r="H45" i="10"/>
  <c r="D45" i="10"/>
  <c r="B45" i="10"/>
  <c r="K44" i="10"/>
  <c r="L44" i="10" s="1"/>
  <c r="G44" i="10"/>
  <c r="E44" i="10"/>
  <c r="C44" i="10"/>
  <c r="B44" i="10"/>
  <c r="H44" i="10" s="1"/>
  <c r="H43" i="10"/>
  <c r="D43" i="10"/>
  <c r="B43" i="10"/>
  <c r="K42" i="10"/>
  <c r="L42" i="10" s="1"/>
  <c r="G42" i="10"/>
  <c r="E42" i="10"/>
  <c r="C42" i="10"/>
  <c r="B42" i="10"/>
  <c r="H42" i="10" s="1"/>
  <c r="H41" i="10"/>
  <c r="D41" i="10"/>
  <c r="B41" i="10"/>
  <c r="K40" i="10"/>
  <c r="L40" i="10" s="1"/>
  <c r="G40" i="10"/>
  <c r="E40" i="10"/>
  <c r="C40" i="10"/>
  <c r="B40" i="10"/>
  <c r="H40" i="10" s="1"/>
  <c r="H39" i="10"/>
  <c r="D39" i="10"/>
  <c r="B39" i="10"/>
  <c r="K38" i="10"/>
  <c r="L38" i="10" s="1"/>
  <c r="G38" i="10"/>
  <c r="E38" i="10"/>
  <c r="C38" i="10"/>
  <c r="B38" i="10"/>
  <c r="H38" i="10" s="1"/>
  <c r="H37" i="10"/>
  <c r="D37" i="10"/>
  <c r="B37" i="10"/>
  <c r="K36" i="10"/>
  <c r="L36" i="10" s="1"/>
  <c r="G36" i="10"/>
  <c r="E36" i="10"/>
  <c r="C36" i="10"/>
  <c r="B36" i="10"/>
  <c r="H36" i="10" s="1"/>
  <c r="H35" i="10"/>
  <c r="D35" i="10"/>
  <c r="B35" i="10"/>
  <c r="K34" i="10"/>
  <c r="L34" i="10" s="1"/>
  <c r="G34" i="10"/>
  <c r="E34" i="10"/>
  <c r="C34" i="10"/>
  <c r="B34" i="10"/>
  <c r="H34" i="10" s="1"/>
  <c r="H33" i="10"/>
  <c r="D33" i="10"/>
  <c r="B33" i="10"/>
  <c r="K32" i="10"/>
  <c r="L32" i="10" s="1"/>
  <c r="G32" i="10"/>
  <c r="E32" i="10"/>
  <c r="C32" i="10"/>
  <c r="B32" i="10"/>
  <c r="H32" i="10" s="1"/>
  <c r="H31" i="10"/>
  <c r="D31" i="10"/>
  <c r="B31" i="10"/>
  <c r="K30" i="10"/>
  <c r="L30" i="10" s="1"/>
  <c r="G30" i="10"/>
  <c r="E30" i="10"/>
  <c r="C30" i="10"/>
  <c r="B30" i="10"/>
  <c r="H30" i="10" s="1"/>
  <c r="H29" i="10"/>
  <c r="D29" i="10"/>
  <c r="B29" i="10"/>
  <c r="K28" i="10"/>
  <c r="L28" i="10" s="1"/>
  <c r="G28" i="10"/>
  <c r="E28" i="10"/>
  <c r="C28" i="10"/>
  <c r="B28" i="10"/>
  <c r="H28" i="10" s="1"/>
  <c r="H27" i="10"/>
  <c r="D27" i="10"/>
  <c r="B27" i="10"/>
  <c r="K26" i="10"/>
  <c r="L26" i="10" s="1"/>
  <c r="G26" i="10"/>
  <c r="E26" i="10"/>
  <c r="C26" i="10"/>
  <c r="B26" i="10"/>
  <c r="H26" i="10" s="1"/>
  <c r="H25" i="10"/>
  <c r="D25" i="10"/>
  <c r="B25" i="10"/>
  <c r="K24" i="10"/>
  <c r="L24" i="10" s="1"/>
  <c r="G24" i="10"/>
  <c r="E24" i="10"/>
  <c r="C24" i="10"/>
  <c r="B24" i="10"/>
  <c r="H24" i="10" s="1"/>
  <c r="H23" i="10"/>
  <c r="D23" i="10"/>
  <c r="B23" i="10"/>
  <c r="K22" i="10"/>
  <c r="L22" i="10" s="1"/>
  <c r="G22" i="10"/>
  <c r="E22" i="10"/>
  <c r="C22" i="10"/>
  <c r="B22" i="10"/>
  <c r="H22" i="10" s="1"/>
  <c r="H21" i="10"/>
  <c r="D21" i="10"/>
  <c r="B21" i="10"/>
  <c r="K20" i="10"/>
  <c r="L20" i="10" s="1"/>
  <c r="G20" i="10"/>
  <c r="E20" i="10"/>
  <c r="C20" i="10"/>
  <c r="B20" i="10"/>
  <c r="H20" i="10" s="1"/>
  <c r="H19" i="10"/>
  <c r="D19" i="10"/>
  <c r="B19" i="10"/>
  <c r="K18" i="10"/>
  <c r="L18" i="10" s="1"/>
  <c r="G18" i="10"/>
  <c r="E18" i="10"/>
  <c r="C18" i="10"/>
  <c r="B18" i="10"/>
  <c r="H18" i="10" s="1"/>
  <c r="H17" i="10"/>
  <c r="D17" i="10"/>
  <c r="B17" i="10"/>
  <c r="K16" i="10"/>
  <c r="L16" i="10" s="1"/>
  <c r="G16" i="10"/>
  <c r="E16" i="10"/>
  <c r="C16" i="10"/>
  <c r="B16" i="10"/>
  <c r="H16" i="10" s="1"/>
  <c r="H15" i="10"/>
  <c r="D15" i="10"/>
  <c r="B15" i="10"/>
  <c r="K14" i="10"/>
  <c r="L14" i="10" s="1"/>
  <c r="G14" i="10"/>
  <c r="E14" i="10"/>
  <c r="C14" i="10"/>
  <c r="B14" i="10"/>
  <c r="H14" i="10" s="1"/>
  <c r="H13" i="10"/>
  <c r="D13" i="10"/>
  <c r="B13" i="10"/>
  <c r="K12" i="10"/>
  <c r="L12" i="10" s="1"/>
  <c r="G12" i="10"/>
  <c r="E12" i="10"/>
  <c r="C12" i="10"/>
  <c r="B12" i="10"/>
  <c r="H12" i="10" s="1"/>
  <c r="H11" i="10"/>
  <c r="D11" i="10"/>
  <c r="B11" i="10"/>
  <c r="K10" i="10"/>
  <c r="L10" i="10" s="1"/>
  <c r="G10" i="10"/>
  <c r="E10" i="10"/>
  <c r="C10" i="10"/>
  <c r="B10" i="10"/>
  <c r="H10" i="10" s="1"/>
  <c r="H9" i="10"/>
  <c r="D9" i="10"/>
  <c r="B9" i="10"/>
  <c r="K8" i="10"/>
  <c r="L8" i="10" s="1"/>
  <c r="G8" i="10"/>
  <c r="E8" i="10"/>
  <c r="C8" i="10"/>
  <c r="B8" i="10"/>
  <c r="H8" i="10" s="1"/>
  <c r="H7" i="10"/>
  <c r="D7" i="10"/>
  <c r="B7" i="10"/>
  <c r="K6" i="10"/>
  <c r="L6" i="10" s="1"/>
  <c r="G6" i="10"/>
  <c r="E6" i="10"/>
  <c r="C6" i="10"/>
  <c r="B6" i="10"/>
  <c r="H6" i="10" s="1"/>
  <c r="H5" i="10"/>
  <c r="D5" i="10"/>
  <c r="B5" i="10"/>
  <c r="K4" i="10"/>
  <c r="G4" i="10"/>
  <c r="E4" i="10"/>
  <c r="C4" i="10"/>
  <c r="B4" i="10"/>
  <c r="H4" i="10" s="1"/>
  <c r="AD27" i="9"/>
  <c r="X27" i="9"/>
  <c r="AE27" i="9" s="1"/>
  <c r="R27" i="9"/>
  <c r="L27" i="9"/>
  <c r="C27" i="9"/>
  <c r="AD26" i="9"/>
  <c r="X26" i="9"/>
  <c r="AE26" i="9" s="1"/>
  <c r="R26" i="9"/>
  <c r="L26" i="9"/>
  <c r="C26" i="9"/>
  <c r="AD25" i="9"/>
  <c r="X25" i="9"/>
  <c r="AE25" i="9" s="1"/>
  <c r="R25" i="9"/>
  <c r="L25" i="9"/>
  <c r="C25" i="9"/>
  <c r="AD24" i="9"/>
  <c r="X24" i="9"/>
  <c r="AE24" i="9" s="1"/>
  <c r="R24" i="9"/>
  <c r="L24" i="9"/>
  <c r="C24" i="9"/>
  <c r="AD23" i="9"/>
  <c r="X23" i="9"/>
  <c r="AE23" i="9" s="1"/>
  <c r="R23" i="9"/>
  <c r="L23" i="9"/>
  <c r="C23" i="9"/>
  <c r="AD22" i="9"/>
  <c r="X22" i="9"/>
  <c r="AE22" i="9" s="1"/>
  <c r="R22" i="9"/>
  <c r="L22" i="9"/>
  <c r="C22" i="9"/>
  <c r="AD21" i="9"/>
  <c r="X21" i="9"/>
  <c r="AE21" i="9" s="1"/>
  <c r="R21" i="9"/>
  <c r="L21" i="9"/>
  <c r="C21" i="9"/>
  <c r="AD20" i="9"/>
  <c r="X20" i="9"/>
  <c r="AE20" i="9" s="1"/>
  <c r="R20" i="9"/>
  <c r="L20" i="9"/>
  <c r="C20" i="9"/>
  <c r="AD19" i="9"/>
  <c r="X19" i="9"/>
  <c r="AE19" i="9" s="1"/>
  <c r="R19" i="9"/>
  <c r="L19" i="9"/>
  <c r="C19" i="9"/>
  <c r="AD18" i="9"/>
  <c r="X18" i="9"/>
  <c r="AE18" i="9" s="1"/>
  <c r="R18" i="9"/>
  <c r="L18" i="9"/>
  <c r="C18" i="9"/>
  <c r="AD17" i="9"/>
  <c r="X17" i="9"/>
  <c r="AE17" i="9" s="1"/>
  <c r="R17" i="9"/>
  <c r="L17" i="9"/>
  <c r="C17" i="9"/>
  <c r="AD16" i="9"/>
  <c r="X16" i="9"/>
  <c r="AE16" i="9" s="1"/>
  <c r="R16" i="9"/>
  <c r="L16" i="9"/>
  <c r="C16" i="9"/>
  <c r="AD15" i="9"/>
  <c r="X15" i="9"/>
  <c r="AE15" i="9" s="1"/>
  <c r="R15" i="9"/>
  <c r="L15" i="9"/>
  <c r="C15" i="9"/>
  <c r="AD14" i="9"/>
  <c r="X14" i="9"/>
  <c r="AE14" i="9" s="1"/>
  <c r="R14" i="9"/>
  <c r="L14" i="9"/>
  <c r="C14" i="9"/>
  <c r="AD13" i="9"/>
  <c r="X13" i="9"/>
  <c r="AE13" i="9" s="1"/>
  <c r="R13" i="9"/>
  <c r="L13" i="9"/>
  <c r="C13" i="9"/>
  <c r="AD12" i="9"/>
  <c r="X12" i="9"/>
  <c r="AE12" i="9" s="1"/>
  <c r="R12" i="9"/>
  <c r="L12" i="9"/>
  <c r="C12" i="9"/>
  <c r="AD11" i="9"/>
  <c r="X11" i="9"/>
  <c r="AE11" i="9" s="1"/>
  <c r="R11" i="9"/>
  <c r="L11" i="9"/>
  <c r="C11" i="9"/>
  <c r="AD10" i="9"/>
  <c r="X10" i="9"/>
  <c r="AE10" i="9" s="1"/>
  <c r="R10" i="9"/>
  <c r="L10" i="9"/>
  <c r="C10" i="9"/>
  <c r="AD9" i="9"/>
  <c r="X9" i="9"/>
  <c r="AE9" i="9" s="1"/>
  <c r="R9" i="9"/>
  <c r="L9" i="9"/>
  <c r="C9" i="9"/>
  <c r="AD8" i="9"/>
  <c r="X8" i="9"/>
  <c r="AE8" i="9" s="1"/>
  <c r="R8" i="9"/>
  <c r="L8" i="9"/>
  <c r="C8" i="9"/>
  <c r="AD7" i="9"/>
  <c r="X7" i="9"/>
  <c r="AE7" i="9" s="1"/>
  <c r="R7" i="9"/>
  <c r="L7" i="9"/>
  <c r="C7" i="9"/>
  <c r="AD6" i="9"/>
  <c r="X6" i="9"/>
  <c r="AE6" i="9" s="1"/>
  <c r="R6" i="9"/>
  <c r="L6" i="9"/>
  <c r="C6" i="9"/>
  <c r="AD5" i="9"/>
  <c r="X5" i="9"/>
  <c r="AE5" i="9" s="1"/>
  <c r="R5" i="9"/>
  <c r="L5" i="9"/>
  <c r="C5" i="9"/>
  <c r="AD4" i="9"/>
  <c r="X4" i="9"/>
  <c r="AE4" i="9" s="1"/>
  <c r="R4" i="9"/>
  <c r="L4" i="9"/>
  <c r="C4" i="9"/>
  <c r="AD3" i="9"/>
  <c r="X3" i="9"/>
  <c r="AE3" i="9" s="1"/>
  <c r="R3" i="9"/>
  <c r="L3" i="9"/>
  <c r="C3" i="9"/>
  <c r="AD2" i="9"/>
  <c r="X2" i="9"/>
  <c r="AE2" i="9" s="1"/>
  <c r="R2" i="9"/>
  <c r="L2" i="9"/>
  <c r="C2" i="9"/>
  <c r="F30" i="21"/>
  <c r="C30" i="21"/>
  <c r="F29" i="21"/>
  <c r="C29" i="21"/>
  <c r="F28" i="21"/>
  <c r="C28" i="21"/>
  <c r="F27" i="21"/>
  <c r="C27" i="21"/>
  <c r="F26" i="21"/>
  <c r="C26" i="21"/>
  <c r="F25" i="21"/>
  <c r="C25" i="21"/>
  <c r="F24" i="21"/>
  <c r="C24" i="21"/>
  <c r="F23" i="21"/>
  <c r="C23" i="21"/>
  <c r="F22" i="21"/>
  <c r="C22" i="21"/>
  <c r="F21" i="21"/>
  <c r="C21" i="21"/>
  <c r="F20" i="21"/>
  <c r="C20" i="21"/>
  <c r="F19" i="21"/>
  <c r="C19" i="21"/>
  <c r="F18" i="21"/>
  <c r="C18" i="21"/>
  <c r="F17" i="21"/>
  <c r="C17" i="21"/>
  <c r="F16" i="21"/>
  <c r="C16" i="21"/>
  <c r="F15" i="21"/>
  <c r="C15" i="21"/>
  <c r="F14" i="21"/>
  <c r="C14" i="21"/>
  <c r="F13" i="21"/>
  <c r="C13" i="21"/>
  <c r="F12" i="21"/>
  <c r="C12" i="21"/>
  <c r="F11" i="21"/>
  <c r="C11" i="21"/>
  <c r="F10" i="21"/>
  <c r="C10" i="21"/>
  <c r="F9" i="21"/>
  <c r="C9" i="21"/>
  <c r="F8" i="21"/>
  <c r="C8" i="21"/>
  <c r="F7" i="21"/>
  <c r="C7" i="21"/>
  <c r="F6" i="21"/>
  <c r="C6" i="21"/>
  <c r="F5" i="21"/>
  <c r="C5" i="21"/>
  <c r="F4" i="21"/>
  <c r="C4" i="21"/>
  <c r="F3" i="21"/>
  <c r="C3" i="21"/>
  <c r="F2" i="21"/>
  <c r="C2" i="21"/>
  <c r="K11" i="20"/>
  <c r="K10" i="20"/>
  <c r="K9" i="20"/>
  <c r="K8" i="20"/>
  <c r="K7" i="20"/>
  <c r="K6" i="20"/>
  <c r="K5" i="20"/>
  <c r="K4" i="20"/>
  <c r="K3" i="20"/>
  <c r="I1872" i="1"/>
  <c r="H1872" i="1"/>
  <c r="G1872" i="1"/>
  <c r="F1872" i="1"/>
  <c r="B1872" i="1"/>
  <c r="A1872" i="1"/>
  <c r="I1871" i="1"/>
  <c r="H1871" i="1"/>
  <c r="G1871" i="1"/>
  <c r="F1871" i="1"/>
  <c r="B1871" i="1"/>
  <c r="A1871" i="1"/>
  <c r="I1870" i="1"/>
  <c r="H1870" i="1"/>
  <c r="G1870" i="1"/>
  <c r="F1870" i="1"/>
  <c r="B1870" i="1"/>
  <c r="A1870" i="1"/>
  <c r="I1869" i="1"/>
  <c r="H1869" i="1"/>
  <c r="G1869" i="1"/>
  <c r="F1869" i="1"/>
  <c r="B1869" i="1"/>
  <c r="A1869" i="1"/>
  <c r="I1868" i="1"/>
  <c r="H1868" i="1"/>
  <c r="G1868" i="1"/>
  <c r="F1868" i="1"/>
  <c r="B1868" i="1"/>
  <c r="A1868" i="1"/>
  <c r="I1867" i="1"/>
  <c r="H1867" i="1"/>
  <c r="G1867" i="1"/>
  <c r="F1867" i="1"/>
  <c r="B1867" i="1"/>
  <c r="A1867" i="1"/>
  <c r="I1866" i="1"/>
  <c r="H1866" i="1"/>
  <c r="G1866" i="1"/>
  <c r="F1866" i="1"/>
  <c r="B1866" i="1"/>
  <c r="A1866" i="1"/>
  <c r="I1865" i="1"/>
  <c r="H1865" i="1"/>
  <c r="G1865" i="1"/>
  <c r="F1865" i="1"/>
  <c r="B1865" i="1"/>
  <c r="A1865" i="1"/>
  <c r="I1864" i="1"/>
  <c r="H1864" i="1"/>
  <c r="G1864" i="1"/>
  <c r="F1864" i="1"/>
  <c r="B1864" i="1"/>
  <c r="A1864" i="1"/>
  <c r="I1863" i="1"/>
  <c r="H1863" i="1"/>
  <c r="G1863" i="1"/>
  <c r="F1863" i="1"/>
  <c r="B1863" i="1"/>
  <c r="A1863" i="1"/>
  <c r="I1862" i="1"/>
  <c r="H1862" i="1"/>
  <c r="G1862" i="1"/>
  <c r="F1862" i="1"/>
  <c r="B1862" i="1"/>
  <c r="A1862" i="1"/>
  <c r="I1861" i="1"/>
  <c r="H1861" i="1"/>
  <c r="G1861" i="1"/>
  <c r="F1861" i="1"/>
  <c r="B1861" i="1"/>
  <c r="A1861" i="1"/>
  <c r="I1860" i="1"/>
  <c r="H1860" i="1"/>
  <c r="G1860" i="1"/>
  <c r="F1860" i="1"/>
  <c r="B1860" i="1"/>
  <c r="A1860" i="1"/>
  <c r="I1859" i="1"/>
  <c r="H1859" i="1"/>
  <c r="G1859" i="1"/>
  <c r="F1859" i="1"/>
  <c r="B1859" i="1"/>
  <c r="A1859" i="1"/>
  <c r="I1858" i="1"/>
  <c r="H1858" i="1"/>
  <c r="G1858" i="1"/>
  <c r="F1858" i="1"/>
  <c r="B1858" i="1"/>
  <c r="A1858" i="1"/>
  <c r="I1857" i="1"/>
  <c r="H1857" i="1"/>
  <c r="G1857" i="1"/>
  <c r="F1857" i="1"/>
  <c r="B1857" i="1"/>
  <c r="A1857" i="1"/>
  <c r="I1856" i="1"/>
  <c r="H1856" i="1"/>
  <c r="G1856" i="1"/>
  <c r="F1856" i="1"/>
  <c r="B1856" i="1"/>
  <c r="A1856" i="1"/>
  <c r="I1855" i="1"/>
  <c r="H1855" i="1"/>
  <c r="G1855" i="1"/>
  <c r="F1855" i="1"/>
  <c r="B1855" i="1"/>
  <c r="A1855" i="1"/>
  <c r="I1854" i="1"/>
  <c r="H1854" i="1"/>
  <c r="G1854" i="1"/>
  <c r="F1854" i="1"/>
  <c r="B1854" i="1"/>
  <c r="A1854" i="1"/>
  <c r="I1853" i="1"/>
  <c r="H1853" i="1"/>
  <c r="G1853" i="1"/>
  <c r="F1853" i="1"/>
  <c r="B1853" i="1"/>
  <c r="A1853" i="1"/>
  <c r="I1852" i="1"/>
  <c r="H1852" i="1"/>
  <c r="G1852" i="1"/>
  <c r="F1852" i="1"/>
  <c r="B1852" i="1"/>
  <c r="A1852" i="1"/>
  <c r="I1851" i="1"/>
  <c r="H1851" i="1"/>
  <c r="G1851" i="1"/>
  <c r="F1851" i="1"/>
  <c r="B1851" i="1"/>
  <c r="A1851" i="1"/>
  <c r="I1850" i="1"/>
  <c r="H1850" i="1"/>
  <c r="G1850" i="1"/>
  <c r="F1850" i="1"/>
  <c r="B1850" i="1"/>
  <c r="A1850" i="1"/>
  <c r="I1849" i="1"/>
  <c r="H1849" i="1"/>
  <c r="G1849" i="1"/>
  <c r="F1849" i="1"/>
  <c r="B1849" i="1"/>
  <c r="A1849" i="1"/>
  <c r="I1841" i="1"/>
  <c r="H1841" i="1"/>
  <c r="G1841" i="1"/>
  <c r="F1841" i="1"/>
  <c r="B1841" i="1"/>
  <c r="A1841" i="1"/>
  <c r="I1840" i="1"/>
  <c r="H1840" i="1"/>
  <c r="G1840" i="1"/>
  <c r="F1840" i="1"/>
  <c r="B1840" i="1"/>
  <c r="A1840" i="1"/>
  <c r="I1839" i="1"/>
  <c r="H1839" i="1"/>
  <c r="G1839" i="1"/>
  <c r="F1839" i="1"/>
  <c r="B1839" i="1"/>
  <c r="A1839" i="1"/>
  <c r="I1838" i="1"/>
  <c r="H1838" i="1"/>
  <c r="G1838" i="1"/>
  <c r="F1838" i="1"/>
  <c r="B1838" i="1"/>
  <c r="A1838" i="1"/>
  <c r="I1837" i="1"/>
  <c r="H1837" i="1"/>
  <c r="G1837" i="1"/>
  <c r="F1837" i="1"/>
  <c r="B1837" i="1"/>
  <c r="A1837" i="1"/>
  <c r="I1836" i="1"/>
  <c r="H1836" i="1"/>
  <c r="G1836" i="1"/>
  <c r="F1836" i="1"/>
  <c r="B1836" i="1"/>
  <c r="A1836" i="1"/>
  <c r="I1835" i="1"/>
  <c r="H1835" i="1"/>
  <c r="G1835" i="1"/>
  <c r="F1835" i="1"/>
  <c r="B1835" i="1"/>
  <c r="A1835" i="1"/>
  <c r="I1834" i="1"/>
  <c r="H1834" i="1"/>
  <c r="G1834" i="1"/>
  <c r="F1834" i="1"/>
  <c r="B1834" i="1"/>
  <c r="A1834" i="1"/>
  <c r="I1833" i="1"/>
  <c r="H1833" i="1"/>
  <c r="G1833" i="1"/>
  <c r="F1833" i="1"/>
  <c r="B1833" i="1"/>
  <c r="A1833" i="1"/>
  <c r="I1832" i="1"/>
  <c r="H1832" i="1"/>
  <c r="G1832" i="1"/>
  <c r="F1832" i="1"/>
  <c r="B1832" i="1"/>
  <c r="A1832" i="1"/>
  <c r="I1831" i="1"/>
  <c r="H1831" i="1"/>
  <c r="G1831" i="1"/>
  <c r="F1831" i="1"/>
  <c r="B1831" i="1"/>
  <c r="A1831" i="1"/>
  <c r="I1830" i="1"/>
  <c r="H1830" i="1"/>
  <c r="G1830" i="1"/>
  <c r="F1830" i="1"/>
  <c r="B1830" i="1"/>
  <c r="A1830" i="1"/>
  <c r="I1829" i="1"/>
  <c r="H1829" i="1"/>
  <c r="G1829" i="1"/>
  <c r="F1829" i="1"/>
  <c r="B1829" i="1"/>
  <c r="A1829" i="1"/>
  <c r="I1828" i="1"/>
  <c r="H1828" i="1"/>
  <c r="G1828" i="1"/>
  <c r="F1828" i="1"/>
  <c r="B1828" i="1"/>
  <c r="A1828" i="1"/>
  <c r="I1827" i="1"/>
  <c r="H1827" i="1"/>
  <c r="G1827" i="1"/>
  <c r="F1827" i="1"/>
  <c r="B1827" i="1"/>
  <c r="A1827" i="1"/>
  <c r="I1826" i="1"/>
  <c r="H1826" i="1"/>
  <c r="G1826" i="1"/>
  <c r="F1826" i="1"/>
  <c r="B1826" i="1"/>
  <c r="A1826" i="1"/>
  <c r="I1825" i="1"/>
  <c r="H1825" i="1"/>
  <c r="G1825" i="1"/>
  <c r="F1825" i="1"/>
  <c r="B1825" i="1"/>
  <c r="A1825" i="1"/>
  <c r="I1824" i="1"/>
  <c r="H1824" i="1"/>
  <c r="G1824" i="1"/>
  <c r="F1824" i="1"/>
  <c r="B1824" i="1"/>
  <c r="A1824" i="1"/>
  <c r="I1823" i="1"/>
  <c r="H1823" i="1"/>
  <c r="G1823" i="1"/>
  <c r="F1823" i="1"/>
  <c r="B1823" i="1"/>
  <c r="A1823" i="1"/>
  <c r="I1822" i="1"/>
  <c r="H1822" i="1"/>
  <c r="G1822" i="1"/>
  <c r="F1822" i="1"/>
  <c r="B1822" i="1"/>
  <c r="A1822" i="1"/>
  <c r="I1821" i="1"/>
  <c r="H1821" i="1"/>
  <c r="G1821" i="1"/>
  <c r="F1821" i="1"/>
  <c r="B1821" i="1"/>
  <c r="A1821" i="1"/>
  <c r="I1820" i="1"/>
  <c r="H1820" i="1"/>
  <c r="G1820" i="1"/>
  <c r="F1820" i="1"/>
  <c r="B1820" i="1"/>
  <c r="A1820" i="1"/>
  <c r="I1819" i="1"/>
  <c r="H1819" i="1"/>
  <c r="G1819" i="1"/>
  <c r="F1819" i="1"/>
  <c r="B1819" i="1"/>
  <c r="A1819" i="1"/>
  <c r="I1818" i="1"/>
  <c r="H1818" i="1"/>
  <c r="G1818" i="1"/>
  <c r="F1818" i="1"/>
  <c r="B1818" i="1"/>
  <c r="A1818" i="1"/>
  <c r="I1817" i="1"/>
  <c r="H1817" i="1"/>
  <c r="G1817" i="1"/>
  <c r="F1817" i="1"/>
  <c r="B1817" i="1"/>
  <c r="A1817" i="1"/>
  <c r="I1816" i="1"/>
  <c r="H1816" i="1"/>
  <c r="G1816" i="1"/>
  <c r="F1816" i="1"/>
  <c r="B1816" i="1"/>
  <c r="A1816" i="1"/>
  <c r="I1815" i="1"/>
  <c r="H1815" i="1"/>
  <c r="G1815" i="1"/>
  <c r="F1815" i="1"/>
  <c r="B1815" i="1"/>
  <c r="A1815" i="1"/>
  <c r="I1814" i="1"/>
  <c r="H1814" i="1"/>
  <c r="G1814" i="1"/>
  <c r="F1814" i="1"/>
  <c r="B1814" i="1"/>
  <c r="A1814" i="1"/>
  <c r="I1813" i="1"/>
  <c r="H1813" i="1"/>
  <c r="G1813" i="1"/>
  <c r="F1813" i="1"/>
  <c r="B1813" i="1"/>
  <c r="A1813" i="1"/>
  <c r="I1812" i="1"/>
  <c r="H1812" i="1"/>
  <c r="G1812" i="1"/>
  <c r="F1812" i="1"/>
  <c r="B1812" i="1"/>
  <c r="A1812" i="1"/>
  <c r="I1811" i="1"/>
  <c r="H1811" i="1"/>
  <c r="G1811" i="1"/>
  <c r="F1811" i="1"/>
  <c r="B1811" i="1"/>
  <c r="A1811" i="1"/>
  <c r="I1810" i="1"/>
  <c r="H1810" i="1"/>
  <c r="G1810" i="1"/>
  <c r="F1810" i="1"/>
  <c r="B1810" i="1"/>
  <c r="A1810" i="1"/>
  <c r="I1809" i="1"/>
  <c r="H1809" i="1"/>
  <c r="G1809" i="1"/>
  <c r="F1809" i="1"/>
  <c r="B1809" i="1"/>
  <c r="A1809" i="1"/>
  <c r="I1808" i="1"/>
  <c r="H1808" i="1"/>
  <c r="G1808" i="1"/>
  <c r="F1808" i="1"/>
  <c r="B1808" i="1"/>
  <c r="A1808" i="1"/>
  <c r="I1807" i="1"/>
  <c r="H1807" i="1"/>
  <c r="G1807" i="1"/>
  <c r="F1807" i="1"/>
  <c r="B1807" i="1"/>
  <c r="A1807" i="1"/>
  <c r="I1806" i="1"/>
  <c r="H1806" i="1"/>
  <c r="G1806" i="1"/>
  <c r="F1806" i="1"/>
  <c r="B1806" i="1"/>
  <c r="A1806" i="1"/>
  <c r="I1805" i="1"/>
  <c r="H1805" i="1"/>
  <c r="G1805" i="1"/>
  <c r="F1805" i="1"/>
  <c r="B1805" i="1"/>
  <c r="A1805" i="1"/>
  <c r="I1804" i="1"/>
  <c r="H1804" i="1"/>
  <c r="G1804" i="1"/>
  <c r="F1804" i="1"/>
  <c r="B1804" i="1"/>
  <c r="A1804" i="1"/>
  <c r="I1803" i="1"/>
  <c r="H1803" i="1"/>
  <c r="G1803" i="1"/>
  <c r="F1803" i="1"/>
  <c r="B1803" i="1"/>
  <c r="A1803" i="1"/>
  <c r="I1802" i="1"/>
  <c r="H1802" i="1"/>
  <c r="G1802" i="1"/>
  <c r="F1802" i="1"/>
  <c r="B1802" i="1"/>
  <c r="A1802" i="1"/>
  <c r="I1801" i="1"/>
  <c r="H1801" i="1"/>
  <c r="G1801" i="1"/>
  <c r="F1801" i="1"/>
  <c r="B1801" i="1"/>
  <c r="A1801" i="1"/>
  <c r="I1800" i="1"/>
  <c r="H1800" i="1"/>
  <c r="G1800" i="1"/>
  <c r="F1800" i="1"/>
  <c r="B1800" i="1"/>
  <c r="A1800" i="1"/>
  <c r="I1799" i="1"/>
  <c r="H1799" i="1"/>
  <c r="G1799" i="1"/>
  <c r="F1799" i="1"/>
  <c r="B1799" i="1"/>
  <c r="A1799" i="1"/>
  <c r="I1798" i="1"/>
  <c r="H1798" i="1"/>
  <c r="G1798" i="1"/>
  <c r="F1798" i="1"/>
  <c r="B1798" i="1"/>
  <c r="A1798" i="1"/>
  <c r="I1797" i="1"/>
  <c r="H1797" i="1"/>
  <c r="G1797" i="1"/>
  <c r="F1797" i="1"/>
  <c r="B1797" i="1"/>
  <c r="A1797" i="1"/>
  <c r="I1789" i="1"/>
  <c r="H1789" i="1"/>
  <c r="G1789" i="1"/>
  <c r="F1789" i="1"/>
  <c r="B1789" i="1"/>
  <c r="A1789" i="1"/>
  <c r="I1788" i="1"/>
  <c r="H1788" i="1"/>
  <c r="G1788" i="1"/>
  <c r="F1788" i="1"/>
  <c r="B1788" i="1"/>
  <c r="A1788" i="1"/>
  <c r="I1787" i="1"/>
  <c r="H1787" i="1"/>
  <c r="G1787" i="1"/>
  <c r="F1787" i="1"/>
  <c r="B1787" i="1"/>
  <c r="A1787" i="1"/>
  <c r="I1786" i="1"/>
  <c r="H1786" i="1"/>
  <c r="G1786" i="1"/>
  <c r="F1786" i="1"/>
  <c r="B1786" i="1"/>
  <c r="A1786" i="1"/>
  <c r="I1785" i="1"/>
  <c r="H1785" i="1"/>
  <c r="G1785" i="1"/>
  <c r="F1785" i="1"/>
  <c r="B1785" i="1"/>
  <c r="A1785" i="1"/>
  <c r="I1784" i="1"/>
  <c r="H1784" i="1"/>
  <c r="G1784" i="1"/>
  <c r="F1784" i="1"/>
  <c r="B1784" i="1"/>
  <c r="A1784" i="1"/>
  <c r="I1783" i="1"/>
  <c r="H1783" i="1"/>
  <c r="G1783" i="1"/>
  <c r="F1783" i="1"/>
  <c r="D1783" i="1"/>
  <c r="J1783" i="1" s="1"/>
  <c r="B1783" i="1"/>
  <c r="A1783" i="1"/>
  <c r="I1782" i="1"/>
  <c r="H1782" i="1"/>
  <c r="G1782" i="1"/>
  <c r="F1782" i="1"/>
  <c r="B1782" i="1"/>
  <c r="A1782" i="1"/>
  <c r="I1781" i="1"/>
  <c r="H1781" i="1"/>
  <c r="G1781" i="1"/>
  <c r="F1781" i="1"/>
  <c r="D1781" i="1"/>
  <c r="J1781" i="1" s="1"/>
  <c r="B1781" i="1"/>
  <c r="A1781" i="1"/>
  <c r="I1780" i="1"/>
  <c r="H1780" i="1"/>
  <c r="G1780" i="1"/>
  <c r="F1780" i="1"/>
  <c r="B1780" i="1"/>
  <c r="A1780" i="1"/>
  <c r="I1779" i="1"/>
  <c r="H1779" i="1"/>
  <c r="G1779" i="1"/>
  <c r="F1779" i="1"/>
  <c r="D1779" i="1"/>
  <c r="J1779" i="1" s="1"/>
  <c r="B1779" i="1"/>
  <c r="A1779" i="1"/>
  <c r="I1778" i="1"/>
  <c r="H1778" i="1"/>
  <c r="G1778" i="1"/>
  <c r="F1778" i="1"/>
  <c r="B1778" i="1"/>
  <c r="A1778" i="1"/>
  <c r="I1777" i="1"/>
  <c r="H1777" i="1"/>
  <c r="G1777" i="1"/>
  <c r="F1777" i="1"/>
  <c r="D1777" i="1"/>
  <c r="J1777" i="1" s="1"/>
  <c r="B1777" i="1"/>
  <c r="A1777" i="1"/>
  <c r="I1776" i="1"/>
  <c r="H1776" i="1"/>
  <c r="G1776" i="1"/>
  <c r="F1776" i="1"/>
  <c r="B1776" i="1"/>
  <c r="A1776" i="1"/>
  <c r="I1775" i="1"/>
  <c r="H1775" i="1"/>
  <c r="G1775" i="1"/>
  <c r="F1775" i="1"/>
  <c r="D1775" i="1"/>
  <c r="J1775" i="1" s="1"/>
  <c r="B1775" i="1"/>
  <c r="A1775" i="1"/>
  <c r="I1774" i="1"/>
  <c r="H1774" i="1"/>
  <c r="G1774" i="1"/>
  <c r="F1774" i="1"/>
  <c r="B1774" i="1"/>
  <c r="A1774" i="1"/>
  <c r="I1773" i="1"/>
  <c r="H1773" i="1"/>
  <c r="G1773" i="1"/>
  <c r="F1773" i="1"/>
  <c r="D1773" i="1"/>
  <c r="J1773" i="1" s="1"/>
  <c r="B1773" i="1"/>
  <c r="A1773" i="1"/>
  <c r="I1772" i="1"/>
  <c r="H1772" i="1"/>
  <c r="G1772" i="1"/>
  <c r="F1772" i="1"/>
  <c r="D1772" i="1"/>
  <c r="J1772" i="1" s="1"/>
  <c r="B1772" i="1"/>
  <c r="A1772" i="1"/>
  <c r="I1771" i="1"/>
  <c r="H1771" i="1"/>
  <c r="G1771" i="1"/>
  <c r="F1771" i="1"/>
  <c r="D1771" i="1"/>
  <c r="J1771" i="1" s="1"/>
  <c r="B1771" i="1"/>
  <c r="A1771" i="1"/>
  <c r="I1770" i="1"/>
  <c r="H1770" i="1"/>
  <c r="G1770" i="1"/>
  <c r="F1770" i="1"/>
  <c r="D1770" i="1"/>
  <c r="J1770" i="1" s="1"/>
  <c r="B1770" i="1"/>
  <c r="A1770" i="1"/>
  <c r="I1769" i="1"/>
  <c r="H1769" i="1"/>
  <c r="G1769" i="1"/>
  <c r="F1769" i="1"/>
  <c r="D1769" i="1"/>
  <c r="J1769" i="1" s="1"/>
  <c r="B1769" i="1"/>
  <c r="A1769" i="1"/>
  <c r="I1768" i="1"/>
  <c r="H1768" i="1"/>
  <c r="G1768" i="1"/>
  <c r="F1768" i="1"/>
  <c r="D1768" i="1"/>
  <c r="J1768" i="1" s="1"/>
  <c r="B1768" i="1"/>
  <c r="A1768" i="1"/>
  <c r="I1767" i="1"/>
  <c r="H1767" i="1"/>
  <c r="G1767" i="1"/>
  <c r="F1767" i="1"/>
  <c r="D1767" i="1"/>
  <c r="J1767" i="1" s="1"/>
  <c r="B1767" i="1"/>
  <c r="A1767" i="1"/>
  <c r="I1766" i="1"/>
  <c r="H1766" i="1"/>
  <c r="G1766" i="1"/>
  <c r="F1766" i="1"/>
  <c r="D1766" i="1"/>
  <c r="J1766" i="1" s="1"/>
  <c r="B1766" i="1"/>
  <c r="A1766" i="1"/>
  <c r="I1765" i="1"/>
  <c r="H1765" i="1"/>
  <c r="G1765" i="1"/>
  <c r="F1765" i="1"/>
  <c r="D1765" i="1"/>
  <c r="J1765" i="1" s="1"/>
  <c r="B1765" i="1"/>
  <c r="A1765" i="1"/>
  <c r="I1764" i="1"/>
  <c r="H1764" i="1"/>
  <c r="G1764" i="1"/>
  <c r="F1764" i="1"/>
  <c r="D1764" i="1"/>
  <c r="J1764" i="1" s="1"/>
  <c r="B1764" i="1"/>
  <c r="A1764" i="1"/>
  <c r="I1763" i="1"/>
  <c r="H1763" i="1"/>
  <c r="G1763" i="1"/>
  <c r="F1763" i="1"/>
  <c r="D1763" i="1"/>
  <c r="J1763" i="1" s="1"/>
  <c r="B1763" i="1"/>
  <c r="A1763" i="1"/>
  <c r="I1762" i="1"/>
  <c r="H1762" i="1"/>
  <c r="G1762" i="1"/>
  <c r="F1762" i="1"/>
  <c r="D1762" i="1"/>
  <c r="J1762" i="1" s="1"/>
  <c r="B1762" i="1"/>
  <c r="A1762" i="1"/>
  <c r="I1761" i="1"/>
  <c r="H1761" i="1"/>
  <c r="G1761" i="1"/>
  <c r="F1761" i="1"/>
  <c r="D1761" i="1"/>
  <c r="J1761" i="1" s="1"/>
  <c r="B1761" i="1"/>
  <c r="A1761" i="1"/>
  <c r="I1760" i="1"/>
  <c r="H1760" i="1"/>
  <c r="G1760" i="1"/>
  <c r="F1760" i="1"/>
  <c r="D1760" i="1"/>
  <c r="J1760" i="1" s="1"/>
  <c r="B1760" i="1"/>
  <c r="A1760" i="1"/>
  <c r="I1759" i="1"/>
  <c r="H1759" i="1"/>
  <c r="G1759" i="1"/>
  <c r="F1759" i="1"/>
  <c r="D1759" i="1"/>
  <c r="J1759" i="1" s="1"/>
  <c r="B1759" i="1"/>
  <c r="A1759" i="1"/>
  <c r="I1758" i="1"/>
  <c r="H1758" i="1"/>
  <c r="G1758" i="1"/>
  <c r="F1758" i="1"/>
  <c r="D1758" i="1"/>
  <c r="J1758" i="1" s="1"/>
  <c r="B1758" i="1"/>
  <c r="A1758" i="1"/>
  <c r="I1757" i="1"/>
  <c r="H1757" i="1"/>
  <c r="G1757" i="1"/>
  <c r="F1757" i="1"/>
  <c r="D1757" i="1"/>
  <c r="J1757" i="1" s="1"/>
  <c r="B1757" i="1"/>
  <c r="A1757" i="1"/>
  <c r="I1756" i="1"/>
  <c r="H1756" i="1"/>
  <c r="G1756" i="1"/>
  <c r="F1756" i="1"/>
  <c r="D1756" i="1"/>
  <c r="J1756" i="1" s="1"/>
  <c r="B1756" i="1"/>
  <c r="A1756" i="1"/>
  <c r="I1755" i="1"/>
  <c r="H1755" i="1"/>
  <c r="G1755" i="1"/>
  <c r="F1755" i="1"/>
  <c r="D1755" i="1"/>
  <c r="J1755" i="1" s="1"/>
  <c r="B1755" i="1"/>
  <c r="A1755" i="1"/>
  <c r="I1754" i="1"/>
  <c r="H1754" i="1"/>
  <c r="G1754" i="1"/>
  <c r="F1754" i="1"/>
  <c r="D1754" i="1"/>
  <c r="J1754" i="1" s="1"/>
  <c r="B1754" i="1"/>
  <c r="A1754" i="1"/>
  <c r="I1753" i="1"/>
  <c r="H1753" i="1"/>
  <c r="G1753" i="1"/>
  <c r="F1753" i="1"/>
  <c r="D1753" i="1"/>
  <c r="J1753" i="1" s="1"/>
  <c r="B1753" i="1"/>
  <c r="A1753" i="1"/>
  <c r="I1752" i="1"/>
  <c r="H1752" i="1"/>
  <c r="G1752" i="1"/>
  <c r="F1752" i="1"/>
  <c r="D1752" i="1"/>
  <c r="J1752" i="1" s="1"/>
  <c r="B1752" i="1"/>
  <c r="A1752" i="1"/>
  <c r="I1751" i="1"/>
  <c r="H1751" i="1"/>
  <c r="G1751" i="1"/>
  <c r="F1751" i="1"/>
  <c r="D1751" i="1"/>
  <c r="J1751" i="1" s="1"/>
  <c r="B1751" i="1"/>
  <c r="A1751" i="1"/>
  <c r="I1750" i="1"/>
  <c r="H1750" i="1"/>
  <c r="G1750" i="1"/>
  <c r="F1750" i="1"/>
  <c r="D1750" i="1"/>
  <c r="J1750" i="1" s="1"/>
  <c r="B1750" i="1"/>
  <c r="A1750" i="1"/>
  <c r="I1749" i="1"/>
  <c r="H1749" i="1"/>
  <c r="G1749" i="1"/>
  <c r="F1749" i="1"/>
  <c r="D1749" i="1"/>
  <c r="J1749" i="1" s="1"/>
  <c r="B1749" i="1"/>
  <c r="A1749" i="1"/>
  <c r="I1748" i="1"/>
  <c r="H1748" i="1"/>
  <c r="G1748" i="1"/>
  <c r="F1748" i="1"/>
  <c r="D1748" i="1"/>
  <c r="J1748" i="1" s="1"/>
  <c r="B1748" i="1"/>
  <c r="A1748" i="1"/>
  <c r="I1747" i="1"/>
  <c r="H1747" i="1"/>
  <c r="G1747" i="1"/>
  <c r="F1747" i="1"/>
  <c r="D1747" i="1"/>
  <c r="J1747" i="1" s="1"/>
  <c r="B1747" i="1"/>
  <c r="A1747" i="1"/>
  <c r="I1746" i="1"/>
  <c r="H1746" i="1"/>
  <c r="G1746" i="1"/>
  <c r="F1746" i="1"/>
  <c r="D1746" i="1"/>
  <c r="J1746" i="1" s="1"/>
  <c r="B1746" i="1"/>
  <c r="A1746" i="1"/>
  <c r="I1745" i="1"/>
  <c r="H1745" i="1"/>
  <c r="G1745" i="1"/>
  <c r="F1745" i="1"/>
  <c r="D1745" i="1"/>
  <c r="B1745" i="1"/>
  <c r="A1745" i="1"/>
  <c r="I1737" i="1"/>
  <c r="H1737" i="1"/>
  <c r="G1737" i="1"/>
  <c r="F1737" i="1"/>
  <c r="D1737" i="1"/>
  <c r="J1737" i="1" s="1"/>
  <c r="B1737" i="1"/>
  <c r="A1737" i="1"/>
  <c r="I1736" i="1"/>
  <c r="H1736" i="1"/>
  <c r="G1736" i="1"/>
  <c r="F1736" i="1"/>
  <c r="D1736" i="1"/>
  <c r="J1736" i="1" s="1"/>
  <c r="B1736" i="1"/>
  <c r="A1736" i="1"/>
  <c r="I1735" i="1"/>
  <c r="H1735" i="1"/>
  <c r="G1735" i="1"/>
  <c r="F1735" i="1"/>
  <c r="D1735" i="1"/>
  <c r="J1735" i="1" s="1"/>
  <c r="B1735" i="1"/>
  <c r="A1735" i="1"/>
  <c r="I1734" i="1"/>
  <c r="H1734" i="1"/>
  <c r="G1734" i="1"/>
  <c r="F1734" i="1"/>
  <c r="D1734" i="1"/>
  <c r="J1734" i="1" s="1"/>
  <c r="B1734" i="1"/>
  <c r="A1734" i="1"/>
  <c r="I1733" i="1"/>
  <c r="H1733" i="1"/>
  <c r="G1733" i="1"/>
  <c r="F1733" i="1"/>
  <c r="D1733" i="1"/>
  <c r="J1733" i="1" s="1"/>
  <c r="B1733" i="1"/>
  <c r="A1733" i="1"/>
  <c r="I1732" i="1"/>
  <c r="H1732" i="1"/>
  <c r="G1732" i="1"/>
  <c r="F1732" i="1"/>
  <c r="D1732" i="1"/>
  <c r="J1732" i="1" s="1"/>
  <c r="B1732" i="1"/>
  <c r="A1732" i="1"/>
  <c r="I1731" i="1"/>
  <c r="H1731" i="1"/>
  <c r="G1731" i="1"/>
  <c r="F1731" i="1"/>
  <c r="D1731" i="1"/>
  <c r="J1731" i="1" s="1"/>
  <c r="B1731" i="1"/>
  <c r="A1731" i="1"/>
  <c r="I1730" i="1"/>
  <c r="H1730" i="1"/>
  <c r="G1730" i="1"/>
  <c r="F1730" i="1"/>
  <c r="D1730" i="1"/>
  <c r="J1730" i="1" s="1"/>
  <c r="B1730" i="1"/>
  <c r="A1730" i="1"/>
  <c r="I1729" i="1"/>
  <c r="H1729" i="1"/>
  <c r="G1729" i="1"/>
  <c r="F1729" i="1"/>
  <c r="D1729" i="1"/>
  <c r="J1729" i="1" s="1"/>
  <c r="B1729" i="1"/>
  <c r="A1729" i="1"/>
  <c r="I1728" i="1"/>
  <c r="H1728" i="1"/>
  <c r="G1728" i="1"/>
  <c r="F1728" i="1"/>
  <c r="D1728" i="1"/>
  <c r="J1728" i="1" s="1"/>
  <c r="B1728" i="1"/>
  <c r="A1728" i="1"/>
  <c r="I1727" i="1"/>
  <c r="H1727" i="1"/>
  <c r="G1727" i="1"/>
  <c r="F1727" i="1"/>
  <c r="D1727" i="1"/>
  <c r="J1727" i="1" s="1"/>
  <c r="B1727" i="1"/>
  <c r="A1727" i="1"/>
  <c r="I1726" i="1"/>
  <c r="H1726" i="1"/>
  <c r="G1726" i="1"/>
  <c r="F1726" i="1"/>
  <c r="D1726" i="1"/>
  <c r="J1726" i="1" s="1"/>
  <c r="B1726" i="1"/>
  <c r="A1726" i="1"/>
  <c r="I1725" i="1"/>
  <c r="H1725" i="1"/>
  <c r="G1725" i="1"/>
  <c r="F1725" i="1"/>
  <c r="D1725" i="1"/>
  <c r="J1725" i="1" s="1"/>
  <c r="B1725" i="1"/>
  <c r="A1725" i="1"/>
  <c r="I1724" i="1"/>
  <c r="H1724" i="1"/>
  <c r="G1724" i="1"/>
  <c r="F1724" i="1"/>
  <c r="D1724" i="1"/>
  <c r="J1724" i="1" s="1"/>
  <c r="B1724" i="1"/>
  <c r="A1724" i="1"/>
  <c r="I1723" i="1"/>
  <c r="H1723" i="1"/>
  <c r="G1723" i="1"/>
  <c r="F1723" i="1"/>
  <c r="D1723" i="1"/>
  <c r="J1723" i="1" s="1"/>
  <c r="B1723" i="1"/>
  <c r="A1723" i="1"/>
  <c r="I1722" i="1"/>
  <c r="H1722" i="1"/>
  <c r="G1722" i="1"/>
  <c r="F1722" i="1"/>
  <c r="D1722" i="1"/>
  <c r="J1722" i="1" s="1"/>
  <c r="B1722" i="1"/>
  <c r="A1722" i="1"/>
  <c r="I1721" i="1"/>
  <c r="H1721" i="1"/>
  <c r="G1721" i="1"/>
  <c r="F1721" i="1"/>
  <c r="D1721" i="1"/>
  <c r="J1721" i="1" s="1"/>
  <c r="B1721" i="1"/>
  <c r="A1721" i="1"/>
  <c r="I1720" i="1"/>
  <c r="H1720" i="1"/>
  <c r="G1720" i="1"/>
  <c r="F1720" i="1"/>
  <c r="D1720" i="1"/>
  <c r="J1720" i="1" s="1"/>
  <c r="B1720" i="1"/>
  <c r="A1720" i="1"/>
  <c r="I1719" i="1"/>
  <c r="H1719" i="1"/>
  <c r="G1719" i="1"/>
  <c r="F1719" i="1"/>
  <c r="D1719" i="1"/>
  <c r="J1719" i="1" s="1"/>
  <c r="B1719" i="1"/>
  <c r="A1719" i="1"/>
  <c r="I1718" i="1"/>
  <c r="H1718" i="1"/>
  <c r="G1718" i="1"/>
  <c r="F1718" i="1"/>
  <c r="D1718" i="1"/>
  <c r="J1718" i="1" s="1"/>
  <c r="B1718" i="1"/>
  <c r="A1718" i="1"/>
  <c r="I1717" i="1"/>
  <c r="H1717" i="1"/>
  <c r="G1717" i="1"/>
  <c r="F1717" i="1"/>
  <c r="D1717" i="1"/>
  <c r="J1717" i="1" s="1"/>
  <c r="B1717" i="1"/>
  <c r="A1717" i="1"/>
  <c r="I1716" i="1"/>
  <c r="H1716" i="1"/>
  <c r="G1716" i="1"/>
  <c r="F1716" i="1"/>
  <c r="D1716" i="1"/>
  <c r="J1716" i="1" s="1"/>
  <c r="B1716" i="1"/>
  <c r="A1716" i="1"/>
  <c r="I1715" i="1"/>
  <c r="H1715" i="1"/>
  <c r="G1715" i="1"/>
  <c r="F1715" i="1"/>
  <c r="D1715" i="1"/>
  <c r="J1715" i="1" s="1"/>
  <c r="B1715" i="1"/>
  <c r="A1715" i="1"/>
  <c r="I1714" i="1"/>
  <c r="H1714" i="1"/>
  <c r="G1714" i="1"/>
  <c r="F1714" i="1"/>
  <c r="D1714" i="1"/>
  <c r="J1714" i="1" s="1"/>
  <c r="B1714" i="1"/>
  <c r="A1714" i="1"/>
  <c r="I1713" i="1"/>
  <c r="H1713" i="1"/>
  <c r="G1713" i="1"/>
  <c r="F1713" i="1"/>
  <c r="D1713" i="1"/>
  <c r="J1713" i="1" s="1"/>
  <c r="B1713" i="1"/>
  <c r="A1713" i="1"/>
  <c r="I1712" i="1"/>
  <c r="H1712" i="1"/>
  <c r="G1712" i="1"/>
  <c r="F1712" i="1"/>
  <c r="D1712" i="1"/>
  <c r="J1712" i="1" s="1"/>
  <c r="B1712" i="1"/>
  <c r="A1712" i="1"/>
  <c r="I1711" i="1"/>
  <c r="H1711" i="1"/>
  <c r="G1711" i="1"/>
  <c r="F1711" i="1"/>
  <c r="D1711" i="1"/>
  <c r="J1711" i="1" s="1"/>
  <c r="B1711" i="1"/>
  <c r="A1711" i="1"/>
  <c r="I1710" i="1"/>
  <c r="H1710" i="1"/>
  <c r="G1710" i="1"/>
  <c r="F1710" i="1"/>
  <c r="D1710" i="1"/>
  <c r="J1710" i="1" s="1"/>
  <c r="B1710" i="1"/>
  <c r="A1710" i="1"/>
  <c r="I1709" i="1"/>
  <c r="H1709" i="1"/>
  <c r="G1709" i="1"/>
  <c r="F1709" i="1"/>
  <c r="D1709" i="1"/>
  <c r="J1709" i="1" s="1"/>
  <c r="B1709" i="1"/>
  <c r="A1709" i="1"/>
  <c r="I1708" i="1"/>
  <c r="H1708" i="1"/>
  <c r="G1708" i="1"/>
  <c r="F1708" i="1"/>
  <c r="D1708" i="1"/>
  <c r="J1708" i="1" s="1"/>
  <c r="B1708" i="1"/>
  <c r="A1708" i="1"/>
  <c r="I1707" i="1"/>
  <c r="H1707" i="1"/>
  <c r="G1707" i="1"/>
  <c r="F1707" i="1"/>
  <c r="D1707" i="1"/>
  <c r="J1707" i="1" s="1"/>
  <c r="B1707" i="1"/>
  <c r="A1707" i="1"/>
  <c r="I1706" i="1"/>
  <c r="H1706" i="1"/>
  <c r="G1706" i="1"/>
  <c r="F1706" i="1"/>
  <c r="D1706" i="1"/>
  <c r="J1706" i="1" s="1"/>
  <c r="B1706" i="1"/>
  <c r="A1706" i="1"/>
  <c r="I1705" i="1"/>
  <c r="H1705" i="1"/>
  <c r="G1705" i="1"/>
  <c r="F1705" i="1"/>
  <c r="D1705" i="1"/>
  <c r="J1705" i="1" s="1"/>
  <c r="B1705" i="1"/>
  <c r="A1705" i="1"/>
  <c r="I1704" i="1"/>
  <c r="H1704" i="1"/>
  <c r="G1704" i="1"/>
  <c r="F1704" i="1"/>
  <c r="D1704" i="1"/>
  <c r="J1704" i="1" s="1"/>
  <c r="B1704" i="1"/>
  <c r="A1704" i="1"/>
  <c r="I1703" i="1"/>
  <c r="H1703" i="1"/>
  <c r="G1703" i="1"/>
  <c r="F1703" i="1"/>
  <c r="D1703" i="1"/>
  <c r="J1703" i="1" s="1"/>
  <c r="B1703" i="1"/>
  <c r="A1703" i="1"/>
  <c r="I1702" i="1"/>
  <c r="H1702" i="1"/>
  <c r="G1702" i="1"/>
  <c r="F1702" i="1"/>
  <c r="D1702" i="1"/>
  <c r="J1702" i="1" s="1"/>
  <c r="B1702" i="1"/>
  <c r="A1702" i="1"/>
  <c r="I1701" i="1"/>
  <c r="H1701" i="1"/>
  <c r="G1701" i="1"/>
  <c r="F1701" i="1"/>
  <c r="D1701" i="1"/>
  <c r="J1701" i="1" s="1"/>
  <c r="B1701" i="1"/>
  <c r="A1701" i="1"/>
  <c r="I1700" i="1"/>
  <c r="H1700" i="1"/>
  <c r="G1700" i="1"/>
  <c r="F1700" i="1"/>
  <c r="D1700" i="1"/>
  <c r="J1700" i="1" s="1"/>
  <c r="B1700" i="1"/>
  <c r="A1700" i="1"/>
  <c r="I1699" i="1"/>
  <c r="H1699" i="1"/>
  <c r="G1699" i="1"/>
  <c r="F1699" i="1"/>
  <c r="D1699" i="1"/>
  <c r="J1699" i="1" s="1"/>
  <c r="B1699" i="1"/>
  <c r="A1699" i="1"/>
  <c r="I1698" i="1"/>
  <c r="H1698" i="1"/>
  <c r="G1698" i="1"/>
  <c r="F1698" i="1"/>
  <c r="D1698" i="1"/>
  <c r="J1698" i="1" s="1"/>
  <c r="B1698" i="1"/>
  <c r="A1698" i="1"/>
  <c r="I1697" i="1"/>
  <c r="H1697" i="1"/>
  <c r="G1697" i="1"/>
  <c r="F1697" i="1"/>
  <c r="D1697" i="1"/>
  <c r="J1697" i="1" s="1"/>
  <c r="B1697" i="1"/>
  <c r="A1697" i="1"/>
  <c r="I1696" i="1"/>
  <c r="H1696" i="1"/>
  <c r="G1696" i="1"/>
  <c r="F1696" i="1"/>
  <c r="D1696" i="1"/>
  <c r="J1696" i="1" s="1"/>
  <c r="B1696" i="1"/>
  <c r="A1696" i="1"/>
  <c r="I1695" i="1"/>
  <c r="H1695" i="1"/>
  <c r="G1695" i="1"/>
  <c r="F1695" i="1"/>
  <c r="D1695" i="1"/>
  <c r="J1695" i="1" s="1"/>
  <c r="B1695" i="1"/>
  <c r="A1695" i="1"/>
  <c r="I1694" i="1"/>
  <c r="H1694" i="1"/>
  <c r="G1694" i="1"/>
  <c r="F1694" i="1"/>
  <c r="D1694" i="1"/>
  <c r="J1694" i="1" s="1"/>
  <c r="B1694" i="1"/>
  <c r="A1694" i="1"/>
  <c r="I1693" i="1"/>
  <c r="H1693" i="1"/>
  <c r="G1693" i="1"/>
  <c r="F1693" i="1"/>
  <c r="D1693" i="1"/>
  <c r="D1738" i="1" s="1"/>
  <c r="B1693" i="1"/>
  <c r="A1693" i="1"/>
  <c r="I1685" i="1"/>
  <c r="H1685" i="1"/>
  <c r="G1685" i="1"/>
  <c r="F1685" i="1"/>
  <c r="D1685" i="1"/>
  <c r="J1685" i="1" s="1"/>
  <c r="B1685" i="1"/>
  <c r="A1685" i="1"/>
  <c r="I1684" i="1"/>
  <c r="H1684" i="1"/>
  <c r="G1684" i="1"/>
  <c r="F1684" i="1"/>
  <c r="D1684" i="1"/>
  <c r="J1684" i="1" s="1"/>
  <c r="B1684" i="1"/>
  <c r="A1684" i="1"/>
  <c r="I1683" i="1"/>
  <c r="H1683" i="1"/>
  <c r="G1683" i="1"/>
  <c r="F1683" i="1"/>
  <c r="D1683" i="1"/>
  <c r="J1683" i="1" s="1"/>
  <c r="B1683" i="1"/>
  <c r="A1683" i="1"/>
  <c r="I1682" i="1"/>
  <c r="H1682" i="1"/>
  <c r="G1682" i="1"/>
  <c r="F1682" i="1"/>
  <c r="D1682" i="1"/>
  <c r="J1682" i="1" s="1"/>
  <c r="B1682" i="1"/>
  <c r="A1682" i="1"/>
  <c r="I1681" i="1"/>
  <c r="H1681" i="1"/>
  <c r="G1681" i="1"/>
  <c r="F1681" i="1"/>
  <c r="D1681" i="1"/>
  <c r="J1681" i="1" s="1"/>
  <c r="B1681" i="1"/>
  <c r="A1681" i="1"/>
  <c r="I1680" i="1"/>
  <c r="H1680" i="1"/>
  <c r="G1680" i="1"/>
  <c r="F1680" i="1"/>
  <c r="D1680" i="1"/>
  <c r="J1680" i="1" s="1"/>
  <c r="B1680" i="1"/>
  <c r="A1680" i="1"/>
  <c r="I1679" i="1"/>
  <c r="H1679" i="1"/>
  <c r="G1679" i="1"/>
  <c r="F1679" i="1"/>
  <c r="D1679" i="1"/>
  <c r="J1679" i="1" s="1"/>
  <c r="B1679" i="1"/>
  <c r="A1679" i="1"/>
  <c r="I1678" i="1"/>
  <c r="H1678" i="1"/>
  <c r="G1678" i="1"/>
  <c r="F1678" i="1"/>
  <c r="D1678" i="1"/>
  <c r="J1678" i="1" s="1"/>
  <c r="B1678" i="1"/>
  <c r="A1678" i="1"/>
  <c r="I1677" i="1"/>
  <c r="H1677" i="1"/>
  <c r="G1677" i="1"/>
  <c r="F1677" i="1"/>
  <c r="D1677" i="1"/>
  <c r="J1677" i="1" s="1"/>
  <c r="B1677" i="1"/>
  <c r="A1677" i="1"/>
  <c r="I1676" i="1"/>
  <c r="H1676" i="1"/>
  <c r="G1676" i="1"/>
  <c r="F1676" i="1"/>
  <c r="D1676" i="1"/>
  <c r="J1676" i="1" s="1"/>
  <c r="B1676" i="1"/>
  <c r="A1676" i="1"/>
  <c r="I1675" i="1"/>
  <c r="H1675" i="1"/>
  <c r="G1675" i="1"/>
  <c r="F1675" i="1"/>
  <c r="D1675" i="1"/>
  <c r="J1675" i="1" s="1"/>
  <c r="B1675" i="1"/>
  <c r="A1675" i="1"/>
  <c r="I1674" i="1"/>
  <c r="H1674" i="1"/>
  <c r="G1674" i="1"/>
  <c r="F1674" i="1"/>
  <c r="D1674" i="1"/>
  <c r="J1674" i="1" s="1"/>
  <c r="B1674" i="1"/>
  <c r="A1674" i="1"/>
  <c r="I1673" i="1"/>
  <c r="H1673" i="1"/>
  <c r="G1673" i="1"/>
  <c r="F1673" i="1"/>
  <c r="D1673" i="1"/>
  <c r="J1673" i="1" s="1"/>
  <c r="B1673" i="1"/>
  <c r="A1673" i="1"/>
  <c r="I1672" i="1"/>
  <c r="H1672" i="1"/>
  <c r="G1672" i="1"/>
  <c r="F1672" i="1"/>
  <c r="D1672" i="1"/>
  <c r="J1672" i="1" s="1"/>
  <c r="B1672" i="1"/>
  <c r="A1672" i="1"/>
  <c r="I1671" i="1"/>
  <c r="H1671" i="1"/>
  <c r="G1671" i="1"/>
  <c r="F1671" i="1"/>
  <c r="D1671" i="1"/>
  <c r="J1671" i="1" s="1"/>
  <c r="B1671" i="1"/>
  <c r="A1671" i="1"/>
  <c r="I1670" i="1"/>
  <c r="H1670" i="1"/>
  <c r="G1670" i="1"/>
  <c r="F1670" i="1"/>
  <c r="D1670" i="1"/>
  <c r="J1670" i="1" s="1"/>
  <c r="B1670" i="1"/>
  <c r="A1670" i="1"/>
  <c r="I1669" i="1"/>
  <c r="H1669" i="1"/>
  <c r="G1669" i="1"/>
  <c r="F1669" i="1"/>
  <c r="D1669" i="1"/>
  <c r="J1669" i="1" s="1"/>
  <c r="B1669" i="1"/>
  <c r="A1669" i="1"/>
  <c r="I1668" i="1"/>
  <c r="H1668" i="1"/>
  <c r="G1668" i="1"/>
  <c r="F1668" i="1"/>
  <c r="D1668" i="1"/>
  <c r="J1668" i="1" s="1"/>
  <c r="B1668" i="1"/>
  <c r="A1668" i="1"/>
  <c r="I1667" i="1"/>
  <c r="H1667" i="1"/>
  <c r="G1667" i="1"/>
  <c r="F1667" i="1"/>
  <c r="D1667" i="1"/>
  <c r="J1667" i="1" s="1"/>
  <c r="B1667" i="1"/>
  <c r="A1667" i="1"/>
  <c r="I1666" i="1"/>
  <c r="H1666" i="1"/>
  <c r="G1666" i="1"/>
  <c r="F1666" i="1"/>
  <c r="D1666" i="1"/>
  <c r="J1666" i="1" s="1"/>
  <c r="B1666" i="1"/>
  <c r="A1666" i="1"/>
  <c r="I1665" i="1"/>
  <c r="H1665" i="1"/>
  <c r="G1665" i="1"/>
  <c r="F1665" i="1"/>
  <c r="D1665" i="1"/>
  <c r="J1665" i="1" s="1"/>
  <c r="B1665" i="1"/>
  <c r="A1665" i="1"/>
  <c r="I1664" i="1"/>
  <c r="H1664" i="1"/>
  <c r="G1664" i="1"/>
  <c r="F1664" i="1"/>
  <c r="D1664" i="1"/>
  <c r="J1664" i="1" s="1"/>
  <c r="B1664" i="1"/>
  <c r="A1664" i="1"/>
  <c r="I1663" i="1"/>
  <c r="H1663" i="1"/>
  <c r="G1663" i="1"/>
  <c r="F1663" i="1"/>
  <c r="D1663" i="1"/>
  <c r="J1663" i="1" s="1"/>
  <c r="B1663" i="1"/>
  <c r="A1663" i="1"/>
  <c r="I1662" i="1"/>
  <c r="H1662" i="1"/>
  <c r="G1662" i="1"/>
  <c r="F1662" i="1"/>
  <c r="D1662" i="1"/>
  <c r="J1662" i="1" s="1"/>
  <c r="B1662" i="1"/>
  <c r="A1662" i="1"/>
  <c r="I1661" i="1"/>
  <c r="H1661" i="1"/>
  <c r="G1661" i="1"/>
  <c r="F1661" i="1"/>
  <c r="D1661" i="1"/>
  <c r="J1661" i="1" s="1"/>
  <c r="B1661" i="1"/>
  <c r="A1661" i="1"/>
  <c r="I1660" i="1"/>
  <c r="H1660" i="1"/>
  <c r="G1660" i="1"/>
  <c r="F1660" i="1"/>
  <c r="D1660" i="1"/>
  <c r="J1660" i="1" s="1"/>
  <c r="B1660" i="1"/>
  <c r="A1660" i="1"/>
  <c r="I1659" i="1"/>
  <c r="H1659" i="1"/>
  <c r="G1659" i="1"/>
  <c r="F1659" i="1"/>
  <c r="D1659" i="1"/>
  <c r="J1659" i="1" s="1"/>
  <c r="B1659" i="1"/>
  <c r="A1659" i="1"/>
  <c r="I1658" i="1"/>
  <c r="H1658" i="1"/>
  <c r="G1658" i="1"/>
  <c r="F1658" i="1"/>
  <c r="D1658" i="1"/>
  <c r="J1658" i="1" s="1"/>
  <c r="B1658" i="1"/>
  <c r="A1658" i="1"/>
  <c r="I1657" i="1"/>
  <c r="H1657" i="1"/>
  <c r="G1657" i="1"/>
  <c r="F1657" i="1"/>
  <c r="D1657" i="1"/>
  <c r="J1657" i="1" s="1"/>
  <c r="B1657" i="1"/>
  <c r="A1657" i="1"/>
  <c r="I1656" i="1"/>
  <c r="H1656" i="1"/>
  <c r="G1656" i="1"/>
  <c r="F1656" i="1"/>
  <c r="D1656" i="1"/>
  <c r="J1656" i="1" s="1"/>
  <c r="B1656" i="1"/>
  <c r="A1656" i="1"/>
  <c r="I1655" i="1"/>
  <c r="H1655" i="1"/>
  <c r="G1655" i="1"/>
  <c r="F1655" i="1"/>
  <c r="D1655" i="1"/>
  <c r="J1655" i="1" s="1"/>
  <c r="B1655" i="1"/>
  <c r="A1655" i="1"/>
  <c r="I1654" i="1"/>
  <c r="H1654" i="1"/>
  <c r="G1654" i="1"/>
  <c r="F1654" i="1"/>
  <c r="D1654" i="1"/>
  <c r="J1654" i="1" s="1"/>
  <c r="B1654" i="1"/>
  <c r="A1654" i="1"/>
  <c r="I1653" i="1"/>
  <c r="H1653" i="1"/>
  <c r="G1653" i="1"/>
  <c r="F1653" i="1"/>
  <c r="D1653" i="1"/>
  <c r="J1653" i="1" s="1"/>
  <c r="B1653" i="1"/>
  <c r="A1653" i="1"/>
  <c r="I1652" i="1"/>
  <c r="H1652" i="1"/>
  <c r="G1652" i="1"/>
  <c r="F1652" i="1"/>
  <c r="D1652" i="1"/>
  <c r="J1652" i="1" s="1"/>
  <c r="B1652" i="1"/>
  <c r="A1652" i="1"/>
  <c r="I1651" i="1"/>
  <c r="H1651" i="1"/>
  <c r="G1651" i="1"/>
  <c r="F1651" i="1"/>
  <c r="D1651" i="1"/>
  <c r="J1651" i="1" s="1"/>
  <c r="B1651" i="1"/>
  <c r="A1651" i="1"/>
  <c r="I1650" i="1"/>
  <c r="H1650" i="1"/>
  <c r="G1650" i="1"/>
  <c r="F1650" i="1"/>
  <c r="D1650" i="1"/>
  <c r="J1650" i="1" s="1"/>
  <c r="B1650" i="1"/>
  <c r="A1650" i="1"/>
  <c r="I1649" i="1"/>
  <c r="H1649" i="1"/>
  <c r="G1649" i="1"/>
  <c r="F1649" i="1"/>
  <c r="D1649" i="1"/>
  <c r="J1649" i="1" s="1"/>
  <c r="B1649" i="1"/>
  <c r="A1649" i="1"/>
  <c r="I1648" i="1"/>
  <c r="H1648" i="1"/>
  <c r="G1648" i="1"/>
  <c r="F1648" i="1"/>
  <c r="D1648" i="1"/>
  <c r="J1648" i="1" s="1"/>
  <c r="B1648" i="1"/>
  <c r="A1648" i="1"/>
  <c r="I1647" i="1"/>
  <c r="H1647" i="1"/>
  <c r="G1647" i="1"/>
  <c r="F1647" i="1"/>
  <c r="D1647" i="1"/>
  <c r="J1647" i="1" s="1"/>
  <c r="B1647" i="1"/>
  <c r="A1647" i="1"/>
  <c r="I1646" i="1"/>
  <c r="H1646" i="1"/>
  <c r="G1646" i="1"/>
  <c r="F1646" i="1"/>
  <c r="D1646" i="1"/>
  <c r="J1646" i="1" s="1"/>
  <c r="B1646" i="1"/>
  <c r="A1646" i="1"/>
  <c r="I1645" i="1"/>
  <c r="H1645" i="1"/>
  <c r="G1645" i="1"/>
  <c r="F1645" i="1"/>
  <c r="D1645" i="1"/>
  <c r="J1645" i="1" s="1"/>
  <c r="B1645" i="1"/>
  <c r="A1645" i="1"/>
  <c r="I1644" i="1"/>
  <c r="H1644" i="1"/>
  <c r="G1644" i="1"/>
  <c r="F1644" i="1"/>
  <c r="D1644" i="1"/>
  <c r="J1644" i="1" s="1"/>
  <c r="B1644" i="1"/>
  <c r="A1644" i="1"/>
  <c r="I1643" i="1"/>
  <c r="H1643" i="1"/>
  <c r="G1643" i="1"/>
  <c r="F1643" i="1"/>
  <c r="D1643" i="1"/>
  <c r="J1643" i="1" s="1"/>
  <c r="B1643" i="1"/>
  <c r="A1643" i="1"/>
  <c r="I1642" i="1"/>
  <c r="H1642" i="1"/>
  <c r="G1642" i="1"/>
  <c r="F1642" i="1"/>
  <c r="D1642" i="1"/>
  <c r="J1642" i="1" s="1"/>
  <c r="B1642" i="1"/>
  <c r="A1642" i="1"/>
  <c r="I1641" i="1"/>
  <c r="H1641" i="1"/>
  <c r="G1641" i="1"/>
  <c r="F1641" i="1"/>
  <c r="D1641" i="1"/>
  <c r="D1686" i="1" s="1"/>
  <c r="B1641" i="1"/>
  <c r="A1641" i="1"/>
  <c r="I1633" i="1"/>
  <c r="H1633" i="1"/>
  <c r="G1633" i="1"/>
  <c r="F1633" i="1"/>
  <c r="D1633" i="1"/>
  <c r="J1633" i="1" s="1"/>
  <c r="B1633" i="1"/>
  <c r="A1633" i="1"/>
  <c r="I1632" i="1"/>
  <c r="H1632" i="1"/>
  <c r="G1632" i="1"/>
  <c r="F1632" i="1"/>
  <c r="D1632" i="1"/>
  <c r="J1632" i="1" s="1"/>
  <c r="B1632" i="1"/>
  <c r="A1632" i="1"/>
  <c r="I1631" i="1"/>
  <c r="H1631" i="1"/>
  <c r="G1631" i="1"/>
  <c r="F1631" i="1"/>
  <c r="D1631" i="1"/>
  <c r="J1631" i="1" s="1"/>
  <c r="B1631" i="1"/>
  <c r="A1631" i="1"/>
  <c r="I1630" i="1"/>
  <c r="H1630" i="1"/>
  <c r="G1630" i="1"/>
  <c r="F1630" i="1"/>
  <c r="D1630" i="1"/>
  <c r="J1630" i="1" s="1"/>
  <c r="B1630" i="1"/>
  <c r="A1630" i="1"/>
  <c r="I1629" i="1"/>
  <c r="H1629" i="1"/>
  <c r="G1629" i="1"/>
  <c r="F1629" i="1"/>
  <c r="D1629" i="1"/>
  <c r="J1629" i="1" s="1"/>
  <c r="B1629" i="1"/>
  <c r="A1629" i="1"/>
  <c r="I1628" i="1"/>
  <c r="H1628" i="1"/>
  <c r="G1628" i="1"/>
  <c r="F1628" i="1"/>
  <c r="D1628" i="1"/>
  <c r="J1628" i="1" s="1"/>
  <c r="B1628" i="1"/>
  <c r="A1628" i="1"/>
  <c r="I1627" i="1"/>
  <c r="H1627" i="1"/>
  <c r="G1627" i="1"/>
  <c r="F1627" i="1"/>
  <c r="D1627" i="1"/>
  <c r="J1627" i="1" s="1"/>
  <c r="B1627" i="1"/>
  <c r="A1627" i="1"/>
  <c r="I1626" i="1"/>
  <c r="H1626" i="1"/>
  <c r="G1626" i="1"/>
  <c r="F1626" i="1"/>
  <c r="D1626" i="1"/>
  <c r="J1626" i="1" s="1"/>
  <c r="B1626" i="1"/>
  <c r="A1626" i="1"/>
  <c r="I1625" i="1"/>
  <c r="H1625" i="1"/>
  <c r="G1625" i="1"/>
  <c r="F1625" i="1"/>
  <c r="D1625" i="1"/>
  <c r="J1625" i="1" s="1"/>
  <c r="B1625" i="1"/>
  <c r="A1625" i="1"/>
  <c r="I1624" i="1"/>
  <c r="H1624" i="1"/>
  <c r="G1624" i="1"/>
  <c r="F1624" i="1"/>
  <c r="D1624" i="1"/>
  <c r="J1624" i="1" s="1"/>
  <c r="B1624" i="1"/>
  <c r="A1624" i="1"/>
  <c r="I1623" i="1"/>
  <c r="H1623" i="1"/>
  <c r="G1623" i="1"/>
  <c r="F1623" i="1"/>
  <c r="D1623" i="1"/>
  <c r="J1623" i="1" s="1"/>
  <c r="B1623" i="1"/>
  <c r="A1623" i="1"/>
  <c r="I1622" i="1"/>
  <c r="H1622" i="1"/>
  <c r="G1622" i="1"/>
  <c r="F1622" i="1"/>
  <c r="D1622" i="1"/>
  <c r="J1622" i="1" s="1"/>
  <c r="B1622" i="1"/>
  <c r="A1622" i="1"/>
  <c r="I1621" i="1"/>
  <c r="H1621" i="1"/>
  <c r="G1621" i="1"/>
  <c r="F1621" i="1"/>
  <c r="D1621" i="1"/>
  <c r="J1621" i="1" s="1"/>
  <c r="B1621" i="1"/>
  <c r="A1621" i="1"/>
  <c r="I1620" i="1"/>
  <c r="H1620" i="1"/>
  <c r="G1620" i="1"/>
  <c r="F1620" i="1"/>
  <c r="D1620" i="1"/>
  <c r="J1620" i="1" s="1"/>
  <c r="B1620" i="1"/>
  <c r="A1620" i="1"/>
  <c r="I1619" i="1"/>
  <c r="H1619" i="1"/>
  <c r="G1619" i="1"/>
  <c r="F1619" i="1"/>
  <c r="D1619" i="1"/>
  <c r="J1619" i="1" s="1"/>
  <c r="B1619" i="1"/>
  <c r="A1619" i="1"/>
  <c r="I1618" i="1"/>
  <c r="H1618" i="1"/>
  <c r="G1618" i="1"/>
  <c r="F1618" i="1"/>
  <c r="D1618" i="1"/>
  <c r="J1618" i="1" s="1"/>
  <c r="B1618" i="1"/>
  <c r="A1618" i="1"/>
  <c r="I1617" i="1"/>
  <c r="H1617" i="1"/>
  <c r="G1617" i="1"/>
  <c r="F1617" i="1"/>
  <c r="D1617" i="1"/>
  <c r="J1617" i="1" s="1"/>
  <c r="B1617" i="1"/>
  <c r="A1617" i="1"/>
  <c r="I1616" i="1"/>
  <c r="H1616" i="1"/>
  <c r="G1616" i="1"/>
  <c r="F1616" i="1"/>
  <c r="D1616" i="1"/>
  <c r="J1616" i="1" s="1"/>
  <c r="B1616" i="1"/>
  <c r="A1616" i="1"/>
  <c r="I1615" i="1"/>
  <c r="H1615" i="1"/>
  <c r="G1615" i="1"/>
  <c r="F1615" i="1"/>
  <c r="D1615" i="1"/>
  <c r="J1615" i="1" s="1"/>
  <c r="B1615" i="1"/>
  <c r="A1615" i="1"/>
  <c r="I1614" i="1"/>
  <c r="H1614" i="1"/>
  <c r="G1614" i="1"/>
  <c r="F1614" i="1"/>
  <c r="D1614" i="1"/>
  <c r="J1614" i="1" s="1"/>
  <c r="B1614" i="1"/>
  <c r="A1614" i="1"/>
  <c r="I1613" i="1"/>
  <c r="H1613" i="1"/>
  <c r="G1613" i="1"/>
  <c r="F1613" i="1"/>
  <c r="D1613" i="1"/>
  <c r="J1613" i="1" s="1"/>
  <c r="B1613" i="1"/>
  <c r="A1613" i="1"/>
  <c r="I1612" i="1"/>
  <c r="H1612" i="1"/>
  <c r="G1612" i="1"/>
  <c r="F1612" i="1"/>
  <c r="D1612" i="1"/>
  <c r="J1612" i="1" s="1"/>
  <c r="B1612" i="1"/>
  <c r="A1612" i="1"/>
  <c r="I1611" i="1"/>
  <c r="H1611" i="1"/>
  <c r="G1611" i="1"/>
  <c r="F1611" i="1"/>
  <c r="D1611" i="1"/>
  <c r="J1611" i="1" s="1"/>
  <c r="B1611" i="1"/>
  <c r="A1611" i="1"/>
  <c r="I1610" i="1"/>
  <c r="H1610" i="1"/>
  <c r="G1610" i="1"/>
  <c r="F1610" i="1"/>
  <c r="D1610" i="1"/>
  <c r="J1610" i="1" s="1"/>
  <c r="B1610" i="1"/>
  <c r="A1610" i="1"/>
  <c r="I1609" i="1"/>
  <c r="H1609" i="1"/>
  <c r="G1609" i="1"/>
  <c r="F1609" i="1"/>
  <c r="D1609" i="1"/>
  <c r="J1609" i="1" s="1"/>
  <c r="B1609" i="1"/>
  <c r="A1609" i="1"/>
  <c r="I1608" i="1"/>
  <c r="H1608" i="1"/>
  <c r="G1608" i="1"/>
  <c r="F1608" i="1"/>
  <c r="D1608" i="1"/>
  <c r="J1608" i="1" s="1"/>
  <c r="B1608" i="1"/>
  <c r="A1608" i="1"/>
  <c r="I1607" i="1"/>
  <c r="H1607" i="1"/>
  <c r="G1607" i="1"/>
  <c r="F1607" i="1"/>
  <c r="D1607" i="1"/>
  <c r="J1607" i="1" s="1"/>
  <c r="B1607" i="1"/>
  <c r="A1607" i="1"/>
  <c r="I1606" i="1"/>
  <c r="H1606" i="1"/>
  <c r="G1606" i="1"/>
  <c r="F1606" i="1"/>
  <c r="D1606" i="1"/>
  <c r="J1606" i="1" s="1"/>
  <c r="B1606" i="1"/>
  <c r="A1606" i="1"/>
  <c r="I1605" i="1"/>
  <c r="H1605" i="1"/>
  <c r="G1605" i="1"/>
  <c r="F1605" i="1"/>
  <c r="D1605" i="1"/>
  <c r="J1605" i="1" s="1"/>
  <c r="B1605" i="1"/>
  <c r="A1605" i="1"/>
  <c r="I1604" i="1"/>
  <c r="H1604" i="1"/>
  <c r="G1604" i="1"/>
  <c r="F1604" i="1"/>
  <c r="D1604" i="1"/>
  <c r="J1604" i="1" s="1"/>
  <c r="B1604" i="1"/>
  <c r="A1604" i="1"/>
  <c r="I1603" i="1"/>
  <c r="H1603" i="1"/>
  <c r="G1603" i="1"/>
  <c r="F1603" i="1"/>
  <c r="D1603" i="1"/>
  <c r="J1603" i="1" s="1"/>
  <c r="B1603" i="1"/>
  <c r="A1603" i="1"/>
  <c r="I1602" i="1"/>
  <c r="H1602" i="1"/>
  <c r="G1602" i="1"/>
  <c r="F1602" i="1"/>
  <c r="D1602" i="1"/>
  <c r="J1602" i="1" s="1"/>
  <c r="B1602" i="1"/>
  <c r="A1602" i="1"/>
  <c r="I1601" i="1"/>
  <c r="H1601" i="1"/>
  <c r="G1601" i="1"/>
  <c r="F1601" i="1"/>
  <c r="D1601" i="1"/>
  <c r="J1601" i="1" s="1"/>
  <c r="B1601" i="1"/>
  <c r="A1601" i="1"/>
  <c r="I1600" i="1"/>
  <c r="H1600" i="1"/>
  <c r="G1600" i="1"/>
  <c r="F1600" i="1"/>
  <c r="D1600" i="1"/>
  <c r="J1600" i="1" s="1"/>
  <c r="B1600" i="1"/>
  <c r="A1600" i="1"/>
  <c r="I1599" i="1"/>
  <c r="H1599" i="1"/>
  <c r="G1599" i="1"/>
  <c r="F1599" i="1"/>
  <c r="D1599" i="1"/>
  <c r="J1599" i="1" s="1"/>
  <c r="B1599" i="1"/>
  <c r="A1599" i="1"/>
  <c r="I1598" i="1"/>
  <c r="H1598" i="1"/>
  <c r="G1598" i="1"/>
  <c r="F1598" i="1"/>
  <c r="D1598" i="1"/>
  <c r="J1598" i="1" s="1"/>
  <c r="B1598" i="1"/>
  <c r="A1598" i="1"/>
  <c r="I1597" i="1"/>
  <c r="H1597" i="1"/>
  <c r="G1597" i="1"/>
  <c r="F1597" i="1"/>
  <c r="D1597" i="1"/>
  <c r="J1597" i="1" s="1"/>
  <c r="B1597" i="1"/>
  <c r="A1597" i="1"/>
  <c r="I1596" i="1"/>
  <c r="H1596" i="1"/>
  <c r="G1596" i="1"/>
  <c r="F1596" i="1"/>
  <c r="D1596" i="1"/>
  <c r="J1596" i="1" s="1"/>
  <c r="B1596" i="1"/>
  <c r="A1596" i="1"/>
  <c r="I1595" i="1"/>
  <c r="H1595" i="1"/>
  <c r="G1595" i="1"/>
  <c r="F1595" i="1"/>
  <c r="D1595" i="1"/>
  <c r="J1595" i="1" s="1"/>
  <c r="B1595" i="1"/>
  <c r="A1595" i="1"/>
  <c r="I1594" i="1"/>
  <c r="H1594" i="1"/>
  <c r="G1594" i="1"/>
  <c r="F1594" i="1"/>
  <c r="D1594" i="1"/>
  <c r="J1594" i="1" s="1"/>
  <c r="B1594" i="1"/>
  <c r="A1594" i="1"/>
  <c r="I1593" i="1"/>
  <c r="H1593" i="1"/>
  <c r="G1593" i="1"/>
  <c r="F1593" i="1"/>
  <c r="D1593" i="1"/>
  <c r="J1593" i="1" s="1"/>
  <c r="B1593" i="1"/>
  <c r="A1593" i="1"/>
  <c r="I1592" i="1"/>
  <c r="H1592" i="1"/>
  <c r="G1592" i="1"/>
  <c r="F1592" i="1"/>
  <c r="D1592" i="1"/>
  <c r="J1592" i="1" s="1"/>
  <c r="B1592" i="1"/>
  <c r="A1592" i="1"/>
  <c r="I1591" i="1"/>
  <c r="H1591" i="1"/>
  <c r="G1591" i="1"/>
  <c r="F1591" i="1"/>
  <c r="D1591" i="1"/>
  <c r="J1591" i="1" s="1"/>
  <c r="B1591" i="1"/>
  <c r="A1591" i="1"/>
  <c r="I1590" i="1"/>
  <c r="H1590" i="1"/>
  <c r="G1590" i="1"/>
  <c r="F1590" i="1"/>
  <c r="D1590" i="1"/>
  <c r="J1590" i="1" s="1"/>
  <c r="B1590" i="1"/>
  <c r="A1590" i="1"/>
  <c r="I1589" i="1"/>
  <c r="H1589" i="1"/>
  <c r="G1589" i="1"/>
  <c r="F1589" i="1"/>
  <c r="D1589" i="1"/>
  <c r="D1634" i="1" s="1"/>
  <c r="B1589" i="1"/>
  <c r="A1589" i="1"/>
  <c r="I1581" i="1"/>
  <c r="H1581" i="1"/>
  <c r="G1581" i="1"/>
  <c r="F1581" i="1"/>
  <c r="D1581" i="1"/>
  <c r="J1581" i="1" s="1"/>
  <c r="B1581" i="1"/>
  <c r="A1581" i="1"/>
  <c r="I1580" i="1"/>
  <c r="H1580" i="1"/>
  <c r="G1580" i="1"/>
  <c r="F1580" i="1"/>
  <c r="D1580" i="1"/>
  <c r="J1580" i="1" s="1"/>
  <c r="B1580" i="1"/>
  <c r="A1580" i="1"/>
  <c r="I1579" i="1"/>
  <c r="H1579" i="1"/>
  <c r="G1579" i="1"/>
  <c r="F1579" i="1"/>
  <c r="D1579" i="1"/>
  <c r="J1579" i="1" s="1"/>
  <c r="B1579" i="1"/>
  <c r="A1579" i="1"/>
  <c r="I1578" i="1"/>
  <c r="H1578" i="1"/>
  <c r="G1578" i="1"/>
  <c r="F1578" i="1"/>
  <c r="D1578" i="1"/>
  <c r="J1578" i="1" s="1"/>
  <c r="B1578" i="1"/>
  <c r="A1578" i="1"/>
  <c r="I1577" i="1"/>
  <c r="H1577" i="1"/>
  <c r="G1577" i="1"/>
  <c r="F1577" i="1"/>
  <c r="D1577" i="1"/>
  <c r="J1577" i="1" s="1"/>
  <c r="B1577" i="1"/>
  <c r="A1577" i="1"/>
  <c r="I1576" i="1"/>
  <c r="H1576" i="1"/>
  <c r="G1576" i="1"/>
  <c r="F1576" i="1"/>
  <c r="D1576" i="1"/>
  <c r="J1576" i="1" s="1"/>
  <c r="B1576" i="1"/>
  <c r="A1576" i="1"/>
  <c r="I1575" i="1"/>
  <c r="H1575" i="1"/>
  <c r="G1575" i="1"/>
  <c r="F1575" i="1"/>
  <c r="D1575" i="1"/>
  <c r="J1575" i="1" s="1"/>
  <c r="B1575" i="1"/>
  <c r="A1575" i="1"/>
  <c r="I1574" i="1"/>
  <c r="H1574" i="1"/>
  <c r="G1574" i="1"/>
  <c r="F1574" i="1"/>
  <c r="D1574" i="1"/>
  <c r="J1574" i="1" s="1"/>
  <c r="B1574" i="1"/>
  <c r="A1574" i="1"/>
  <c r="I1573" i="1"/>
  <c r="H1573" i="1"/>
  <c r="G1573" i="1"/>
  <c r="F1573" i="1"/>
  <c r="D1573" i="1"/>
  <c r="J1573" i="1" s="1"/>
  <c r="B1573" i="1"/>
  <c r="A1573" i="1"/>
  <c r="I1572" i="1"/>
  <c r="H1572" i="1"/>
  <c r="G1572" i="1"/>
  <c r="F1572" i="1"/>
  <c r="D1572" i="1"/>
  <c r="J1572" i="1" s="1"/>
  <c r="B1572" i="1"/>
  <c r="A1572" i="1"/>
  <c r="I1571" i="1"/>
  <c r="H1571" i="1"/>
  <c r="G1571" i="1"/>
  <c r="F1571" i="1"/>
  <c r="D1571" i="1"/>
  <c r="J1571" i="1" s="1"/>
  <c r="B1571" i="1"/>
  <c r="A1571" i="1"/>
  <c r="I1570" i="1"/>
  <c r="H1570" i="1"/>
  <c r="G1570" i="1"/>
  <c r="F1570" i="1"/>
  <c r="D1570" i="1"/>
  <c r="J1570" i="1" s="1"/>
  <c r="B1570" i="1"/>
  <c r="A1570" i="1"/>
  <c r="I1569" i="1"/>
  <c r="H1569" i="1"/>
  <c r="G1569" i="1"/>
  <c r="F1569" i="1"/>
  <c r="D1569" i="1"/>
  <c r="J1569" i="1" s="1"/>
  <c r="B1569" i="1"/>
  <c r="A1569" i="1"/>
  <c r="I1568" i="1"/>
  <c r="H1568" i="1"/>
  <c r="G1568" i="1"/>
  <c r="F1568" i="1"/>
  <c r="D1568" i="1"/>
  <c r="J1568" i="1" s="1"/>
  <c r="B1568" i="1"/>
  <c r="A1568" i="1"/>
  <c r="I1567" i="1"/>
  <c r="H1567" i="1"/>
  <c r="G1567" i="1"/>
  <c r="F1567" i="1"/>
  <c r="D1567" i="1"/>
  <c r="J1567" i="1" s="1"/>
  <c r="B1567" i="1"/>
  <c r="A1567" i="1"/>
  <c r="I1566" i="1"/>
  <c r="H1566" i="1"/>
  <c r="G1566" i="1"/>
  <c r="F1566" i="1"/>
  <c r="D1566" i="1"/>
  <c r="J1566" i="1" s="1"/>
  <c r="B1566" i="1"/>
  <c r="A1566" i="1"/>
  <c r="I1565" i="1"/>
  <c r="H1565" i="1"/>
  <c r="G1565" i="1"/>
  <c r="F1565" i="1"/>
  <c r="D1565" i="1"/>
  <c r="J1565" i="1" s="1"/>
  <c r="B1565" i="1"/>
  <c r="A1565" i="1"/>
  <c r="I1564" i="1"/>
  <c r="H1564" i="1"/>
  <c r="G1564" i="1"/>
  <c r="F1564" i="1"/>
  <c r="D1564" i="1"/>
  <c r="J1564" i="1" s="1"/>
  <c r="B1564" i="1"/>
  <c r="A1564" i="1"/>
  <c r="I1563" i="1"/>
  <c r="H1563" i="1"/>
  <c r="G1563" i="1"/>
  <c r="F1563" i="1"/>
  <c r="D1563" i="1"/>
  <c r="J1563" i="1" s="1"/>
  <c r="B1563" i="1"/>
  <c r="A1563" i="1"/>
  <c r="I1562" i="1"/>
  <c r="H1562" i="1"/>
  <c r="G1562" i="1"/>
  <c r="F1562" i="1"/>
  <c r="D1562" i="1"/>
  <c r="J1562" i="1" s="1"/>
  <c r="B1562" i="1"/>
  <c r="A1562" i="1"/>
  <c r="I1561" i="1"/>
  <c r="H1561" i="1"/>
  <c r="G1561" i="1"/>
  <c r="F1561" i="1"/>
  <c r="D1561" i="1"/>
  <c r="J1561" i="1" s="1"/>
  <c r="B1561" i="1"/>
  <c r="A1561" i="1"/>
  <c r="I1560" i="1"/>
  <c r="H1560" i="1"/>
  <c r="G1560" i="1"/>
  <c r="F1560" i="1"/>
  <c r="D1560" i="1"/>
  <c r="J1560" i="1" s="1"/>
  <c r="B1560" i="1"/>
  <c r="A1560" i="1"/>
  <c r="I1559" i="1"/>
  <c r="H1559" i="1"/>
  <c r="G1559" i="1"/>
  <c r="F1559" i="1"/>
  <c r="D1559" i="1"/>
  <c r="J1559" i="1" s="1"/>
  <c r="B1559" i="1"/>
  <c r="A1559" i="1"/>
  <c r="I1558" i="1"/>
  <c r="H1558" i="1"/>
  <c r="G1558" i="1"/>
  <c r="F1558" i="1"/>
  <c r="D1558" i="1"/>
  <c r="J1558" i="1" s="1"/>
  <c r="B1558" i="1"/>
  <c r="A1558" i="1"/>
  <c r="I1557" i="1"/>
  <c r="H1557" i="1"/>
  <c r="G1557" i="1"/>
  <c r="F1557" i="1"/>
  <c r="D1557" i="1"/>
  <c r="J1557" i="1" s="1"/>
  <c r="B1557" i="1"/>
  <c r="A1557" i="1"/>
  <c r="I1556" i="1"/>
  <c r="H1556" i="1"/>
  <c r="G1556" i="1"/>
  <c r="F1556" i="1"/>
  <c r="D1556" i="1"/>
  <c r="J1556" i="1" s="1"/>
  <c r="B1556" i="1"/>
  <c r="A1556" i="1"/>
  <c r="I1555" i="1"/>
  <c r="H1555" i="1"/>
  <c r="G1555" i="1"/>
  <c r="F1555" i="1"/>
  <c r="D1555" i="1"/>
  <c r="J1555" i="1" s="1"/>
  <c r="B1555" i="1"/>
  <c r="A1555" i="1"/>
  <c r="I1554" i="1"/>
  <c r="H1554" i="1"/>
  <c r="G1554" i="1"/>
  <c r="F1554" i="1"/>
  <c r="D1554" i="1"/>
  <c r="J1554" i="1" s="1"/>
  <c r="B1554" i="1"/>
  <c r="A1554" i="1"/>
  <c r="I1553" i="1"/>
  <c r="H1553" i="1"/>
  <c r="G1553" i="1"/>
  <c r="F1553" i="1"/>
  <c r="D1553" i="1"/>
  <c r="J1553" i="1" s="1"/>
  <c r="B1553" i="1"/>
  <c r="A1553" i="1"/>
  <c r="I1552" i="1"/>
  <c r="H1552" i="1"/>
  <c r="G1552" i="1"/>
  <c r="F1552" i="1"/>
  <c r="D1552" i="1"/>
  <c r="J1552" i="1" s="1"/>
  <c r="B1552" i="1"/>
  <c r="A1552" i="1"/>
  <c r="I1551" i="1"/>
  <c r="H1551" i="1"/>
  <c r="G1551" i="1"/>
  <c r="F1551" i="1"/>
  <c r="D1551" i="1"/>
  <c r="J1551" i="1" s="1"/>
  <c r="B1551" i="1"/>
  <c r="A1551" i="1"/>
  <c r="I1550" i="1"/>
  <c r="H1550" i="1"/>
  <c r="G1550" i="1"/>
  <c r="F1550" i="1"/>
  <c r="D1550" i="1"/>
  <c r="J1550" i="1" s="1"/>
  <c r="B1550" i="1"/>
  <c r="A1550" i="1"/>
  <c r="I1549" i="1"/>
  <c r="H1549" i="1"/>
  <c r="G1549" i="1"/>
  <c r="F1549" i="1"/>
  <c r="D1549" i="1"/>
  <c r="J1549" i="1" s="1"/>
  <c r="B1549" i="1"/>
  <c r="A1549" i="1"/>
  <c r="I1548" i="1"/>
  <c r="H1548" i="1"/>
  <c r="G1548" i="1"/>
  <c r="F1548" i="1"/>
  <c r="D1548" i="1"/>
  <c r="J1548" i="1" s="1"/>
  <c r="B1548" i="1"/>
  <c r="A1548" i="1"/>
  <c r="I1547" i="1"/>
  <c r="H1547" i="1"/>
  <c r="G1547" i="1"/>
  <c r="F1547" i="1"/>
  <c r="D1547" i="1"/>
  <c r="J1547" i="1" s="1"/>
  <c r="B1547" i="1"/>
  <c r="A1547" i="1"/>
  <c r="I1546" i="1"/>
  <c r="H1546" i="1"/>
  <c r="G1546" i="1"/>
  <c r="F1546" i="1"/>
  <c r="D1546" i="1"/>
  <c r="J1546" i="1" s="1"/>
  <c r="B1546" i="1"/>
  <c r="A1546" i="1"/>
  <c r="I1545" i="1"/>
  <c r="H1545" i="1"/>
  <c r="G1545" i="1"/>
  <c r="F1545" i="1"/>
  <c r="D1545" i="1"/>
  <c r="J1545" i="1" s="1"/>
  <c r="B1545" i="1"/>
  <c r="A1545" i="1"/>
  <c r="I1544" i="1"/>
  <c r="H1544" i="1"/>
  <c r="G1544" i="1"/>
  <c r="F1544" i="1"/>
  <c r="D1544" i="1"/>
  <c r="J1544" i="1" s="1"/>
  <c r="B1544" i="1"/>
  <c r="A1544" i="1"/>
  <c r="I1543" i="1"/>
  <c r="H1543" i="1"/>
  <c r="G1543" i="1"/>
  <c r="F1543" i="1"/>
  <c r="D1543" i="1"/>
  <c r="J1543" i="1" s="1"/>
  <c r="B1543" i="1"/>
  <c r="A1543" i="1"/>
  <c r="I1542" i="1"/>
  <c r="H1542" i="1"/>
  <c r="G1542" i="1"/>
  <c r="F1542" i="1"/>
  <c r="D1542" i="1"/>
  <c r="J1542" i="1" s="1"/>
  <c r="B1542" i="1"/>
  <c r="A1542" i="1"/>
  <c r="I1541" i="1"/>
  <c r="H1541" i="1"/>
  <c r="G1541" i="1"/>
  <c r="F1541" i="1"/>
  <c r="D1541" i="1"/>
  <c r="J1541" i="1" s="1"/>
  <c r="B1541" i="1"/>
  <c r="A1541" i="1"/>
  <c r="I1540" i="1"/>
  <c r="H1540" i="1"/>
  <c r="G1540" i="1"/>
  <c r="F1540" i="1"/>
  <c r="D1540" i="1"/>
  <c r="J1540" i="1" s="1"/>
  <c r="B1540" i="1"/>
  <c r="A1540" i="1"/>
  <c r="I1539" i="1"/>
  <c r="H1539" i="1"/>
  <c r="G1539" i="1"/>
  <c r="F1539" i="1"/>
  <c r="D1539" i="1"/>
  <c r="J1539" i="1" s="1"/>
  <c r="B1539" i="1"/>
  <c r="A1539" i="1"/>
  <c r="I1538" i="1"/>
  <c r="H1538" i="1"/>
  <c r="G1538" i="1"/>
  <c r="F1538" i="1"/>
  <c r="D1538" i="1"/>
  <c r="J1538" i="1" s="1"/>
  <c r="B1538" i="1"/>
  <c r="A1538" i="1"/>
  <c r="I1537" i="1"/>
  <c r="H1537" i="1"/>
  <c r="G1537" i="1"/>
  <c r="F1537" i="1"/>
  <c r="D1537" i="1"/>
  <c r="D1582" i="1" s="1"/>
  <c r="B1537" i="1"/>
  <c r="A1537" i="1"/>
  <c r="I1529" i="1"/>
  <c r="H1529" i="1"/>
  <c r="G1529" i="1"/>
  <c r="F1529" i="1"/>
  <c r="D1529" i="1"/>
  <c r="J1529" i="1" s="1"/>
  <c r="B1529" i="1"/>
  <c r="A1529" i="1"/>
  <c r="I1528" i="1"/>
  <c r="H1528" i="1"/>
  <c r="G1528" i="1"/>
  <c r="F1528" i="1"/>
  <c r="D1528" i="1"/>
  <c r="J1528" i="1" s="1"/>
  <c r="B1528" i="1"/>
  <c r="A1528" i="1"/>
  <c r="I1527" i="1"/>
  <c r="H1527" i="1"/>
  <c r="G1527" i="1"/>
  <c r="F1527" i="1"/>
  <c r="D1527" i="1"/>
  <c r="J1527" i="1" s="1"/>
  <c r="B1527" i="1"/>
  <c r="A1527" i="1"/>
  <c r="I1526" i="1"/>
  <c r="H1526" i="1"/>
  <c r="G1526" i="1"/>
  <c r="F1526" i="1"/>
  <c r="D1526" i="1"/>
  <c r="J1526" i="1" s="1"/>
  <c r="B1526" i="1"/>
  <c r="A1526" i="1"/>
  <c r="I1525" i="1"/>
  <c r="H1525" i="1"/>
  <c r="G1525" i="1"/>
  <c r="F1525" i="1"/>
  <c r="D1525" i="1"/>
  <c r="J1525" i="1" s="1"/>
  <c r="B1525" i="1"/>
  <c r="A1525" i="1"/>
  <c r="I1524" i="1"/>
  <c r="H1524" i="1"/>
  <c r="G1524" i="1"/>
  <c r="F1524" i="1"/>
  <c r="D1524" i="1"/>
  <c r="J1524" i="1" s="1"/>
  <c r="B1524" i="1"/>
  <c r="A1524" i="1"/>
  <c r="I1523" i="1"/>
  <c r="H1523" i="1"/>
  <c r="G1523" i="1"/>
  <c r="F1523" i="1"/>
  <c r="D1523" i="1"/>
  <c r="J1523" i="1" s="1"/>
  <c r="B1523" i="1"/>
  <c r="A1523" i="1"/>
  <c r="I1522" i="1"/>
  <c r="H1522" i="1"/>
  <c r="G1522" i="1"/>
  <c r="F1522" i="1"/>
  <c r="D1522" i="1"/>
  <c r="J1522" i="1" s="1"/>
  <c r="B1522" i="1"/>
  <c r="A1522" i="1"/>
  <c r="I1521" i="1"/>
  <c r="H1521" i="1"/>
  <c r="G1521" i="1"/>
  <c r="F1521" i="1"/>
  <c r="D1521" i="1"/>
  <c r="J1521" i="1" s="1"/>
  <c r="B1521" i="1"/>
  <c r="A1521" i="1"/>
  <c r="I1520" i="1"/>
  <c r="H1520" i="1"/>
  <c r="G1520" i="1"/>
  <c r="F1520" i="1"/>
  <c r="D1520" i="1"/>
  <c r="J1520" i="1" s="1"/>
  <c r="B1520" i="1"/>
  <c r="A1520" i="1"/>
  <c r="I1519" i="1"/>
  <c r="H1519" i="1"/>
  <c r="G1519" i="1"/>
  <c r="F1519" i="1"/>
  <c r="D1519" i="1"/>
  <c r="J1519" i="1" s="1"/>
  <c r="B1519" i="1"/>
  <c r="A1519" i="1"/>
  <c r="I1518" i="1"/>
  <c r="H1518" i="1"/>
  <c r="G1518" i="1"/>
  <c r="F1518" i="1"/>
  <c r="D1518" i="1"/>
  <c r="J1518" i="1" s="1"/>
  <c r="B1518" i="1"/>
  <c r="A1518" i="1"/>
  <c r="I1517" i="1"/>
  <c r="H1517" i="1"/>
  <c r="G1517" i="1"/>
  <c r="F1517" i="1"/>
  <c r="D1517" i="1"/>
  <c r="J1517" i="1" s="1"/>
  <c r="B1517" i="1"/>
  <c r="A1517" i="1"/>
  <c r="I1516" i="1"/>
  <c r="H1516" i="1"/>
  <c r="G1516" i="1"/>
  <c r="F1516" i="1"/>
  <c r="D1516" i="1"/>
  <c r="J1516" i="1" s="1"/>
  <c r="B1516" i="1"/>
  <c r="A1516" i="1"/>
  <c r="I1515" i="1"/>
  <c r="H1515" i="1"/>
  <c r="G1515" i="1"/>
  <c r="F1515" i="1"/>
  <c r="D1515" i="1"/>
  <c r="J1515" i="1" s="1"/>
  <c r="B1515" i="1"/>
  <c r="A1515" i="1"/>
  <c r="I1514" i="1"/>
  <c r="H1514" i="1"/>
  <c r="G1514" i="1"/>
  <c r="F1514" i="1"/>
  <c r="D1514" i="1"/>
  <c r="J1514" i="1" s="1"/>
  <c r="B1514" i="1"/>
  <c r="A1514" i="1"/>
  <c r="I1513" i="1"/>
  <c r="H1513" i="1"/>
  <c r="G1513" i="1"/>
  <c r="F1513" i="1"/>
  <c r="D1513" i="1"/>
  <c r="J1513" i="1" s="1"/>
  <c r="B1513" i="1"/>
  <c r="A1513" i="1"/>
  <c r="I1512" i="1"/>
  <c r="H1512" i="1"/>
  <c r="G1512" i="1"/>
  <c r="F1512" i="1"/>
  <c r="D1512" i="1"/>
  <c r="J1512" i="1" s="1"/>
  <c r="B1512" i="1"/>
  <c r="A1512" i="1"/>
  <c r="I1511" i="1"/>
  <c r="H1511" i="1"/>
  <c r="G1511" i="1"/>
  <c r="F1511" i="1"/>
  <c r="D1511" i="1"/>
  <c r="J1511" i="1" s="1"/>
  <c r="B1511" i="1"/>
  <c r="A1511" i="1"/>
  <c r="I1510" i="1"/>
  <c r="H1510" i="1"/>
  <c r="G1510" i="1"/>
  <c r="F1510" i="1"/>
  <c r="D1510" i="1"/>
  <c r="J1510" i="1" s="1"/>
  <c r="B1510" i="1"/>
  <c r="A1510" i="1"/>
  <c r="I1509" i="1"/>
  <c r="H1509" i="1"/>
  <c r="G1509" i="1"/>
  <c r="F1509" i="1"/>
  <c r="D1509" i="1"/>
  <c r="J1509" i="1" s="1"/>
  <c r="B1509" i="1"/>
  <c r="A1509" i="1"/>
  <c r="I1508" i="1"/>
  <c r="H1508" i="1"/>
  <c r="G1508" i="1"/>
  <c r="F1508" i="1"/>
  <c r="D1508" i="1"/>
  <c r="J1508" i="1" s="1"/>
  <c r="B1508" i="1"/>
  <c r="A1508" i="1"/>
  <c r="I1507" i="1"/>
  <c r="H1507" i="1"/>
  <c r="G1507" i="1"/>
  <c r="F1507" i="1"/>
  <c r="D1507" i="1"/>
  <c r="J1507" i="1" s="1"/>
  <c r="B1507" i="1"/>
  <c r="A1507" i="1"/>
  <c r="I1506" i="1"/>
  <c r="H1506" i="1"/>
  <c r="G1506" i="1"/>
  <c r="F1506" i="1"/>
  <c r="D1506" i="1"/>
  <c r="J1506" i="1" s="1"/>
  <c r="B1506" i="1"/>
  <c r="A1506" i="1"/>
  <c r="I1505" i="1"/>
  <c r="H1505" i="1"/>
  <c r="G1505" i="1"/>
  <c r="F1505" i="1"/>
  <c r="D1505" i="1"/>
  <c r="J1505" i="1" s="1"/>
  <c r="B1505" i="1"/>
  <c r="A1505" i="1"/>
  <c r="I1504" i="1"/>
  <c r="H1504" i="1"/>
  <c r="G1504" i="1"/>
  <c r="F1504" i="1"/>
  <c r="D1504" i="1"/>
  <c r="J1504" i="1" s="1"/>
  <c r="B1504" i="1"/>
  <c r="A1504" i="1"/>
  <c r="I1503" i="1"/>
  <c r="H1503" i="1"/>
  <c r="G1503" i="1"/>
  <c r="F1503" i="1"/>
  <c r="D1503" i="1"/>
  <c r="J1503" i="1" s="1"/>
  <c r="B1503" i="1"/>
  <c r="A1503" i="1"/>
  <c r="I1502" i="1"/>
  <c r="H1502" i="1"/>
  <c r="G1502" i="1"/>
  <c r="F1502" i="1"/>
  <c r="D1502" i="1"/>
  <c r="J1502" i="1" s="1"/>
  <c r="B1502" i="1"/>
  <c r="A1502" i="1"/>
  <c r="I1501" i="1"/>
  <c r="H1501" i="1"/>
  <c r="G1501" i="1"/>
  <c r="F1501" i="1"/>
  <c r="D1501" i="1"/>
  <c r="J1501" i="1" s="1"/>
  <c r="B1501" i="1"/>
  <c r="A1501" i="1"/>
  <c r="I1500" i="1"/>
  <c r="H1500" i="1"/>
  <c r="G1500" i="1"/>
  <c r="F1500" i="1"/>
  <c r="D1500" i="1"/>
  <c r="J1500" i="1" s="1"/>
  <c r="B1500" i="1"/>
  <c r="A1500" i="1"/>
  <c r="I1499" i="1"/>
  <c r="H1499" i="1"/>
  <c r="G1499" i="1"/>
  <c r="F1499" i="1"/>
  <c r="D1499" i="1"/>
  <c r="J1499" i="1" s="1"/>
  <c r="B1499" i="1"/>
  <c r="A1499" i="1"/>
  <c r="I1498" i="1"/>
  <c r="H1498" i="1"/>
  <c r="G1498" i="1"/>
  <c r="F1498" i="1"/>
  <c r="D1498" i="1"/>
  <c r="J1498" i="1" s="1"/>
  <c r="B1498" i="1"/>
  <c r="A1498" i="1"/>
  <c r="I1497" i="1"/>
  <c r="H1497" i="1"/>
  <c r="G1497" i="1"/>
  <c r="F1497" i="1"/>
  <c r="D1497" i="1"/>
  <c r="J1497" i="1" s="1"/>
  <c r="B1497" i="1"/>
  <c r="A1497" i="1"/>
  <c r="I1496" i="1"/>
  <c r="H1496" i="1"/>
  <c r="G1496" i="1"/>
  <c r="F1496" i="1"/>
  <c r="D1496" i="1"/>
  <c r="J1496" i="1" s="1"/>
  <c r="B1496" i="1"/>
  <c r="A1496" i="1"/>
  <c r="I1495" i="1"/>
  <c r="H1495" i="1"/>
  <c r="G1495" i="1"/>
  <c r="F1495" i="1"/>
  <c r="D1495" i="1"/>
  <c r="J1495" i="1" s="1"/>
  <c r="B1495" i="1"/>
  <c r="A1495" i="1"/>
  <c r="I1494" i="1"/>
  <c r="H1494" i="1"/>
  <c r="G1494" i="1"/>
  <c r="F1494" i="1"/>
  <c r="D1494" i="1"/>
  <c r="J1494" i="1" s="1"/>
  <c r="B1494" i="1"/>
  <c r="A1494" i="1"/>
  <c r="I1493" i="1"/>
  <c r="H1493" i="1"/>
  <c r="G1493" i="1"/>
  <c r="F1493" i="1"/>
  <c r="D1493" i="1"/>
  <c r="J1493" i="1" s="1"/>
  <c r="B1493" i="1"/>
  <c r="A1493" i="1"/>
  <c r="I1492" i="1"/>
  <c r="H1492" i="1"/>
  <c r="G1492" i="1"/>
  <c r="F1492" i="1"/>
  <c r="D1492" i="1"/>
  <c r="J1492" i="1" s="1"/>
  <c r="B1492" i="1"/>
  <c r="A1492" i="1"/>
  <c r="I1491" i="1"/>
  <c r="H1491" i="1"/>
  <c r="G1491" i="1"/>
  <c r="F1491" i="1"/>
  <c r="D1491" i="1"/>
  <c r="J1491" i="1" s="1"/>
  <c r="B1491" i="1"/>
  <c r="A1491" i="1"/>
  <c r="I1490" i="1"/>
  <c r="H1490" i="1"/>
  <c r="G1490" i="1"/>
  <c r="F1490" i="1"/>
  <c r="D1490" i="1"/>
  <c r="J1490" i="1" s="1"/>
  <c r="B1490" i="1"/>
  <c r="A1490" i="1"/>
  <c r="I1489" i="1"/>
  <c r="H1489" i="1"/>
  <c r="G1489" i="1"/>
  <c r="F1489" i="1"/>
  <c r="D1489" i="1"/>
  <c r="J1489" i="1" s="1"/>
  <c r="B1489" i="1"/>
  <c r="A1489" i="1"/>
  <c r="I1488" i="1"/>
  <c r="H1488" i="1"/>
  <c r="G1488" i="1"/>
  <c r="F1488" i="1"/>
  <c r="D1488" i="1"/>
  <c r="J1488" i="1" s="1"/>
  <c r="B1488" i="1"/>
  <c r="A1488" i="1"/>
  <c r="I1487" i="1"/>
  <c r="H1487" i="1"/>
  <c r="G1487" i="1"/>
  <c r="F1487" i="1"/>
  <c r="D1487" i="1"/>
  <c r="J1487" i="1" s="1"/>
  <c r="B1487" i="1"/>
  <c r="A1487" i="1"/>
  <c r="I1486" i="1"/>
  <c r="H1486" i="1"/>
  <c r="G1486" i="1"/>
  <c r="F1486" i="1"/>
  <c r="D1486" i="1"/>
  <c r="J1486" i="1" s="1"/>
  <c r="B1486" i="1"/>
  <c r="A1486" i="1"/>
  <c r="I1485" i="1"/>
  <c r="H1485" i="1"/>
  <c r="G1485" i="1"/>
  <c r="F1485" i="1"/>
  <c r="D1485" i="1"/>
  <c r="D1530" i="1" s="1"/>
  <c r="B1485" i="1"/>
  <c r="A1485" i="1"/>
  <c r="I1477" i="1"/>
  <c r="H1477" i="1"/>
  <c r="G1477" i="1"/>
  <c r="F1477" i="1"/>
  <c r="D1477" i="1"/>
  <c r="J1477" i="1" s="1"/>
  <c r="B1477" i="1"/>
  <c r="A1477" i="1"/>
  <c r="I1476" i="1"/>
  <c r="H1476" i="1"/>
  <c r="G1476" i="1"/>
  <c r="F1476" i="1"/>
  <c r="D1476" i="1"/>
  <c r="J1476" i="1" s="1"/>
  <c r="B1476" i="1"/>
  <c r="A1476" i="1"/>
  <c r="I1475" i="1"/>
  <c r="H1475" i="1"/>
  <c r="G1475" i="1"/>
  <c r="F1475" i="1"/>
  <c r="D1475" i="1"/>
  <c r="J1475" i="1" s="1"/>
  <c r="B1475" i="1"/>
  <c r="A1475" i="1"/>
  <c r="I1474" i="1"/>
  <c r="H1474" i="1"/>
  <c r="G1474" i="1"/>
  <c r="F1474" i="1"/>
  <c r="D1474" i="1"/>
  <c r="J1474" i="1" s="1"/>
  <c r="B1474" i="1"/>
  <c r="A1474" i="1"/>
  <c r="I1473" i="1"/>
  <c r="H1473" i="1"/>
  <c r="G1473" i="1"/>
  <c r="F1473" i="1"/>
  <c r="D1473" i="1"/>
  <c r="J1473" i="1" s="1"/>
  <c r="B1473" i="1"/>
  <c r="A1473" i="1"/>
  <c r="I1472" i="1"/>
  <c r="H1472" i="1"/>
  <c r="G1472" i="1"/>
  <c r="F1472" i="1"/>
  <c r="D1472" i="1"/>
  <c r="J1472" i="1" s="1"/>
  <c r="B1472" i="1"/>
  <c r="A1472" i="1"/>
  <c r="I1471" i="1"/>
  <c r="H1471" i="1"/>
  <c r="G1471" i="1"/>
  <c r="F1471" i="1"/>
  <c r="D1471" i="1"/>
  <c r="J1471" i="1" s="1"/>
  <c r="B1471" i="1"/>
  <c r="A1471" i="1"/>
  <c r="I1470" i="1"/>
  <c r="H1470" i="1"/>
  <c r="G1470" i="1"/>
  <c r="F1470" i="1"/>
  <c r="D1470" i="1"/>
  <c r="J1470" i="1" s="1"/>
  <c r="B1470" i="1"/>
  <c r="A1470" i="1"/>
  <c r="I1469" i="1"/>
  <c r="H1469" i="1"/>
  <c r="G1469" i="1"/>
  <c r="F1469" i="1"/>
  <c r="D1469" i="1"/>
  <c r="J1469" i="1" s="1"/>
  <c r="B1469" i="1"/>
  <c r="A1469" i="1"/>
  <c r="I1468" i="1"/>
  <c r="H1468" i="1"/>
  <c r="G1468" i="1"/>
  <c r="F1468" i="1"/>
  <c r="D1468" i="1"/>
  <c r="J1468" i="1" s="1"/>
  <c r="B1468" i="1"/>
  <c r="A1468" i="1"/>
  <c r="I1467" i="1"/>
  <c r="H1467" i="1"/>
  <c r="G1467" i="1"/>
  <c r="F1467" i="1"/>
  <c r="D1467" i="1"/>
  <c r="J1467" i="1" s="1"/>
  <c r="B1467" i="1"/>
  <c r="A1467" i="1"/>
  <c r="I1466" i="1"/>
  <c r="H1466" i="1"/>
  <c r="G1466" i="1"/>
  <c r="F1466" i="1"/>
  <c r="D1466" i="1"/>
  <c r="J1466" i="1" s="1"/>
  <c r="B1466" i="1"/>
  <c r="A1466" i="1"/>
  <c r="I1465" i="1"/>
  <c r="H1465" i="1"/>
  <c r="G1465" i="1"/>
  <c r="F1465" i="1"/>
  <c r="D1465" i="1"/>
  <c r="J1465" i="1" s="1"/>
  <c r="B1465" i="1"/>
  <c r="A1465" i="1"/>
  <c r="I1464" i="1"/>
  <c r="H1464" i="1"/>
  <c r="G1464" i="1"/>
  <c r="F1464" i="1"/>
  <c r="D1464" i="1"/>
  <c r="J1464" i="1" s="1"/>
  <c r="B1464" i="1"/>
  <c r="A1464" i="1"/>
  <c r="I1463" i="1"/>
  <c r="H1463" i="1"/>
  <c r="G1463" i="1"/>
  <c r="F1463" i="1"/>
  <c r="D1463" i="1"/>
  <c r="J1463" i="1" s="1"/>
  <c r="B1463" i="1"/>
  <c r="A1463" i="1"/>
  <c r="I1462" i="1"/>
  <c r="H1462" i="1"/>
  <c r="G1462" i="1"/>
  <c r="F1462" i="1"/>
  <c r="D1462" i="1"/>
  <c r="J1462" i="1" s="1"/>
  <c r="B1462" i="1"/>
  <c r="A1462" i="1"/>
  <c r="I1461" i="1"/>
  <c r="H1461" i="1"/>
  <c r="G1461" i="1"/>
  <c r="F1461" i="1"/>
  <c r="D1461" i="1"/>
  <c r="J1461" i="1" s="1"/>
  <c r="B1461" i="1"/>
  <c r="A1461" i="1"/>
  <c r="I1460" i="1"/>
  <c r="H1460" i="1"/>
  <c r="G1460" i="1"/>
  <c r="F1460" i="1"/>
  <c r="D1460" i="1"/>
  <c r="J1460" i="1" s="1"/>
  <c r="B1460" i="1"/>
  <c r="A1460" i="1"/>
  <c r="I1459" i="1"/>
  <c r="H1459" i="1"/>
  <c r="G1459" i="1"/>
  <c r="F1459" i="1"/>
  <c r="D1459" i="1"/>
  <c r="J1459" i="1" s="1"/>
  <c r="B1459" i="1"/>
  <c r="A1459" i="1"/>
  <c r="I1458" i="1"/>
  <c r="H1458" i="1"/>
  <c r="G1458" i="1"/>
  <c r="F1458" i="1"/>
  <c r="D1458" i="1"/>
  <c r="J1458" i="1" s="1"/>
  <c r="B1458" i="1"/>
  <c r="A1458" i="1"/>
  <c r="I1457" i="1"/>
  <c r="H1457" i="1"/>
  <c r="G1457" i="1"/>
  <c r="F1457" i="1"/>
  <c r="D1457" i="1"/>
  <c r="J1457" i="1" s="1"/>
  <c r="B1457" i="1"/>
  <c r="A1457" i="1"/>
  <c r="I1456" i="1"/>
  <c r="H1456" i="1"/>
  <c r="G1456" i="1"/>
  <c r="F1456" i="1"/>
  <c r="D1456" i="1"/>
  <c r="J1456" i="1" s="1"/>
  <c r="B1456" i="1"/>
  <c r="A1456" i="1"/>
  <c r="I1455" i="1"/>
  <c r="H1455" i="1"/>
  <c r="G1455" i="1"/>
  <c r="F1455" i="1"/>
  <c r="D1455" i="1"/>
  <c r="J1455" i="1" s="1"/>
  <c r="B1455" i="1"/>
  <c r="A1455" i="1"/>
  <c r="I1454" i="1"/>
  <c r="H1454" i="1"/>
  <c r="G1454" i="1"/>
  <c r="F1454" i="1"/>
  <c r="D1454" i="1"/>
  <c r="J1454" i="1" s="1"/>
  <c r="B1454" i="1"/>
  <c r="A1454" i="1"/>
  <c r="I1453" i="1"/>
  <c r="H1453" i="1"/>
  <c r="G1453" i="1"/>
  <c r="F1453" i="1"/>
  <c r="D1453" i="1"/>
  <c r="J1453" i="1" s="1"/>
  <c r="B1453" i="1"/>
  <c r="A1453" i="1"/>
  <c r="I1452" i="1"/>
  <c r="H1452" i="1"/>
  <c r="G1452" i="1"/>
  <c r="F1452" i="1"/>
  <c r="D1452" i="1"/>
  <c r="J1452" i="1" s="1"/>
  <c r="B1452" i="1"/>
  <c r="A1452" i="1"/>
  <c r="I1451" i="1"/>
  <c r="H1451" i="1"/>
  <c r="G1451" i="1"/>
  <c r="F1451" i="1"/>
  <c r="D1451" i="1"/>
  <c r="J1451" i="1" s="1"/>
  <c r="B1451" i="1"/>
  <c r="A1451" i="1"/>
  <c r="I1450" i="1"/>
  <c r="H1450" i="1"/>
  <c r="G1450" i="1"/>
  <c r="F1450" i="1"/>
  <c r="D1450" i="1"/>
  <c r="J1450" i="1" s="1"/>
  <c r="B1450" i="1"/>
  <c r="A1450" i="1"/>
  <c r="I1449" i="1"/>
  <c r="H1449" i="1"/>
  <c r="G1449" i="1"/>
  <c r="F1449" i="1"/>
  <c r="D1449" i="1"/>
  <c r="J1449" i="1" s="1"/>
  <c r="B1449" i="1"/>
  <c r="A1449" i="1"/>
  <c r="I1448" i="1"/>
  <c r="H1448" i="1"/>
  <c r="G1448" i="1"/>
  <c r="F1448" i="1"/>
  <c r="D1448" i="1"/>
  <c r="J1448" i="1" s="1"/>
  <c r="B1448" i="1"/>
  <c r="A1448" i="1"/>
  <c r="I1447" i="1"/>
  <c r="H1447" i="1"/>
  <c r="G1447" i="1"/>
  <c r="F1447" i="1"/>
  <c r="D1447" i="1"/>
  <c r="J1447" i="1" s="1"/>
  <c r="B1447" i="1"/>
  <c r="A1447" i="1"/>
  <c r="I1446" i="1"/>
  <c r="H1446" i="1"/>
  <c r="G1446" i="1"/>
  <c r="F1446" i="1"/>
  <c r="D1446" i="1"/>
  <c r="J1446" i="1" s="1"/>
  <c r="B1446" i="1"/>
  <c r="A1446" i="1"/>
  <c r="I1445" i="1"/>
  <c r="H1445" i="1"/>
  <c r="G1445" i="1"/>
  <c r="F1445" i="1"/>
  <c r="D1445" i="1"/>
  <c r="J1445" i="1" s="1"/>
  <c r="B1445" i="1"/>
  <c r="A1445" i="1"/>
  <c r="I1444" i="1"/>
  <c r="H1444" i="1"/>
  <c r="G1444" i="1"/>
  <c r="F1444" i="1"/>
  <c r="D1444" i="1"/>
  <c r="J1444" i="1" s="1"/>
  <c r="B1444" i="1"/>
  <c r="A1444" i="1"/>
  <c r="I1443" i="1"/>
  <c r="H1443" i="1"/>
  <c r="G1443" i="1"/>
  <c r="F1443" i="1"/>
  <c r="D1443" i="1"/>
  <c r="J1443" i="1" s="1"/>
  <c r="B1443" i="1"/>
  <c r="A1443" i="1"/>
  <c r="I1442" i="1"/>
  <c r="H1442" i="1"/>
  <c r="G1442" i="1"/>
  <c r="F1442" i="1"/>
  <c r="D1442" i="1"/>
  <c r="J1442" i="1" s="1"/>
  <c r="B1442" i="1"/>
  <c r="A1442" i="1"/>
  <c r="I1441" i="1"/>
  <c r="H1441" i="1"/>
  <c r="G1441" i="1"/>
  <c r="F1441" i="1"/>
  <c r="D1441" i="1"/>
  <c r="J1441" i="1" s="1"/>
  <c r="B1441" i="1"/>
  <c r="A1441" i="1"/>
  <c r="I1440" i="1"/>
  <c r="H1440" i="1"/>
  <c r="G1440" i="1"/>
  <c r="F1440" i="1"/>
  <c r="D1440" i="1"/>
  <c r="J1440" i="1" s="1"/>
  <c r="B1440" i="1"/>
  <c r="A1440" i="1"/>
  <c r="I1439" i="1"/>
  <c r="H1439" i="1"/>
  <c r="G1439" i="1"/>
  <c r="F1439" i="1"/>
  <c r="D1439" i="1"/>
  <c r="J1439" i="1" s="1"/>
  <c r="B1439" i="1"/>
  <c r="A1439" i="1"/>
  <c r="I1438" i="1"/>
  <c r="H1438" i="1"/>
  <c r="G1438" i="1"/>
  <c r="F1438" i="1"/>
  <c r="D1438" i="1"/>
  <c r="J1438" i="1" s="1"/>
  <c r="B1438" i="1"/>
  <c r="A1438" i="1"/>
  <c r="I1437" i="1"/>
  <c r="H1437" i="1"/>
  <c r="G1437" i="1"/>
  <c r="F1437" i="1"/>
  <c r="D1437" i="1"/>
  <c r="J1437" i="1" s="1"/>
  <c r="B1437" i="1"/>
  <c r="A1437" i="1"/>
  <c r="I1436" i="1"/>
  <c r="H1436" i="1"/>
  <c r="G1436" i="1"/>
  <c r="F1436" i="1"/>
  <c r="D1436" i="1"/>
  <c r="J1436" i="1" s="1"/>
  <c r="B1436" i="1"/>
  <c r="A1436" i="1"/>
  <c r="I1435" i="1"/>
  <c r="H1435" i="1"/>
  <c r="G1435" i="1"/>
  <c r="F1435" i="1"/>
  <c r="D1435" i="1"/>
  <c r="J1435" i="1" s="1"/>
  <c r="B1435" i="1"/>
  <c r="A1435" i="1"/>
  <c r="I1434" i="1"/>
  <c r="H1434" i="1"/>
  <c r="G1434" i="1"/>
  <c r="F1434" i="1"/>
  <c r="D1434" i="1"/>
  <c r="J1434" i="1" s="1"/>
  <c r="B1434" i="1"/>
  <c r="A1434" i="1"/>
  <c r="I1433" i="1"/>
  <c r="H1433" i="1"/>
  <c r="G1433" i="1"/>
  <c r="F1433" i="1"/>
  <c r="D1433" i="1"/>
  <c r="D1478" i="1" s="1"/>
  <c r="B1433" i="1"/>
  <c r="A1433" i="1"/>
  <c r="I1425" i="1"/>
  <c r="H1425" i="1"/>
  <c r="G1425" i="1"/>
  <c r="F1425" i="1"/>
  <c r="D1425" i="1"/>
  <c r="J1425" i="1" s="1"/>
  <c r="B1425" i="1"/>
  <c r="A1425" i="1"/>
  <c r="I1424" i="1"/>
  <c r="H1424" i="1"/>
  <c r="G1424" i="1"/>
  <c r="F1424" i="1"/>
  <c r="D1424" i="1"/>
  <c r="J1424" i="1" s="1"/>
  <c r="B1424" i="1"/>
  <c r="A1424" i="1"/>
  <c r="I1423" i="1"/>
  <c r="H1423" i="1"/>
  <c r="G1423" i="1"/>
  <c r="F1423" i="1"/>
  <c r="D1423" i="1"/>
  <c r="J1423" i="1" s="1"/>
  <c r="B1423" i="1"/>
  <c r="A1423" i="1"/>
  <c r="I1422" i="1"/>
  <c r="H1422" i="1"/>
  <c r="G1422" i="1"/>
  <c r="F1422" i="1"/>
  <c r="D1422" i="1"/>
  <c r="J1422" i="1" s="1"/>
  <c r="B1422" i="1"/>
  <c r="A1422" i="1"/>
  <c r="I1421" i="1"/>
  <c r="H1421" i="1"/>
  <c r="G1421" i="1"/>
  <c r="F1421" i="1"/>
  <c r="D1421" i="1"/>
  <c r="J1421" i="1" s="1"/>
  <c r="B1421" i="1"/>
  <c r="A1421" i="1"/>
  <c r="I1420" i="1"/>
  <c r="H1420" i="1"/>
  <c r="G1420" i="1"/>
  <c r="F1420" i="1"/>
  <c r="D1420" i="1"/>
  <c r="J1420" i="1" s="1"/>
  <c r="B1420" i="1"/>
  <c r="A1420" i="1"/>
  <c r="I1419" i="1"/>
  <c r="H1419" i="1"/>
  <c r="G1419" i="1"/>
  <c r="F1419" i="1"/>
  <c r="D1419" i="1"/>
  <c r="J1419" i="1" s="1"/>
  <c r="B1419" i="1"/>
  <c r="A1419" i="1"/>
  <c r="I1418" i="1"/>
  <c r="H1418" i="1"/>
  <c r="G1418" i="1"/>
  <c r="F1418" i="1"/>
  <c r="D1418" i="1"/>
  <c r="J1418" i="1" s="1"/>
  <c r="B1418" i="1"/>
  <c r="A1418" i="1"/>
  <c r="I1417" i="1"/>
  <c r="H1417" i="1"/>
  <c r="G1417" i="1"/>
  <c r="F1417" i="1"/>
  <c r="D1417" i="1"/>
  <c r="J1417" i="1" s="1"/>
  <c r="B1417" i="1"/>
  <c r="A1417" i="1"/>
  <c r="I1416" i="1"/>
  <c r="H1416" i="1"/>
  <c r="G1416" i="1"/>
  <c r="F1416" i="1"/>
  <c r="D1416" i="1"/>
  <c r="J1416" i="1" s="1"/>
  <c r="B1416" i="1"/>
  <c r="A1416" i="1"/>
  <c r="I1415" i="1"/>
  <c r="H1415" i="1"/>
  <c r="G1415" i="1"/>
  <c r="F1415" i="1"/>
  <c r="D1415" i="1"/>
  <c r="J1415" i="1" s="1"/>
  <c r="B1415" i="1"/>
  <c r="A1415" i="1"/>
  <c r="I1414" i="1"/>
  <c r="H1414" i="1"/>
  <c r="G1414" i="1"/>
  <c r="F1414" i="1"/>
  <c r="D1414" i="1"/>
  <c r="J1414" i="1" s="1"/>
  <c r="B1414" i="1"/>
  <c r="A1414" i="1"/>
  <c r="I1413" i="1"/>
  <c r="H1413" i="1"/>
  <c r="G1413" i="1"/>
  <c r="F1413" i="1"/>
  <c r="D1413" i="1"/>
  <c r="J1413" i="1" s="1"/>
  <c r="B1413" i="1"/>
  <c r="A1413" i="1"/>
  <c r="I1412" i="1"/>
  <c r="H1412" i="1"/>
  <c r="G1412" i="1"/>
  <c r="F1412" i="1"/>
  <c r="D1412" i="1"/>
  <c r="J1412" i="1" s="1"/>
  <c r="B1412" i="1"/>
  <c r="A1412" i="1"/>
  <c r="I1411" i="1"/>
  <c r="H1411" i="1"/>
  <c r="G1411" i="1"/>
  <c r="F1411" i="1"/>
  <c r="D1411" i="1"/>
  <c r="J1411" i="1" s="1"/>
  <c r="B1411" i="1"/>
  <c r="A1411" i="1"/>
  <c r="I1410" i="1"/>
  <c r="H1410" i="1"/>
  <c r="G1410" i="1"/>
  <c r="F1410" i="1"/>
  <c r="D1410" i="1"/>
  <c r="J1410" i="1" s="1"/>
  <c r="B1410" i="1"/>
  <c r="A1410" i="1"/>
  <c r="I1409" i="1"/>
  <c r="H1409" i="1"/>
  <c r="G1409" i="1"/>
  <c r="F1409" i="1"/>
  <c r="D1409" i="1"/>
  <c r="J1409" i="1" s="1"/>
  <c r="B1409" i="1"/>
  <c r="A1409" i="1"/>
  <c r="I1408" i="1"/>
  <c r="H1408" i="1"/>
  <c r="G1408" i="1"/>
  <c r="F1408" i="1"/>
  <c r="D1408" i="1"/>
  <c r="J1408" i="1" s="1"/>
  <c r="B1408" i="1"/>
  <c r="A1408" i="1"/>
  <c r="I1407" i="1"/>
  <c r="H1407" i="1"/>
  <c r="G1407" i="1"/>
  <c r="F1407" i="1"/>
  <c r="D1407" i="1"/>
  <c r="J1407" i="1" s="1"/>
  <c r="B1407" i="1"/>
  <c r="A1407" i="1"/>
  <c r="I1406" i="1"/>
  <c r="H1406" i="1"/>
  <c r="G1406" i="1"/>
  <c r="F1406" i="1"/>
  <c r="D1406" i="1"/>
  <c r="J1406" i="1" s="1"/>
  <c r="B1406" i="1"/>
  <c r="A1406" i="1"/>
  <c r="I1405" i="1"/>
  <c r="H1405" i="1"/>
  <c r="G1405" i="1"/>
  <c r="F1405" i="1"/>
  <c r="D1405" i="1"/>
  <c r="J1405" i="1" s="1"/>
  <c r="B1405" i="1"/>
  <c r="A1405" i="1"/>
  <c r="I1404" i="1"/>
  <c r="H1404" i="1"/>
  <c r="G1404" i="1"/>
  <c r="F1404" i="1"/>
  <c r="D1404" i="1"/>
  <c r="J1404" i="1" s="1"/>
  <c r="B1404" i="1"/>
  <c r="A1404" i="1"/>
  <c r="I1403" i="1"/>
  <c r="H1403" i="1"/>
  <c r="G1403" i="1"/>
  <c r="F1403" i="1"/>
  <c r="D1403" i="1"/>
  <c r="J1403" i="1" s="1"/>
  <c r="B1403" i="1"/>
  <c r="A1403" i="1"/>
  <c r="I1402" i="1"/>
  <c r="H1402" i="1"/>
  <c r="G1402" i="1"/>
  <c r="F1402" i="1"/>
  <c r="D1402" i="1"/>
  <c r="J1402" i="1" s="1"/>
  <c r="B1402" i="1"/>
  <c r="A1402" i="1"/>
  <c r="I1401" i="1"/>
  <c r="H1401" i="1"/>
  <c r="G1401" i="1"/>
  <c r="F1401" i="1"/>
  <c r="D1401" i="1"/>
  <c r="J1401" i="1" s="1"/>
  <c r="B1401" i="1"/>
  <c r="A1401" i="1"/>
  <c r="I1400" i="1"/>
  <c r="H1400" i="1"/>
  <c r="G1400" i="1"/>
  <c r="F1400" i="1"/>
  <c r="D1400" i="1"/>
  <c r="J1400" i="1" s="1"/>
  <c r="B1400" i="1"/>
  <c r="A1400" i="1"/>
  <c r="I1399" i="1"/>
  <c r="H1399" i="1"/>
  <c r="G1399" i="1"/>
  <c r="F1399" i="1"/>
  <c r="D1399" i="1"/>
  <c r="J1399" i="1" s="1"/>
  <c r="B1399" i="1"/>
  <c r="A1399" i="1"/>
  <c r="I1398" i="1"/>
  <c r="H1398" i="1"/>
  <c r="G1398" i="1"/>
  <c r="F1398" i="1"/>
  <c r="D1398" i="1"/>
  <c r="J1398" i="1" s="1"/>
  <c r="B1398" i="1"/>
  <c r="A1398" i="1"/>
  <c r="I1397" i="1"/>
  <c r="H1397" i="1"/>
  <c r="G1397" i="1"/>
  <c r="F1397" i="1"/>
  <c r="D1397" i="1"/>
  <c r="J1397" i="1" s="1"/>
  <c r="B1397" i="1"/>
  <c r="A1397" i="1"/>
  <c r="I1396" i="1"/>
  <c r="H1396" i="1"/>
  <c r="G1396" i="1"/>
  <c r="F1396" i="1"/>
  <c r="D1396" i="1"/>
  <c r="J1396" i="1" s="1"/>
  <c r="B1396" i="1"/>
  <c r="A1396" i="1"/>
  <c r="I1395" i="1"/>
  <c r="H1395" i="1"/>
  <c r="G1395" i="1"/>
  <c r="F1395" i="1"/>
  <c r="D1395" i="1"/>
  <c r="J1395" i="1" s="1"/>
  <c r="B1395" i="1"/>
  <c r="A1395" i="1"/>
  <c r="I1394" i="1"/>
  <c r="H1394" i="1"/>
  <c r="G1394" i="1"/>
  <c r="F1394" i="1"/>
  <c r="D1394" i="1"/>
  <c r="J1394" i="1" s="1"/>
  <c r="B1394" i="1"/>
  <c r="A1394" i="1"/>
  <c r="I1393" i="1"/>
  <c r="H1393" i="1"/>
  <c r="G1393" i="1"/>
  <c r="F1393" i="1"/>
  <c r="D1393" i="1"/>
  <c r="J1393" i="1" s="1"/>
  <c r="B1393" i="1"/>
  <c r="A1393" i="1"/>
  <c r="I1392" i="1"/>
  <c r="H1392" i="1"/>
  <c r="G1392" i="1"/>
  <c r="F1392" i="1"/>
  <c r="D1392" i="1"/>
  <c r="J1392" i="1" s="1"/>
  <c r="B1392" i="1"/>
  <c r="A1392" i="1"/>
  <c r="I1391" i="1"/>
  <c r="H1391" i="1"/>
  <c r="G1391" i="1"/>
  <c r="F1391" i="1"/>
  <c r="D1391" i="1"/>
  <c r="J1391" i="1" s="1"/>
  <c r="B1391" i="1"/>
  <c r="A1391" i="1"/>
  <c r="I1390" i="1"/>
  <c r="H1390" i="1"/>
  <c r="G1390" i="1"/>
  <c r="F1390" i="1"/>
  <c r="D1390" i="1"/>
  <c r="J1390" i="1" s="1"/>
  <c r="B1390" i="1"/>
  <c r="A1390" i="1"/>
  <c r="I1389" i="1"/>
  <c r="H1389" i="1"/>
  <c r="G1389" i="1"/>
  <c r="F1389" i="1"/>
  <c r="D1389" i="1"/>
  <c r="J1389" i="1" s="1"/>
  <c r="B1389" i="1"/>
  <c r="A1389" i="1"/>
  <c r="I1388" i="1"/>
  <c r="H1388" i="1"/>
  <c r="G1388" i="1"/>
  <c r="F1388" i="1"/>
  <c r="D1388" i="1"/>
  <c r="J1388" i="1" s="1"/>
  <c r="B1388" i="1"/>
  <c r="A1388" i="1"/>
  <c r="I1387" i="1"/>
  <c r="H1387" i="1"/>
  <c r="G1387" i="1"/>
  <c r="F1387" i="1"/>
  <c r="D1387" i="1"/>
  <c r="J1387" i="1" s="1"/>
  <c r="B1387" i="1"/>
  <c r="A1387" i="1"/>
  <c r="I1386" i="1"/>
  <c r="H1386" i="1"/>
  <c r="G1386" i="1"/>
  <c r="F1386" i="1"/>
  <c r="D1386" i="1"/>
  <c r="J1386" i="1" s="1"/>
  <c r="B1386" i="1"/>
  <c r="A1386" i="1"/>
  <c r="I1385" i="1"/>
  <c r="H1385" i="1"/>
  <c r="G1385" i="1"/>
  <c r="F1385" i="1"/>
  <c r="D1385" i="1"/>
  <c r="J1385" i="1" s="1"/>
  <c r="B1385" i="1"/>
  <c r="A1385" i="1"/>
  <c r="I1384" i="1"/>
  <c r="H1384" i="1"/>
  <c r="G1384" i="1"/>
  <c r="F1384" i="1"/>
  <c r="D1384" i="1"/>
  <c r="J1384" i="1" s="1"/>
  <c r="B1384" i="1"/>
  <c r="A1384" i="1"/>
  <c r="I1383" i="1"/>
  <c r="H1383" i="1"/>
  <c r="G1383" i="1"/>
  <c r="F1383" i="1"/>
  <c r="D1383" i="1"/>
  <c r="J1383" i="1" s="1"/>
  <c r="B1383" i="1"/>
  <c r="A1383" i="1"/>
  <c r="I1382" i="1"/>
  <c r="H1382" i="1"/>
  <c r="G1382" i="1"/>
  <c r="F1382" i="1"/>
  <c r="D1382" i="1"/>
  <c r="J1382" i="1" s="1"/>
  <c r="B1382" i="1"/>
  <c r="A1382" i="1"/>
  <c r="I1381" i="1"/>
  <c r="H1381" i="1"/>
  <c r="G1381" i="1"/>
  <c r="F1381" i="1"/>
  <c r="D1381" i="1"/>
  <c r="D1426" i="1" s="1"/>
  <c r="B1381" i="1"/>
  <c r="A1381" i="1"/>
  <c r="I1373" i="1"/>
  <c r="H1373" i="1"/>
  <c r="G1373" i="1"/>
  <c r="F1373" i="1"/>
  <c r="D1373" i="1"/>
  <c r="J1373" i="1" s="1"/>
  <c r="B1373" i="1"/>
  <c r="A1373" i="1"/>
  <c r="I1372" i="1"/>
  <c r="H1372" i="1"/>
  <c r="G1372" i="1"/>
  <c r="F1372" i="1"/>
  <c r="D1372" i="1"/>
  <c r="J1372" i="1" s="1"/>
  <c r="B1372" i="1"/>
  <c r="A1372" i="1"/>
  <c r="I1371" i="1"/>
  <c r="H1371" i="1"/>
  <c r="G1371" i="1"/>
  <c r="F1371" i="1"/>
  <c r="D1371" i="1"/>
  <c r="J1371" i="1" s="1"/>
  <c r="B1371" i="1"/>
  <c r="A1371" i="1"/>
  <c r="I1370" i="1"/>
  <c r="H1370" i="1"/>
  <c r="G1370" i="1"/>
  <c r="F1370" i="1"/>
  <c r="D1370" i="1"/>
  <c r="J1370" i="1" s="1"/>
  <c r="B1370" i="1"/>
  <c r="A1370" i="1"/>
  <c r="I1369" i="1"/>
  <c r="H1369" i="1"/>
  <c r="G1369" i="1"/>
  <c r="F1369" i="1"/>
  <c r="D1369" i="1"/>
  <c r="J1369" i="1" s="1"/>
  <c r="B1369" i="1"/>
  <c r="A1369" i="1"/>
  <c r="I1368" i="1"/>
  <c r="H1368" i="1"/>
  <c r="G1368" i="1"/>
  <c r="F1368" i="1"/>
  <c r="D1368" i="1"/>
  <c r="J1368" i="1" s="1"/>
  <c r="B1368" i="1"/>
  <c r="A1368" i="1"/>
  <c r="I1367" i="1"/>
  <c r="H1367" i="1"/>
  <c r="G1367" i="1"/>
  <c r="F1367" i="1"/>
  <c r="D1367" i="1"/>
  <c r="J1367" i="1" s="1"/>
  <c r="B1367" i="1"/>
  <c r="A1367" i="1"/>
  <c r="I1366" i="1"/>
  <c r="H1366" i="1"/>
  <c r="G1366" i="1"/>
  <c r="F1366" i="1"/>
  <c r="D1366" i="1"/>
  <c r="J1366" i="1" s="1"/>
  <c r="B1366" i="1"/>
  <c r="A1366" i="1"/>
  <c r="I1365" i="1"/>
  <c r="H1365" i="1"/>
  <c r="G1365" i="1"/>
  <c r="F1365" i="1"/>
  <c r="D1365" i="1"/>
  <c r="J1365" i="1" s="1"/>
  <c r="B1365" i="1"/>
  <c r="A1365" i="1"/>
  <c r="I1364" i="1"/>
  <c r="H1364" i="1"/>
  <c r="G1364" i="1"/>
  <c r="F1364" i="1"/>
  <c r="D1364" i="1"/>
  <c r="J1364" i="1" s="1"/>
  <c r="B1364" i="1"/>
  <c r="A1364" i="1"/>
  <c r="I1363" i="1"/>
  <c r="H1363" i="1"/>
  <c r="G1363" i="1"/>
  <c r="F1363" i="1"/>
  <c r="D1363" i="1"/>
  <c r="J1363" i="1" s="1"/>
  <c r="B1363" i="1"/>
  <c r="A1363" i="1"/>
  <c r="I1362" i="1"/>
  <c r="H1362" i="1"/>
  <c r="G1362" i="1"/>
  <c r="F1362" i="1"/>
  <c r="D1362" i="1"/>
  <c r="J1362" i="1" s="1"/>
  <c r="B1362" i="1"/>
  <c r="A1362" i="1"/>
  <c r="I1361" i="1"/>
  <c r="H1361" i="1"/>
  <c r="G1361" i="1"/>
  <c r="F1361" i="1"/>
  <c r="D1361" i="1"/>
  <c r="J1361" i="1" s="1"/>
  <c r="B1361" i="1"/>
  <c r="A1361" i="1"/>
  <c r="I1360" i="1"/>
  <c r="H1360" i="1"/>
  <c r="G1360" i="1"/>
  <c r="F1360" i="1"/>
  <c r="D1360" i="1"/>
  <c r="J1360" i="1" s="1"/>
  <c r="B1360" i="1"/>
  <c r="A1360" i="1"/>
  <c r="I1359" i="1"/>
  <c r="H1359" i="1"/>
  <c r="G1359" i="1"/>
  <c r="F1359" i="1"/>
  <c r="D1359" i="1"/>
  <c r="J1359" i="1" s="1"/>
  <c r="B1359" i="1"/>
  <c r="A1359" i="1"/>
  <c r="I1358" i="1"/>
  <c r="H1358" i="1"/>
  <c r="G1358" i="1"/>
  <c r="F1358" i="1"/>
  <c r="D1358" i="1"/>
  <c r="J1358" i="1" s="1"/>
  <c r="B1358" i="1"/>
  <c r="A1358" i="1"/>
  <c r="I1357" i="1"/>
  <c r="H1357" i="1"/>
  <c r="G1357" i="1"/>
  <c r="F1357" i="1"/>
  <c r="D1357" i="1"/>
  <c r="J1357" i="1" s="1"/>
  <c r="B1357" i="1"/>
  <c r="A1357" i="1"/>
  <c r="I1356" i="1"/>
  <c r="H1356" i="1"/>
  <c r="G1356" i="1"/>
  <c r="F1356" i="1"/>
  <c r="D1356" i="1"/>
  <c r="J1356" i="1" s="1"/>
  <c r="B1356" i="1"/>
  <c r="A1356" i="1"/>
  <c r="I1355" i="1"/>
  <c r="H1355" i="1"/>
  <c r="G1355" i="1"/>
  <c r="F1355" i="1"/>
  <c r="D1355" i="1"/>
  <c r="J1355" i="1" s="1"/>
  <c r="B1355" i="1"/>
  <c r="A1355" i="1"/>
  <c r="I1354" i="1"/>
  <c r="H1354" i="1"/>
  <c r="G1354" i="1"/>
  <c r="F1354" i="1"/>
  <c r="D1354" i="1"/>
  <c r="J1354" i="1" s="1"/>
  <c r="B1354" i="1"/>
  <c r="A1354" i="1"/>
  <c r="I1353" i="1"/>
  <c r="H1353" i="1"/>
  <c r="G1353" i="1"/>
  <c r="F1353" i="1"/>
  <c r="D1353" i="1"/>
  <c r="J1353" i="1" s="1"/>
  <c r="B1353" i="1"/>
  <c r="A1353" i="1"/>
  <c r="I1352" i="1"/>
  <c r="H1352" i="1"/>
  <c r="G1352" i="1"/>
  <c r="F1352" i="1"/>
  <c r="D1352" i="1"/>
  <c r="J1352" i="1" s="1"/>
  <c r="B1352" i="1"/>
  <c r="A1352" i="1"/>
  <c r="I1351" i="1"/>
  <c r="H1351" i="1"/>
  <c r="G1351" i="1"/>
  <c r="F1351" i="1"/>
  <c r="D1351" i="1"/>
  <c r="J1351" i="1" s="1"/>
  <c r="B1351" i="1"/>
  <c r="A1351" i="1"/>
  <c r="I1350" i="1"/>
  <c r="H1350" i="1"/>
  <c r="G1350" i="1"/>
  <c r="F1350" i="1"/>
  <c r="D1350" i="1"/>
  <c r="J1350" i="1" s="1"/>
  <c r="B1350" i="1"/>
  <c r="A1350" i="1"/>
  <c r="I1349" i="1"/>
  <c r="H1349" i="1"/>
  <c r="G1349" i="1"/>
  <c r="F1349" i="1"/>
  <c r="D1349" i="1"/>
  <c r="J1349" i="1" s="1"/>
  <c r="B1349" i="1"/>
  <c r="A1349" i="1"/>
  <c r="I1348" i="1"/>
  <c r="H1348" i="1"/>
  <c r="G1348" i="1"/>
  <c r="F1348" i="1"/>
  <c r="D1348" i="1"/>
  <c r="J1348" i="1" s="1"/>
  <c r="B1348" i="1"/>
  <c r="A1348" i="1"/>
  <c r="I1347" i="1"/>
  <c r="H1347" i="1"/>
  <c r="G1347" i="1"/>
  <c r="F1347" i="1"/>
  <c r="D1347" i="1"/>
  <c r="J1347" i="1" s="1"/>
  <c r="B1347" i="1"/>
  <c r="A1347" i="1"/>
  <c r="I1346" i="1"/>
  <c r="H1346" i="1"/>
  <c r="G1346" i="1"/>
  <c r="F1346" i="1"/>
  <c r="D1346" i="1"/>
  <c r="J1346" i="1" s="1"/>
  <c r="B1346" i="1"/>
  <c r="A1346" i="1"/>
  <c r="I1345" i="1"/>
  <c r="H1345" i="1"/>
  <c r="G1345" i="1"/>
  <c r="F1345" i="1"/>
  <c r="D1345" i="1"/>
  <c r="J1345" i="1" s="1"/>
  <c r="B1345" i="1"/>
  <c r="A1345" i="1"/>
  <c r="I1344" i="1"/>
  <c r="H1344" i="1"/>
  <c r="G1344" i="1"/>
  <c r="F1344" i="1"/>
  <c r="D1344" i="1"/>
  <c r="J1344" i="1" s="1"/>
  <c r="B1344" i="1"/>
  <c r="A1344" i="1"/>
  <c r="I1343" i="1"/>
  <c r="H1343" i="1"/>
  <c r="G1343" i="1"/>
  <c r="F1343" i="1"/>
  <c r="D1343" i="1"/>
  <c r="J1343" i="1" s="1"/>
  <c r="B1343" i="1"/>
  <c r="A1343" i="1"/>
  <c r="I1342" i="1"/>
  <c r="H1342" i="1"/>
  <c r="G1342" i="1"/>
  <c r="F1342" i="1"/>
  <c r="D1342" i="1"/>
  <c r="J1342" i="1" s="1"/>
  <c r="B1342" i="1"/>
  <c r="A1342" i="1"/>
  <c r="I1341" i="1"/>
  <c r="H1341" i="1"/>
  <c r="G1341" i="1"/>
  <c r="F1341" i="1"/>
  <c r="D1341" i="1"/>
  <c r="J1341" i="1" s="1"/>
  <c r="B1341" i="1"/>
  <c r="A1341" i="1"/>
  <c r="I1340" i="1"/>
  <c r="H1340" i="1"/>
  <c r="G1340" i="1"/>
  <c r="F1340" i="1"/>
  <c r="D1340" i="1"/>
  <c r="J1340" i="1" s="1"/>
  <c r="B1340" i="1"/>
  <c r="A1340" i="1"/>
  <c r="I1339" i="1"/>
  <c r="H1339" i="1"/>
  <c r="G1339" i="1"/>
  <c r="F1339" i="1"/>
  <c r="D1339" i="1"/>
  <c r="J1339" i="1" s="1"/>
  <c r="B1339" i="1"/>
  <c r="A1339" i="1"/>
  <c r="I1338" i="1"/>
  <c r="H1338" i="1"/>
  <c r="G1338" i="1"/>
  <c r="F1338" i="1"/>
  <c r="D1338" i="1"/>
  <c r="J1338" i="1" s="1"/>
  <c r="B1338" i="1"/>
  <c r="A1338" i="1"/>
  <c r="I1337" i="1"/>
  <c r="H1337" i="1"/>
  <c r="G1337" i="1"/>
  <c r="F1337" i="1"/>
  <c r="D1337" i="1"/>
  <c r="J1337" i="1" s="1"/>
  <c r="B1337" i="1"/>
  <c r="A1337" i="1"/>
  <c r="I1336" i="1"/>
  <c r="H1336" i="1"/>
  <c r="G1336" i="1"/>
  <c r="F1336" i="1"/>
  <c r="D1336" i="1"/>
  <c r="J1336" i="1" s="1"/>
  <c r="B1336" i="1"/>
  <c r="A1336" i="1"/>
  <c r="I1335" i="1"/>
  <c r="H1335" i="1"/>
  <c r="G1335" i="1"/>
  <c r="F1335" i="1"/>
  <c r="D1335" i="1"/>
  <c r="J1335" i="1" s="1"/>
  <c r="B1335" i="1"/>
  <c r="A1335" i="1"/>
  <c r="I1334" i="1"/>
  <c r="H1334" i="1"/>
  <c r="G1334" i="1"/>
  <c r="F1334" i="1"/>
  <c r="D1334" i="1"/>
  <c r="J1334" i="1" s="1"/>
  <c r="B1334" i="1"/>
  <c r="A1334" i="1"/>
  <c r="I1333" i="1"/>
  <c r="H1333" i="1"/>
  <c r="G1333" i="1"/>
  <c r="F1333" i="1"/>
  <c r="D1333" i="1"/>
  <c r="J1333" i="1" s="1"/>
  <c r="B1333" i="1"/>
  <c r="A1333" i="1"/>
  <c r="I1332" i="1"/>
  <c r="H1332" i="1"/>
  <c r="G1332" i="1"/>
  <c r="F1332" i="1"/>
  <c r="D1332" i="1"/>
  <c r="J1332" i="1" s="1"/>
  <c r="B1332" i="1"/>
  <c r="A1332" i="1"/>
  <c r="I1331" i="1"/>
  <c r="H1331" i="1"/>
  <c r="G1331" i="1"/>
  <c r="F1331" i="1"/>
  <c r="D1331" i="1"/>
  <c r="J1331" i="1" s="1"/>
  <c r="B1331" i="1"/>
  <c r="A1331" i="1"/>
  <c r="I1330" i="1"/>
  <c r="H1330" i="1"/>
  <c r="G1330" i="1"/>
  <c r="F1330" i="1"/>
  <c r="D1330" i="1"/>
  <c r="J1330" i="1" s="1"/>
  <c r="B1330" i="1"/>
  <c r="A1330" i="1"/>
  <c r="I1329" i="1"/>
  <c r="H1329" i="1"/>
  <c r="G1329" i="1"/>
  <c r="F1329" i="1"/>
  <c r="D1329" i="1"/>
  <c r="D1374" i="1" s="1"/>
  <c r="B1329" i="1"/>
  <c r="A1329" i="1"/>
  <c r="I1321" i="1"/>
  <c r="H1321" i="1"/>
  <c r="G1321" i="1"/>
  <c r="F1321" i="1"/>
  <c r="D1321" i="1"/>
  <c r="J1321" i="1" s="1"/>
  <c r="B1321" i="1"/>
  <c r="A1321" i="1"/>
  <c r="I1320" i="1"/>
  <c r="H1320" i="1"/>
  <c r="G1320" i="1"/>
  <c r="F1320" i="1"/>
  <c r="D1320" i="1"/>
  <c r="J1320" i="1" s="1"/>
  <c r="B1320" i="1"/>
  <c r="A1320" i="1"/>
  <c r="I1319" i="1"/>
  <c r="H1319" i="1"/>
  <c r="G1319" i="1"/>
  <c r="F1319" i="1"/>
  <c r="D1319" i="1"/>
  <c r="J1319" i="1" s="1"/>
  <c r="B1319" i="1"/>
  <c r="A1319" i="1"/>
  <c r="I1318" i="1"/>
  <c r="H1318" i="1"/>
  <c r="G1318" i="1"/>
  <c r="F1318" i="1"/>
  <c r="D1318" i="1"/>
  <c r="J1318" i="1" s="1"/>
  <c r="B1318" i="1"/>
  <c r="A1318" i="1"/>
  <c r="I1317" i="1"/>
  <c r="H1317" i="1"/>
  <c r="G1317" i="1"/>
  <c r="F1317" i="1"/>
  <c r="D1317" i="1"/>
  <c r="J1317" i="1" s="1"/>
  <c r="B1317" i="1"/>
  <c r="A1317" i="1"/>
  <c r="I1316" i="1"/>
  <c r="H1316" i="1"/>
  <c r="G1316" i="1"/>
  <c r="F1316" i="1"/>
  <c r="D1316" i="1"/>
  <c r="J1316" i="1" s="1"/>
  <c r="B1316" i="1"/>
  <c r="A1316" i="1"/>
  <c r="I1315" i="1"/>
  <c r="H1315" i="1"/>
  <c r="G1315" i="1"/>
  <c r="F1315" i="1"/>
  <c r="D1315" i="1"/>
  <c r="J1315" i="1" s="1"/>
  <c r="B1315" i="1"/>
  <c r="A1315" i="1"/>
  <c r="I1314" i="1"/>
  <c r="H1314" i="1"/>
  <c r="G1314" i="1"/>
  <c r="F1314" i="1"/>
  <c r="D1314" i="1"/>
  <c r="J1314" i="1" s="1"/>
  <c r="B1314" i="1"/>
  <c r="A1314" i="1"/>
  <c r="I1313" i="1"/>
  <c r="H1313" i="1"/>
  <c r="G1313" i="1"/>
  <c r="F1313" i="1"/>
  <c r="D1313" i="1"/>
  <c r="J1313" i="1" s="1"/>
  <c r="B1313" i="1"/>
  <c r="A1313" i="1"/>
  <c r="I1312" i="1"/>
  <c r="H1312" i="1"/>
  <c r="G1312" i="1"/>
  <c r="F1312" i="1"/>
  <c r="D1312" i="1"/>
  <c r="J1312" i="1" s="1"/>
  <c r="B1312" i="1"/>
  <c r="A1312" i="1"/>
  <c r="I1311" i="1"/>
  <c r="H1311" i="1"/>
  <c r="G1311" i="1"/>
  <c r="F1311" i="1"/>
  <c r="D1311" i="1"/>
  <c r="J1311" i="1" s="1"/>
  <c r="B1311" i="1"/>
  <c r="A1311" i="1"/>
  <c r="I1310" i="1"/>
  <c r="H1310" i="1"/>
  <c r="G1310" i="1"/>
  <c r="F1310" i="1"/>
  <c r="D1310" i="1"/>
  <c r="J1310" i="1" s="1"/>
  <c r="B1310" i="1"/>
  <c r="A1310" i="1"/>
  <c r="I1309" i="1"/>
  <c r="H1309" i="1"/>
  <c r="G1309" i="1"/>
  <c r="F1309" i="1"/>
  <c r="D1309" i="1"/>
  <c r="J1309" i="1" s="1"/>
  <c r="B1309" i="1"/>
  <c r="A1309" i="1"/>
  <c r="I1308" i="1"/>
  <c r="H1308" i="1"/>
  <c r="G1308" i="1"/>
  <c r="F1308" i="1"/>
  <c r="D1308" i="1"/>
  <c r="J1308" i="1" s="1"/>
  <c r="B1308" i="1"/>
  <c r="A1308" i="1"/>
  <c r="I1307" i="1"/>
  <c r="H1307" i="1"/>
  <c r="G1307" i="1"/>
  <c r="F1307" i="1"/>
  <c r="D1307" i="1"/>
  <c r="J1307" i="1" s="1"/>
  <c r="B1307" i="1"/>
  <c r="A1307" i="1"/>
  <c r="I1306" i="1"/>
  <c r="H1306" i="1"/>
  <c r="G1306" i="1"/>
  <c r="F1306" i="1"/>
  <c r="D1306" i="1"/>
  <c r="J1306" i="1" s="1"/>
  <c r="B1306" i="1"/>
  <c r="A1306" i="1"/>
  <c r="I1305" i="1"/>
  <c r="H1305" i="1"/>
  <c r="G1305" i="1"/>
  <c r="F1305" i="1"/>
  <c r="D1305" i="1"/>
  <c r="J1305" i="1" s="1"/>
  <c r="B1305" i="1"/>
  <c r="A1305" i="1"/>
  <c r="I1304" i="1"/>
  <c r="H1304" i="1"/>
  <c r="G1304" i="1"/>
  <c r="F1304" i="1"/>
  <c r="D1304" i="1"/>
  <c r="J1304" i="1" s="1"/>
  <c r="B1304" i="1"/>
  <c r="A1304" i="1"/>
  <c r="I1303" i="1"/>
  <c r="H1303" i="1"/>
  <c r="G1303" i="1"/>
  <c r="F1303" i="1"/>
  <c r="D1303" i="1"/>
  <c r="J1303" i="1" s="1"/>
  <c r="B1303" i="1"/>
  <c r="A1303" i="1"/>
  <c r="I1302" i="1"/>
  <c r="H1302" i="1"/>
  <c r="G1302" i="1"/>
  <c r="F1302" i="1"/>
  <c r="D1302" i="1"/>
  <c r="J1302" i="1" s="1"/>
  <c r="B1302" i="1"/>
  <c r="A1302" i="1"/>
  <c r="I1301" i="1"/>
  <c r="H1301" i="1"/>
  <c r="G1301" i="1"/>
  <c r="F1301" i="1"/>
  <c r="D1301" i="1"/>
  <c r="J1301" i="1" s="1"/>
  <c r="B1301" i="1"/>
  <c r="A1301" i="1"/>
  <c r="I1300" i="1"/>
  <c r="H1300" i="1"/>
  <c r="G1300" i="1"/>
  <c r="F1300" i="1"/>
  <c r="D1300" i="1"/>
  <c r="J1300" i="1" s="1"/>
  <c r="B1300" i="1"/>
  <c r="A1300" i="1"/>
  <c r="I1299" i="1"/>
  <c r="H1299" i="1"/>
  <c r="G1299" i="1"/>
  <c r="F1299" i="1"/>
  <c r="D1299" i="1"/>
  <c r="J1299" i="1" s="1"/>
  <c r="B1299" i="1"/>
  <c r="A1299" i="1"/>
  <c r="I1298" i="1"/>
  <c r="H1298" i="1"/>
  <c r="G1298" i="1"/>
  <c r="F1298" i="1"/>
  <c r="D1298" i="1"/>
  <c r="J1298" i="1" s="1"/>
  <c r="B1298" i="1"/>
  <c r="A1298" i="1"/>
  <c r="I1297" i="1"/>
  <c r="H1297" i="1"/>
  <c r="G1297" i="1"/>
  <c r="F1297" i="1"/>
  <c r="D1297" i="1"/>
  <c r="J1297" i="1" s="1"/>
  <c r="B1297" i="1"/>
  <c r="A1297" i="1"/>
  <c r="I1296" i="1"/>
  <c r="H1296" i="1"/>
  <c r="G1296" i="1"/>
  <c r="F1296" i="1"/>
  <c r="D1296" i="1"/>
  <c r="J1296" i="1" s="1"/>
  <c r="B1296" i="1"/>
  <c r="A1296" i="1"/>
  <c r="I1295" i="1"/>
  <c r="H1295" i="1"/>
  <c r="G1295" i="1"/>
  <c r="F1295" i="1"/>
  <c r="D1295" i="1"/>
  <c r="J1295" i="1" s="1"/>
  <c r="B1295" i="1"/>
  <c r="A1295" i="1"/>
  <c r="I1294" i="1"/>
  <c r="H1294" i="1"/>
  <c r="G1294" i="1"/>
  <c r="F1294" i="1"/>
  <c r="D1294" i="1"/>
  <c r="J1294" i="1" s="1"/>
  <c r="B1294" i="1"/>
  <c r="A1294" i="1"/>
  <c r="I1293" i="1"/>
  <c r="H1293" i="1"/>
  <c r="G1293" i="1"/>
  <c r="F1293" i="1"/>
  <c r="D1293" i="1"/>
  <c r="J1293" i="1" s="1"/>
  <c r="B1293" i="1"/>
  <c r="A1293" i="1"/>
  <c r="I1292" i="1"/>
  <c r="H1292" i="1"/>
  <c r="G1292" i="1"/>
  <c r="F1292" i="1"/>
  <c r="D1292" i="1"/>
  <c r="J1292" i="1" s="1"/>
  <c r="B1292" i="1"/>
  <c r="A1292" i="1"/>
  <c r="I1291" i="1"/>
  <c r="H1291" i="1"/>
  <c r="G1291" i="1"/>
  <c r="F1291" i="1"/>
  <c r="D1291" i="1"/>
  <c r="J1291" i="1" s="1"/>
  <c r="B1291" i="1"/>
  <c r="A1291" i="1"/>
  <c r="I1290" i="1"/>
  <c r="H1290" i="1"/>
  <c r="G1290" i="1"/>
  <c r="F1290" i="1"/>
  <c r="D1290" i="1"/>
  <c r="J1290" i="1" s="1"/>
  <c r="B1290" i="1"/>
  <c r="A1290" i="1"/>
  <c r="I1289" i="1"/>
  <c r="H1289" i="1"/>
  <c r="G1289" i="1"/>
  <c r="F1289" i="1"/>
  <c r="D1289" i="1"/>
  <c r="J1289" i="1" s="1"/>
  <c r="B1289" i="1"/>
  <c r="A1289" i="1"/>
  <c r="I1288" i="1"/>
  <c r="H1288" i="1"/>
  <c r="G1288" i="1"/>
  <c r="F1288" i="1"/>
  <c r="D1288" i="1"/>
  <c r="J1288" i="1" s="1"/>
  <c r="B1288" i="1"/>
  <c r="A1288" i="1"/>
  <c r="I1287" i="1"/>
  <c r="H1287" i="1"/>
  <c r="G1287" i="1"/>
  <c r="F1287" i="1"/>
  <c r="D1287" i="1"/>
  <c r="J1287" i="1" s="1"/>
  <c r="B1287" i="1"/>
  <c r="A1287" i="1"/>
  <c r="I1286" i="1"/>
  <c r="H1286" i="1"/>
  <c r="G1286" i="1"/>
  <c r="F1286" i="1"/>
  <c r="D1286" i="1"/>
  <c r="J1286" i="1" s="1"/>
  <c r="B1286" i="1"/>
  <c r="A1286" i="1"/>
  <c r="I1285" i="1"/>
  <c r="H1285" i="1"/>
  <c r="G1285" i="1"/>
  <c r="F1285" i="1"/>
  <c r="D1285" i="1"/>
  <c r="J1285" i="1" s="1"/>
  <c r="B1285" i="1"/>
  <c r="A1285" i="1"/>
  <c r="I1284" i="1"/>
  <c r="H1284" i="1"/>
  <c r="G1284" i="1"/>
  <c r="F1284" i="1"/>
  <c r="D1284" i="1"/>
  <c r="J1284" i="1" s="1"/>
  <c r="B1284" i="1"/>
  <c r="A1284" i="1"/>
  <c r="I1283" i="1"/>
  <c r="H1283" i="1"/>
  <c r="G1283" i="1"/>
  <c r="F1283" i="1"/>
  <c r="D1283" i="1"/>
  <c r="J1283" i="1" s="1"/>
  <c r="B1283" i="1"/>
  <c r="A1283" i="1"/>
  <c r="I1282" i="1"/>
  <c r="H1282" i="1"/>
  <c r="G1282" i="1"/>
  <c r="F1282" i="1"/>
  <c r="D1282" i="1"/>
  <c r="J1282" i="1" s="1"/>
  <c r="B1282" i="1"/>
  <c r="A1282" i="1"/>
  <c r="I1281" i="1"/>
  <c r="H1281" i="1"/>
  <c r="G1281" i="1"/>
  <c r="F1281" i="1"/>
  <c r="D1281" i="1"/>
  <c r="J1281" i="1" s="1"/>
  <c r="B1281" i="1"/>
  <c r="A1281" i="1"/>
  <c r="I1280" i="1"/>
  <c r="H1280" i="1"/>
  <c r="G1280" i="1"/>
  <c r="F1280" i="1"/>
  <c r="D1280" i="1"/>
  <c r="J1280" i="1" s="1"/>
  <c r="B1280" i="1"/>
  <c r="A1280" i="1"/>
  <c r="I1279" i="1"/>
  <c r="H1279" i="1"/>
  <c r="G1279" i="1"/>
  <c r="F1279" i="1"/>
  <c r="D1279" i="1"/>
  <c r="J1279" i="1" s="1"/>
  <c r="B1279" i="1"/>
  <c r="A1279" i="1"/>
  <c r="G1278" i="1"/>
  <c r="F1278" i="1"/>
  <c r="B1278" i="1"/>
  <c r="A1278" i="1"/>
  <c r="I1277" i="1"/>
  <c r="H1277" i="1"/>
  <c r="G1277" i="1"/>
  <c r="F1277" i="1"/>
  <c r="B1277" i="1"/>
  <c r="A1277" i="1"/>
  <c r="I1269" i="1"/>
  <c r="H1269" i="1"/>
  <c r="G1269" i="1"/>
  <c r="F1269" i="1"/>
  <c r="B1269" i="1"/>
  <c r="A1269" i="1"/>
  <c r="I1268" i="1"/>
  <c r="H1268" i="1"/>
  <c r="G1268" i="1"/>
  <c r="F1268" i="1"/>
  <c r="B1268" i="1"/>
  <c r="A1268" i="1"/>
  <c r="I1267" i="1"/>
  <c r="H1267" i="1"/>
  <c r="G1267" i="1"/>
  <c r="F1267" i="1"/>
  <c r="B1267" i="1"/>
  <c r="A1267" i="1"/>
  <c r="I1266" i="1"/>
  <c r="H1266" i="1"/>
  <c r="G1266" i="1"/>
  <c r="F1266" i="1"/>
  <c r="B1266" i="1"/>
  <c r="A1266" i="1"/>
  <c r="I1265" i="1"/>
  <c r="H1265" i="1"/>
  <c r="G1265" i="1"/>
  <c r="F1265" i="1"/>
  <c r="B1265" i="1"/>
  <c r="A1265" i="1"/>
  <c r="I1264" i="1"/>
  <c r="H1264" i="1"/>
  <c r="G1264" i="1"/>
  <c r="F1264" i="1"/>
  <c r="B1264" i="1"/>
  <c r="A1264" i="1"/>
  <c r="I1263" i="1"/>
  <c r="H1263" i="1"/>
  <c r="G1263" i="1"/>
  <c r="F1263" i="1"/>
  <c r="B1263" i="1"/>
  <c r="A1263" i="1"/>
  <c r="I1262" i="1"/>
  <c r="H1262" i="1"/>
  <c r="G1262" i="1"/>
  <c r="F1262" i="1"/>
  <c r="B1262" i="1"/>
  <c r="A1262" i="1"/>
  <c r="I1261" i="1"/>
  <c r="H1261" i="1"/>
  <c r="G1261" i="1"/>
  <c r="F1261" i="1"/>
  <c r="B1261" i="1"/>
  <c r="A1261" i="1"/>
  <c r="I1260" i="1"/>
  <c r="H1260" i="1"/>
  <c r="G1260" i="1"/>
  <c r="F1260" i="1"/>
  <c r="B1260" i="1"/>
  <c r="A1260" i="1"/>
  <c r="I1259" i="1"/>
  <c r="H1259" i="1"/>
  <c r="G1259" i="1"/>
  <c r="F1259" i="1"/>
  <c r="B1259" i="1"/>
  <c r="A1259" i="1"/>
  <c r="I1258" i="1"/>
  <c r="H1258" i="1"/>
  <c r="G1258" i="1"/>
  <c r="F1258" i="1"/>
  <c r="B1258" i="1"/>
  <c r="A1258" i="1"/>
  <c r="I1257" i="1"/>
  <c r="H1257" i="1"/>
  <c r="G1257" i="1"/>
  <c r="F1257" i="1"/>
  <c r="B1257" i="1"/>
  <c r="A1257" i="1"/>
  <c r="I1256" i="1"/>
  <c r="H1256" i="1"/>
  <c r="G1256" i="1"/>
  <c r="F1256" i="1"/>
  <c r="B1256" i="1"/>
  <c r="A1256" i="1"/>
  <c r="I1255" i="1"/>
  <c r="H1255" i="1"/>
  <c r="G1255" i="1"/>
  <c r="F1255" i="1"/>
  <c r="B1255" i="1"/>
  <c r="A1255" i="1"/>
  <c r="I1254" i="1"/>
  <c r="H1254" i="1"/>
  <c r="G1254" i="1"/>
  <c r="F1254" i="1"/>
  <c r="B1254" i="1"/>
  <c r="A1254" i="1"/>
  <c r="I1253" i="1"/>
  <c r="H1253" i="1"/>
  <c r="G1253" i="1"/>
  <c r="F1253" i="1"/>
  <c r="B1253" i="1"/>
  <c r="A1253" i="1"/>
  <c r="I1252" i="1"/>
  <c r="H1252" i="1"/>
  <c r="G1252" i="1"/>
  <c r="F1252" i="1"/>
  <c r="B1252" i="1"/>
  <c r="A1252" i="1"/>
  <c r="I1251" i="1"/>
  <c r="H1251" i="1"/>
  <c r="G1251" i="1"/>
  <c r="F1251" i="1"/>
  <c r="B1251" i="1"/>
  <c r="A1251" i="1"/>
  <c r="I1250" i="1"/>
  <c r="H1250" i="1"/>
  <c r="G1250" i="1"/>
  <c r="F1250" i="1"/>
  <c r="B1250" i="1"/>
  <c r="A1250" i="1"/>
  <c r="I1249" i="1"/>
  <c r="H1249" i="1"/>
  <c r="G1249" i="1"/>
  <c r="F1249" i="1"/>
  <c r="B1249" i="1"/>
  <c r="A1249" i="1"/>
  <c r="I1248" i="1"/>
  <c r="H1248" i="1"/>
  <c r="G1248" i="1"/>
  <c r="F1248" i="1"/>
  <c r="B1248" i="1"/>
  <c r="A1248" i="1"/>
  <c r="I1247" i="1"/>
  <c r="H1247" i="1"/>
  <c r="G1247" i="1"/>
  <c r="F1247" i="1"/>
  <c r="B1247" i="1"/>
  <c r="A1247" i="1"/>
  <c r="I1246" i="1"/>
  <c r="H1246" i="1"/>
  <c r="G1246" i="1"/>
  <c r="F1246" i="1"/>
  <c r="B1246" i="1"/>
  <c r="A1246" i="1"/>
  <c r="I1245" i="1"/>
  <c r="H1245" i="1"/>
  <c r="G1245" i="1"/>
  <c r="F1245" i="1"/>
  <c r="B1245" i="1"/>
  <c r="A1245" i="1"/>
  <c r="I1244" i="1"/>
  <c r="H1244" i="1"/>
  <c r="G1244" i="1"/>
  <c r="F1244" i="1"/>
  <c r="B1244" i="1"/>
  <c r="A1244" i="1"/>
  <c r="I1243" i="1"/>
  <c r="H1243" i="1"/>
  <c r="G1243" i="1"/>
  <c r="F1243" i="1"/>
  <c r="B1243" i="1"/>
  <c r="A1243" i="1"/>
  <c r="I1242" i="1"/>
  <c r="H1242" i="1"/>
  <c r="G1242" i="1"/>
  <c r="F1242" i="1"/>
  <c r="B1242" i="1"/>
  <c r="A1242" i="1"/>
  <c r="I1241" i="1"/>
  <c r="H1241" i="1"/>
  <c r="G1241" i="1"/>
  <c r="F1241" i="1"/>
  <c r="B1241" i="1"/>
  <c r="A1241" i="1"/>
  <c r="I1240" i="1"/>
  <c r="H1240" i="1"/>
  <c r="G1240" i="1"/>
  <c r="F1240" i="1"/>
  <c r="B1240" i="1"/>
  <c r="A1240" i="1"/>
  <c r="I1239" i="1"/>
  <c r="H1239" i="1"/>
  <c r="G1239" i="1"/>
  <c r="F1239" i="1"/>
  <c r="B1239" i="1"/>
  <c r="A1239" i="1"/>
  <c r="I1238" i="1"/>
  <c r="H1238" i="1"/>
  <c r="G1238" i="1"/>
  <c r="F1238" i="1"/>
  <c r="B1238" i="1"/>
  <c r="A1238" i="1"/>
  <c r="I1237" i="1"/>
  <c r="H1237" i="1"/>
  <c r="G1237" i="1"/>
  <c r="F1237" i="1"/>
  <c r="B1237" i="1"/>
  <c r="A1237" i="1"/>
  <c r="I1236" i="1"/>
  <c r="H1236" i="1"/>
  <c r="G1236" i="1"/>
  <c r="F1236" i="1"/>
  <c r="B1236" i="1"/>
  <c r="A1236" i="1"/>
  <c r="I1235" i="1"/>
  <c r="H1235" i="1"/>
  <c r="G1235" i="1"/>
  <c r="F1235" i="1"/>
  <c r="B1235" i="1"/>
  <c r="A1235" i="1"/>
  <c r="I1234" i="1"/>
  <c r="H1234" i="1"/>
  <c r="G1234" i="1"/>
  <c r="F1234" i="1"/>
  <c r="B1234" i="1"/>
  <c r="A1234" i="1"/>
  <c r="I1233" i="1"/>
  <c r="H1233" i="1"/>
  <c r="G1233" i="1"/>
  <c r="F1233" i="1"/>
  <c r="B1233" i="1"/>
  <c r="A1233" i="1"/>
  <c r="I1232" i="1"/>
  <c r="H1232" i="1"/>
  <c r="G1232" i="1"/>
  <c r="F1232" i="1"/>
  <c r="B1232" i="1"/>
  <c r="A1232" i="1"/>
  <c r="I1231" i="1"/>
  <c r="H1231" i="1"/>
  <c r="G1231" i="1"/>
  <c r="F1231" i="1"/>
  <c r="B1231" i="1"/>
  <c r="A1231" i="1"/>
  <c r="I1230" i="1"/>
  <c r="H1230" i="1"/>
  <c r="G1230" i="1"/>
  <c r="F1230" i="1"/>
  <c r="B1230" i="1"/>
  <c r="A1230" i="1"/>
  <c r="I1229" i="1"/>
  <c r="H1229" i="1"/>
  <c r="G1229" i="1"/>
  <c r="F1229" i="1"/>
  <c r="B1229" i="1"/>
  <c r="A1229" i="1"/>
  <c r="I1228" i="1"/>
  <c r="H1228" i="1"/>
  <c r="G1228" i="1"/>
  <c r="F1228" i="1"/>
  <c r="B1228" i="1"/>
  <c r="A1228" i="1"/>
  <c r="I1227" i="1"/>
  <c r="H1227" i="1"/>
  <c r="G1227" i="1"/>
  <c r="F1227" i="1"/>
  <c r="B1227" i="1"/>
  <c r="A1227" i="1"/>
  <c r="I1226" i="1"/>
  <c r="H1226" i="1"/>
  <c r="G1226" i="1"/>
  <c r="F1226" i="1"/>
  <c r="B1226" i="1"/>
  <c r="A1226" i="1"/>
  <c r="I1225" i="1"/>
  <c r="H1225" i="1"/>
  <c r="G1225" i="1"/>
  <c r="F1225" i="1"/>
  <c r="B1225" i="1"/>
  <c r="A1225" i="1"/>
  <c r="I1217" i="1"/>
  <c r="H1217" i="1"/>
  <c r="G1217" i="1"/>
  <c r="F1217" i="1"/>
  <c r="B1217" i="1"/>
  <c r="A1217" i="1"/>
  <c r="I1216" i="1"/>
  <c r="H1216" i="1"/>
  <c r="G1216" i="1"/>
  <c r="F1216" i="1"/>
  <c r="B1216" i="1"/>
  <c r="A1216" i="1"/>
  <c r="I1215" i="1"/>
  <c r="H1215" i="1"/>
  <c r="G1215" i="1"/>
  <c r="F1215" i="1"/>
  <c r="B1215" i="1"/>
  <c r="A1215" i="1"/>
  <c r="I1214" i="1"/>
  <c r="H1214" i="1"/>
  <c r="G1214" i="1"/>
  <c r="F1214" i="1"/>
  <c r="B1214" i="1"/>
  <c r="A1214" i="1"/>
  <c r="I1213" i="1"/>
  <c r="H1213" i="1"/>
  <c r="G1213" i="1"/>
  <c r="F1213" i="1"/>
  <c r="B1213" i="1"/>
  <c r="A1213" i="1"/>
  <c r="I1212" i="1"/>
  <c r="H1212" i="1"/>
  <c r="G1212" i="1"/>
  <c r="F1212" i="1"/>
  <c r="B1212" i="1"/>
  <c r="A1212" i="1"/>
  <c r="I1211" i="1"/>
  <c r="H1211" i="1"/>
  <c r="G1211" i="1"/>
  <c r="F1211" i="1"/>
  <c r="B1211" i="1"/>
  <c r="A1211" i="1"/>
  <c r="I1210" i="1"/>
  <c r="H1210" i="1"/>
  <c r="G1210" i="1"/>
  <c r="F1210" i="1"/>
  <c r="B1210" i="1"/>
  <c r="A1210" i="1"/>
  <c r="I1209" i="1"/>
  <c r="H1209" i="1"/>
  <c r="G1209" i="1"/>
  <c r="F1209" i="1"/>
  <c r="B1209" i="1"/>
  <c r="A1209" i="1"/>
  <c r="I1208" i="1"/>
  <c r="H1208" i="1"/>
  <c r="G1208" i="1"/>
  <c r="F1208" i="1"/>
  <c r="B1208" i="1"/>
  <c r="A1208" i="1"/>
  <c r="I1207" i="1"/>
  <c r="H1207" i="1"/>
  <c r="G1207" i="1"/>
  <c r="F1207" i="1"/>
  <c r="B1207" i="1"/>
  <c r="A1207" i="1"/>
  <c r="I1206" i="1"/>
  <c r="H1206" i="1"/>
  <c r="G1206" i="1"/>
  <c r="F1206" i="1"/>
  <c r="B1206" i="1"/>
  <c r="A1206" i="1"/>
  <c r="I1205" i="1"/>
  <c r="H1205" i="1"/>
  <c r="G1205" i="1"/>
  <c r="F1205" i="1"/>
  <c r="B1205" i="1"/>
  <c r="A1205" i="1"/>
  <c r="I1204" i="1"/>
  <c r="H1204" i="1"/>
  <c r="G1204" i="1"/>
  <c r="F1204" i="1"/>
  <c r="B1204" i="1"/>
  <c r="A1204" i="1"/>
  <c r="I1203" i="1"/>
  <c r="H1203" i="1"/>
  <c r="G1203" i="1"/>
  <c r="F1203" i="1"/>
  <c r="B1203" i="1"/>
  <c r="A1203" i="1"/>
  <c r="I1202" i="1"/>
  <c r="H1202" i="1"/>
  <c r="G1202" i="1"/>
  <c r="F1202" i="1"/>
  <c r="B1202" i="1"/>
  <c r="A1202" i="1"/>
  <c r="I1201" i="1"/>
  <c r="H1201" i="1"/>
  <c r="G1201" i="1"/>
  <c r="F1201" i="1"/>
  <c r="B1201" i="1"/>
  <c r="A1201" i="1"/>
  <c r="I1200" i="1"/>
  <c r="H1200" i="1"/>
  <c r="G1200" i="1"/>
  <c r="F1200" i="1"/>
  <c r="B1200" i="1"/>
  <c r="A1200" i="1"/>
  <c r="I1199" i="1"/>
  <c r="H1199" i="1"/>
  <c r="G1199" i="1"/>
  <c r="F1199" i="1"/>
  <c r="B1199" i="1"/>
  <c r="A1199" i="1"/>
  <c r="I1198" i="1"/>
  <c r="H1198" i="1"/>
  <c r="G1198" i="1"/>
  <c r="F1198" i="1"/>
  <c r="B1198" i="1"/>
  <c r="A1198" i="1"/>
  <c r="I1197" i="1"/>
  <c r="H1197" i="1"/>
  <c r="G1197" i="1"/>
  <c r="F1197" i="1"/>
  <c r="B1197" i="1"/>
  <c r="A1197" i="1"/>
  <c r="I1196" i="1"/>
  <c r="H1196" i="1"/>
  <c r="G1196" i="1"/>
  <c r="F1196" i="1"/>
  <c r="B1196" i="1"/>
  <c r="A1196" i="1"/>
  <c r="I1195" i="1"/>
  <c r="H1195" i="1"/>
  <c r="G1195" i="1"/>
  <c r="F1195" i="1"/>
  <c r="B1195" i="1"/>
  <c r="A1195" i="1"/>
  <c r="I1194" i="1"/>
  <c r="H1194" i="1"/>
  <c r="G1194" i="1"/>
  <c r="F1194" i="1"/>
  <c r="B1194" i="1"/>
  <c r="A1194" i="1"/>
  <c r="I1193" i="1"/>
  <c r="H1193" i="1"/>
  <c r="G1193" i="1"/>
  <c r="F1193" i="1"/>
  <c r="B1193" i="1"/>
  <c r="A1193" i="1"/>
  <c r="I1192" i="1"/>
  <c r="H1192" i="1"/>
  <c r="G1192" i="1"/>
  <c r="F1192" i="1"/>
  <c r="B1192" i="1"/>
  <c r="A1192" i="1"/>
  <c r="I1191" i="1"/>
  <c r="H1191" i="1"/>
  <c r="G1191" i="1"/>
  <c r="F1191" i="1"/>
  <c r="B1191" i="1"/>
  <c r="A1191" i="1"/>
  <c r="I1190" i="1"/>
  <c r="H1190" i="1"/>
  <c r="G1190" i="1"/>
  <c r="F1190" i="1"/>
  <c r="B1190" i="1"/>
  <c r="A1190" i="1"/>
  <c r="I1189" i="1"/>
  <c r="H1189" i="1"/>
  <c r="G1189" i="1"/>
  <c r="F1189" i="1"/>
  <c r="B1189" i="1"/>
  <c r="A1189" i="1"/>
  <c r="I1188" i="1"/>
  <c r="H1188" i="1"/>
  <c r="G1188" i="1"/>
  <c r="F1188" i="1"/>
  <c r="B1188" i="1"/>
  <c r="A1188" i="1"/>
  <c r="I1187" i="1"/>
  <c r="H1187" i="1"/>
  <c r="G1187" i="1"/>
  <c r="F1187" i="1"/>
  <c r="B1187" i="1"/>
  <c r="A1187" i="1"/>
  <c r="I1186" i="1"/>
  <c r="H1186" i="1"/>
  <c r="G1186" i="1"/>
  <c r="F1186" i="1"/>
  <c r="B1186" i="1"/>
  <c r="A1186" i="1"/>
  <c r="I1185" i="1"/>
  <c r="H1185" i="1"/>
  <c r="G1185" i="1"/>
  <c r="F1185" i="1"/>
  <c r="B1185" i="1"/>
  <c r="A1185" i="1"/>
  <c r="I1184" i="1"/>
  <c r="H1184" i="1"/>
  <c r="G1184" i="1"/>
  <c r="F1184" i="1"/>
  <c r="B1184" i="1"/>
  <c r="A1184" i="1"/>
  <c r="I1183" i="1"/>
  <c r="H1183" i="1"/>
  <c r="G1183" i="1"/>
  <c r="F1183" i="1"/>
  <c r="B1183" i="1"/>
  <c r="A1183" i="1"/>
  <c r="I1182" i="1"/>
  <c r="H1182" i="1"/>
  <c r="G1182" i="1"/>
  <c r="F1182" i="1"/>
  <c r="B1182" i="1"/>
  <c r="A1182" i="1"/>
  <c r="I1181" i="1"/>
  <c r="H1181" i="1"/>
  <c r="G1181" i="1"/>
  <c r="F1181" i="1"/>
  <c r="B1181" i="1"/>
  <c r="A1181" i="1"/>
  <c r="I1180" i="1"/>
  <c r="H1180" i="1"/>
  <c r="G1180" i="1"/>
  <c r="F1180" i="1"/>
  <c r="B1180" i="1"/>
  <c r="A1180" i="1"/>
  <c r="I1179" i="1"/>
  <c r="H1179" i="1"/>
  <c r="G1179" i="1"/>
  <c r="F1179" i="1"/>
  <c r="B1179" i="1"/>
  <c r="A1179" i="1"/>
  <c r="I1178" i="1"/>
  <c r="H1178" i="1"/>
  <c r="G1178" i="1"/>
  <c r="F1178" i="1"/>
  <c r="B1178" i="1"/>
  <c r="A1178" i="1"/>
  <c r="I1177" i="1"/>
  <c r="H1177" i="1"/>
  <c r="G1177" i="1"/>
  <c r="F1177" i="1"/>
  <c r="B1177" i="1"/>
  <c r="A1177" i="1"/>
  <c r="I1176" i="1"/>
  <c r="H1176" i="1"/>
  <c r="G1176" i="1"/>
  <c r="F1176" i="1"/>
  <c r="B1176" i="1"/>
  <c r="A1176" i="1"/>
  <c r="I1175" i="1"/>
  <c r="H1175" i="1"/>
  <c r="G1175" i="1"/>
  <c r="F1175" i="1"/>
  <c r="B1175" i="1"/>
  <c r="A1175" i="1"/>
  <c r="I1174" i="1"/>
  <c r="H1174" i="1"/>
  <c r="G1174" i="1"/>
  <c r="F1174" i="1"/>
  <c r="B1174" i="1"/>
  <c r="A1174" i="1"/>
  <c r="I1173" i="1"/>
  <c r="H1173" i="1"/>
  <c r="G1173" i="1"/>
  <c r="F1173" i="1"/>
  <c r="B1173" i="1"/>
  <c r="A1173" i="1"/>
  <c r="I1165" i="1"/>
  <c r="H1165" i="1"/>
  <c r="G1165" i="1"/>
  <c r="F1165" i="1"/>
  <c r="B1165" i="1"/>
  <c r="A1165" i="1"/>
  <c r="I1164" i="1"/>
  <c r="H1164" i="1"/>
  <c r="G1164" i="1"/>
  <c r="F1164" i="1"/>
  <c r="B1164" i="1"/>
  <c r="A1164" i="1"/>
  <c r="I1163" i="1"/>
  <c r="H1163" i="1"/>
  <c r="G1163" i="1"/>
  <c r="F1163" i="1"/>
  <c r="B1163" i="1"/>
  <c r="A1163" i="1"/>
  <c r="I1162" i="1"/>
  <c r="H1162" i="1"/>
  <c r="G1162" i="1"/>
  <c r="F1162" i="1"/>
  <c r="B1162" i="1"/>
  <c r="A1162" i="1"/>
  <c r="I1161" i="1"/>
  <c r="H1161" i="1"/>
  <c r="G1161" i="1"/>
  <c r="F1161" i="1"/>
  <c r="B1161" i="1"/>
  <c r="A1161" i="1"/>
  <c r="I1160" i="1"/>
  <c r="H1160" i="1"/>
  <c r="G1160" i="1"/>
  <c r="F1160" i="1"/>
  <c r="B1160" i="1"/>
  <c r="A1160" i="1"/>
  <c r="I1159" i="1"/>
  <c r="H1159" i="1"/>
  <c r="G1159" i="1"/>
  <c r="F1159" i="1"/>
  <c r="B1159" i="1"/>
  <c r="A1159" i="1"/>
  <c r="I1158" i="1"/>
  <c r="H1158" i="1"/>
  <c r="G1158" i="1"/>
  <c r="F1158" i="1"/>
  <c r="B1158" i="1"/>
  <c r="A1158" i="1"/>
  <c r="I1157" i="1"/>
  <c r="H1157" i="1"/>
  <c r="G1157" i="1"/>
  <c r="F1157" i="1"/>
  <c r="B1157" i="1"/>
  <c r="A1157" i="1"/>
  <c r="I1156" i="1"/>
  <c r="H1156" i="1"/>
  <c r="G1156" i="1"/>
  <c r="F1156" i="1"/>
  <c r="B1156" i="1"/>
  <c r="A1156" i="1"/>
  <c r="I1155" i="1"/>
  <c r="H1155" i="1"/>
  <c r="G1155" i="1"/>
  <c r="F1155" i="1"/>
  <c r="B1155" i="1"/>
  <c r="A1155" i="1"/>
  <c r="I1154" i="1"/>
  <c r="H1154" i="1"/>
  <c r="G1154" i="1"/>
  <c r="F1154" i="1"/>
  <c r="B1154" i="1"/>
  <c r="A1154" i="1"/>
  <c r="I1153" i="1"/>
  <c r="H1153" i="1"/>
  <c r="G1153" i="1"/>
  <c r="F1153" i="1"/>
  <c r="B1153" i="1"/>
  <c r="A1153" i="1"/>
  <c r="I1152" i="1"/>
  <c r="H1152" i="1"/>
  <c r="G1152" i="1"/>
  <c r="F1152" i="1"/>
  <c r="B1152" i="1"/>
  <c r="A1152" i="1"/>
  <c r="I1151" i="1"/>
  <c r="H1151" i="1"/>
  <c r="G1151" i="1"/>
  <c r="F1151" i="1"/>
  <c r="B1151" i="1"/>
  <c r="A1151" i="1"/>
  <c r="I1150" i="1"/>
  <c r="H1150" i="1"/>
  <c r="G1150" i="1"/>
  <c r="F1150" i="1"/>
  <c r="B1150" i="1"/>
  <c r="A1150" i="1"/>
  <c r="I1149" i="1"/>
  <c r="H1149" i="1"/>
  <c r="G1149" i="1"/>
  <c r="F1149" i="1"/>
  <c r="B1149" i="1"/>
  <c r="A1149" i="1"/>
  <c r="I1148" i="1"/>
  <c r="H1148" i="1"/>
  <c r="G1148" i="1"/>
  <c r="F1148" i="1"/>
  <c r="B1148" i="1"/>
  <c r="A1148" i="1"/>
  <c r="I1147" i="1"/>
  <c r="H1147" i="1"/>
  <c r="G1147" i="1"/>
  <c r="F1147" i="1"/>
  <c r="B1147" i="1"/>
  <c r="A1147" i="1"/>
  <c r="I1146" i="1"/>
  <c r="H1146" i="1"/>
  <c r="G1146" i="1"/>
  <c r="F1146" i="1"/>
  <c r="B1146" i="1"/>
  <c r="A1146" i="1"/>
  <c r="I1145" i="1"/>
  <c r="H1145" i="1"/>
  <c r="G1145" i="1"/>
  <c r="F1145" i="1"/>
  <c r="B1145" i="1"/>
  <c r="A1145" i="1"/>
  <c r="I1144" i="1"/>
  <c r="H1144" i="1"/>
  <c r="G1144" i="1"/>
  <c r="F1144" i="1"/>
  <c r="B1144" i="1"/>
  <c r="A1144" i="1"/>
  <c r="I1143" i="1"/>
  <c r="H1143" i="1"/>
  <c r="G1143" i="1"/>
  <c r="F1143" i="1"/>
  <c r="B1143" i="1"/>
  <c r="A1143" i="1"/>
  <c r="I1142" i="1"/>
  <c r="H1142" i="1"/>
  <c r="G1142" i="1"/>
  <c r="F1142" i="1"/>
  <c r="B1142" i="1"/>
  <c r="A1142" i="1"/>
  <c r="I1141" i="1"/>
  <c r="H1141" i="1"/>
  <c r="G1141" i="1"/>
  <c r="F1141" i="1"/>
  <c r="B1141" i="1"/>
  <c r="A1141" i="1"/>
  <c r="I1140" i="1"/>
  <c r="H1140" i="1"/>
  <c r="G1140" i="1"/>
  <c r="F1140" i="1"/>
  <c r="B1140" i="1"/>
  <c r="A1140" i="1"/>
  <c r="I1139" i="1"/>
  <c r="H1139" i="1"/>
  <c r="G1139" i="1"/>
  <c r="F1139" i="1"/>
  <c r="B1139" i="1"/>
  <c r="A1139" i="1"/>
  <c r="I1138" i="1"/>
  <c r="H1138" i="1"/>
  <c r="G1138" i="1"/>
  <c r="F1138" i="1"/>
  <c r="B1138" i="1"/>
  <c r="A1138" i="1"/>
  <c r="I1137" i="1"/>
  <c r="H1137" i="1"/>
  <c r="G1137" i="1"/>
  <c r="F1137" i="1"/>
  <c r="B1137" i="1"/>
  <c r="A1137" i="1"/>
  <c r="I1136" i="1"/>
  <c r="H1136" i="1"/>
  <c r="G1136" i="1"/>
  <c r="F1136" i="1"/>
  <c r="B1136" i="1"/>
  <c r="A1136" i="1"/>
  <c r="I1135" i="1"/>
  <c r="H1135" i="1"/>
  <c r="G1135" i="1"/>
  <c r="F1135" i="1"/>
  <c r="B1135" i="1"/>
  <c r="A1135" i="1"/>
  <c r="I1134" i="1"/>
  <c r="H1134" i="1"/>
  <c r="G1134" i="1"/>
  <c r="F1134" i="1"/>
  <c r="B1134" i="1"/>
  <c r="A1134" i="1"/>
  <c r="I1133" i="1"/>
  <c r="H1133" i="1"/>
  <c r="G1133" i="1"/>
  <c r="F1133" i="1"/>
  <c r="B1133" i="1"/>
  <c r="A1133" i="1"/>
  <c r="I1132" i="1"/>
  <c r="H1132" i="1"/>
  <c r="G1132" i="1"/>
  <c r="F1132" i="1"/>
  <c r="B1132" i="1"/>
  <c r="A1132" i="1"/>
  <c r="I1131" i="1"/>
  <c r="H1131" i="1"/>
  <c r="G1131" i="1"/>
  <c r="F1131" i="1"/>
  <c r="B1131" i="1"/>
  <c r="A1131" i="1"/>
  <c r="I1130" i="1"/>
  <c r="H1130" i="1"/>
  <c r="G1130" i="1"/>
  <c r="F1130" i="1"/>
  <c r="B1130" i="1"/>
  <c r="A1130" i="1"/>
  <c r="I1129" i="1"/>
  <c r="H1129" i="1"/>
  <c r="G1129" i="1"/>
  <c r="F1129" i="1"/>
  <c r="B1129" i="1"/>
  <c r="A1129" i="1"/>
  <c r="I1128" i="1"/>
  <c r="H1128" i="1"/>
  <c r="G1128" i="1"/>
  <c r="F1128" i="1"/>
  <c r="B1128" i="1"/>
  <c r="A1128" i="1"/>
  <c r="I1127" i="1"/>
  <c r="H1127" i="1"/>
  <c r="G1127" i="1"/>
  <c r="F1127" i="1"/>
  <c r="B1127" i="1"/>
  <c r="A1127" i="1"/>
  <c r="I1126" i="1"/>
  <c r="H1126" i="1"/>
  <c r="G1126" i="1"/>
  <c r="F1126" i="1"/>
  <c r="B1126" i="1"/>
  <c r="A1126" i="1"/>
  <c r="I1125" i="1"/>
  <c r="H1125" i="1"/>
  <c r="G1125" i="1"/>
  <c r="F1125" i="1"/>
  <c r="B1125" i="1"/>
  <c r="A1125" i="1"/>
  <c r="I1124" i="1"/>
  <c r="H1124" i="1"/>
  <c r="G1124" i="1"/>
  <c r="F1124" i="1"/>
  <c r="B1124" i="1"/>
  <c r="A1124" i="1"/>
  <c r="I1123" i="1"/>
  <c r="H1123" i="1"/>
  <c r="G1123" i="1"/>
  <c r="F1123" i="1"/>
  <c r="B1123" i="1"/>
  <c r="A1123" i="1"/>
  <c r="I1122" i="1"/>
  <c r="H1122" i="1"/>
  <c r="G1122" i="1"/>
  <c r="F1122" i="1"/>
  <c r="B1122" i="1"/>
  <c r="A1122" i="1"/>
  <c r="I1121" i="1"/>
  <c r="H1121" i="1"/>
  <c r="G1121" i="1"/>
  <c r="F1121" i="1"/>
  <c r="B1121" i="1"/>
  <c r="A1121" i="1"/>
  <c r="I1113" i="1"/>
  <c r="H1113" i="1"/>
  <c r="G1113" i="1"/>
  <c r="F1113" i="1"/>
  <c r="B1113" i="1"/>
  <c r="A1113" i="1"/>
  <c r="I1112" i="1"/>
  <c r="H1112" i="1"/>
  <c r="G1112" i="1"/>
  <c r="F1112" i="1"/>
  <c r="B1112" i="1"/>
  <c r="A1112" i="1"/>
  <c r="I1111" i="1"/>
  <c r="H1111" i="1"/>
  <c r="G1111" i="1"/>
  <c r="F1111" i="1"/>
  <c r="B1111" i="1"/>
  <c r="A1111" i="1"/>
  <c r="I1110" i="1"/>
  <c r="H1110" i="1"/>
  <c r="G1110" i="1"/>
  <c r="F1110" i="1"/>
  <c r="B1110" i="1"/>
  <c r="A1110" i="1"/>
  <c r="I1109" i="1"/>
  <c r="H1109" i="1"/>
  <c r="G1109" i="1"/>
  <c r="F1109" i="1"/>
  <c r="B1109" i="1"/>
  <c r="A1109" i="1"/>
  <c r="I1108" i="1"/>
  <c r="H1108" i="1"/>
  <c r="G1108" i="1"/>
  <c r="F1108" i="1"/>
  <c r="B1108" i="1"/>
  <c r="A1108" i="1"/>
  <c r="I1107" i="1"/>
  <c r="H1107" i="1"/>
  <c r="G1107" i="1"/>
  <c r="F1107" i="1"/>
  <c r="B1107" i="1"/>
  <c r="A1107" i="1"/>
  <c r="I1106" i="1"/>
  <c r="H1106" i="1"/>
  <c r="G1106" i="1"/>
  <c r="F1106" i="1"/>
  <c r="B1106" i="1"/>
  <c r="A1106" i="1"/>
  <c r="I1105" i="1"/>
  <c r="H1105" i="1"/>
  <c r="G1105" i="1"/>
  <c r="F1105" i="1"/>
  <c r="B1105" i="1"/>
  <c r="A1105" i="1"/>
  <c r="I1104" i="1"/>
  <c r="H1104" i="1"/>
  <c r="G1104" i="1"/>
  <c r="F1104" i="1"/>
  <c r="B1104" i="1"/>
  <c r="A1104" i="1"/>
  <c r="I1103" i="1"/>
  <c r="H1103" i="1"/>
  <c r="G1103" i="1"/>
  <c r="F1103" i="1"/>
  <c r="B1103" i="1"/>
  <c r="A1103" i="1"/>
  <c r="I1102" i="1"/>
  <c r="H1102" i="1"/>
  <c r="G1102" i="1"/>
  <c r="F1102" i="1"/>
  <c r="B1102" i="1"/>
  <c r="A1102" i="1"/>
  <c r="I1101" i="1"/>
  <c r="H1101" i="1"/>
  <c r="G1101" i="1"/>
  <c r="F1101" i="1"/>
  <c r="B1101" i="1"/>
  <c r="A1101" i="1"/>
  <c r="I1100" i="1"/>
  <c r="H1100" i="1"/>
  <c r="G1100" i="1"/>
  <c r="F1100" i="1"/>
  <c r="B1100" i="1"/>
  <c r="A1100" i="1"/>
  <c r="I1099" i="1"/>
  <c r="H1099" i="1"/>
  <c r="G1099" i="1"/>
  <c r="F1099" i="1"/>
  <c r="B1099" i="1"/>
  <c r="A1099" i="1"/>
  <c r="I1098" i="1"/>
  <c r="H1098" i="1"/>
  <c r="G1098" i="1"/>
  <c r="F1098" i="1"/>
  <c r="B1098" i="1"/>
  <c r="A1098" i="1"/>
  <c r="I1097" i="1"/>
  <c r="H1097" i="1"/>
  <c r="G1097" i="1"/>
  <c r="F1097" i="1"/>
  <c r="B1097" i="1"/>
  <c r="A1097" i="1"/>
  <c r="I1096" i="1"/>
  <c r="H1096" i="1"/>
  <c r="G1096" i="1"/>
  <c r="F1096" i="1"/>
  <c r="B1096" i="1"/>
  <c r="A1096" i="1"/>
  <c r="I1095" i="1"/>
  <c r="H1095" i="1"/>
  <c r="G1095" i="1"/>
  <c r="F1095" i="1"/>
  <c r="B1095" i="1"/>
  <c r="A1095" i="1"/>
  <c r="I1094" i="1"/>
  <c r="H1094" i="1"/>
  <c r="G1094" i="1"/>
  <c r="F1094" i="1"/>
  <c r="B1094" i="1"/>
  <c r="A1094" i="1"/>
  <c r="I1093" i="1"/>
  <c r="H1093" i="1"/>
  <c r="G1093" i="1"/>
  <c r="F1093" i="1"/>
  <c r="B1093" i="1"/>
  <c r="A1093" i="1"/>
  <c r="I1092" i="1"/>
  <c r="H1092" i="1"/>
  <c r="G1092" i="1"/>
  <c r="F1092" i="1"/>
  <c r="B1092" i="1"/>
  <c r="A1092" i="1"/>
  <c r="I1091" i="1"/>
  <c r="H1091" i="1"/>
  <c r="G1091" i="1"/>
  <c r="F1091" i="1"/>
  <c r="B1091" i="1"/>
  <c r="A1091" i="1"/>
  <c r="I1090" i="1"/>
  <c r="H1090" i="1"/>
  <c r="G1090" i="1"/>
  <c r="F1090" i="1"/>
  <c r="B1090" i="1"/>
  <c r="A1090" i="1"/>
  <c r="I1089" i="1"/>
  <c r="H1089" i="1"/>
  <c r="G1089" i="1"/>
  <c r="F1089" i="1"/>
  <c r="B1089" i="1"/>
  <c r="A1089" i="1"/>
  <c r="I1088" i="1"/>
  <c r="H1088" i="1"/>
  <c r="G1088" i="1"/>
  <c r="F1088" i="1"/>
  <c r="B1088" i="1"/>
  <c r="A1088" i="1"/>
  <c r="I1087" i="1"/>
  <c r="H1087" i="1"/>
  <c r="G1087" i="1"/>
  <c r="F1087" i="1"/>
  <c r="B1087" i="1"/>
  <c r="A1087" i="1"/>
  <c r="I1086" i="1"/>
  <c r="H1086" i="1"/>
  <c r="G1086" i="1"/>
  <c r="F1086" i="1"/>
  <c r="B1086" i="1"/>
  <c r="A1086" i="1"/>
  <c r="I1085" i="1"/>
  <c r="H1085" i="1"/>
  <c r="G1085" i="1"/>
  <c r="F1085" i="1"/>
  <c r="B1085" i="1"/>
  <c r="A1085" i="1"/>
  <c r="I1084" i="1"/>
  <c r="H1084" i="1"/>
  <c r="G1084" i="1"/>
  <c r="F1084" i="1"/>
  <c r="B1084" i="1"/>
  <c r="A1084" i="1"/>
  <c r="I1083" i="1"/>
  <c r="H1083" i="1"/>
  <c r="G1083" i="1"/>
  <c r="F1083" i="1"/>
  <c r="B1083" i="1"/>
  <c r="A1083" i="1"/>
  <c r="I1082" i="1"/>
  <c r="H1082" i="1"/>
  <c r="G1082" i="1"/>
  <c r="F1082" i="1"/>
  <c r="B1082" i="1"/>
  <c r="A1082" i="1"/>
  <c r="I1081" i="1"/>
  <c r="H1081" i="1"/>
  <c r="G1081" i="1"/>
  <c r="F1081" i="1"/>
  <c r="B1081" i="1"/>
  <c r="A1081" i="1"/>
  <c r="I1080" i="1"/>
  <c r="H1080" i="1"/>
  <c r="G1080" i="1"/>
  <c r="F1080" i="1"/>
  <c r="B1080" i="1"/>
  <c r="A1080" i="1"/>
  <c r="I1079" i="1"/>
  <c r="H1079" i="1"/>
  <c r="G1079" i="1"/>
  <c r="F1079" i="1"/>
  <c r="B1079" i="1"/>
  <c r="A1079" i="1"/>
  <c r="I1078" i="1"/>
  <c r="H1078" i="1"/>
  <c r="G1078" i="1"/>
  <c r="F1078" i="1"/>
  <c r="B1078" i="1"/>
  <c r="A1078" i="1"/>
  <c r="I1077" i="1"/>
  <c r="H1077" i="1"/>
  <c r="G1077" i="1"/>
  <c r="F1077" i="1"/>
  <c r="B1077" i="1"/>
  <c r="A1077" i="1"/>
  <c r="I1076" i="1"/>
  <c r="H1076" i="1"/>
  <c r="G1076" i="1"/>
  <c r="F1076" i="1"/>
  <c r="B1076" i="1"/>
  <c r="A1076" i="1"/>
  <c r="I1075" i="1"/>
  <c r="H1075" i="1"/>
  <c r="G1075" i="1"/>
  <c r="F1075" i="1"/>
  <c r="B1075" i="1"/>
  <c r="A1075" i="1"/>
  <c r="I1074" i="1"/>
  <c r="H1074" i="1"/>
  <c r="G1074" i="1"/>
  <c r="F1074" i="1"/>
  <c r="B1074" i="1"/>
  <c r="A1074" i="1"/>
  <c r="I1073" i="1"/>
  <c r="H1073" i="1"/>
  <c r="G1073" i="1"/>
  <c r="F1073" i="1"/>
  <c r="B1073" i="1"/>
  <c r="A1073" i="1"/>
  <c r="I1072" i="1"/>
  <c r="H1072" i="1"/>
  <c r="G1072" i="1"/>
  <c r="F1072" i="1"/>
  <c r="B1072" i="1"/>
  <c r="A1072" i="1"/>
  <c r="I1071" i="1"/>
  <c r="H1071" i="1"/>
  <c r="G1071" i="1"/>
  <c r="F1071" i="1"/>
  <c r="B1071" i="1"/>
  <c r="A1071" i="1"/>
  <c r="I1070" i="1"/>
  <c r="H1070" i="1"/>
  <c r="G1070" i="1"/>
  <c r="F1070" i="1"/>
  <c r="B1070" i="1"/>
  <c r="A1070" i="1"/>
  <c r="I1069" i="1"/>
  <c r="H1069" i="1"/>
  <c r="G1069" i="1"/>
  <c r="F1069" i="1"/>
  <c r="B1069" i="1"/>
  <c r="A1069" i="1"/>
  <c r="I1061" i="1"/>
  <c r="H1061" i="1"/>
  <c r="G1061" i="1"/>
  <c r="F1061" i="1"/>
  <c r="B1061" i="1"/>
  <c r="A1061" i="1"/>
  <c r="I1060" i="1"/>
  <c r="H1060" i="1"/>
  <c r="G1060" i="1"/>
  <c r="F1060" i="1"/>
  <c r="B1060" i="1"/>
  <c r="A1060" i="1"/>
  <c r="I1059" i="1"/>
  <c r="H1059" i="1"/>
  <c r="G1059" i="1"/>
  <c r="F1059" i="1"/>
  <c r="B1059" i="1"/>
  <c r="A1059" i="1"/>
  <c r="I1058" i="1"/>
  <c r="H1058" i="1"/>
  <c r="G1058" i="1"/>
  <c r="F1058" i="1"/>
  <c r="B1058" i="1"/>
  <c r="A1058" i="1"/>
  <c r="I1057" i="1"/>
  <c r="H1057" i="1"/>
  <c r="G1057" i="1"/>
  <c r="F1057" i="1"/>
  <c r="B1057" i="1"/>
  <c r="A1057" i="1"/>
  <c r="I1056" i="1"/>
  <c r="H1056" i="1"/>
  <c r="G1056" i="1"/>
  <c r="F1056" i="1"/>
  <c r="B1056" i="1"/>
  <c r="A1056" i="1"/>
  <c r="I1055" i="1"/>
  <c r="H1055" i="1"/>
  <c r="G1055" i="1"/>
  <c r="F1055" i="1"/>
  <c r="B1055" i="1"/>
  <c r="A1055" i="1"/>
  <c r="I1054" i="1"/>
  <c r="H1054" i="1"/>
  <c r="G1054" i="1"/>
  <c r="F1054" i="1"/>
  <c r="B1054" i="1"/>
  <c r="A1054" i="1"/>
  <c r="I1053" i="1"/>
  <c r="H1053" i="1"/>
  <c r="G1053" i="1"/>
  <c r="F1053" i="1"/>
  <c r="B1053" i="1"/>
  <c r="A1053" i="1"/>
  <c r="I1052" i="1"/>
  <c r="H1052" i="1"/>
  <c r="G1052" i="1"/>
  <c r="F1052" i="1"/>
  <c r="B1052" i="1"/>
  <c r="A1052" i="1"/>
  <c r="I1051" i="1"/>
  <c r="H1051" i="1"/>
  <c r="G1051" i="1"/>
  <c r="F1051" i="1"/>
  <c r="B1051" i="1"/>
  <c r="A1051" i="1"/>
  <c r="I1050" i="1"/>
  <c r="H1050" i="1"/>
  <c r="G1050" i="1"/>
  <c r="F1050" i="1"/>
  <c r="B1050" i="1"/>
  <c r="A1050" i="1"/>
  <c r="I1049" i="1"/>
  <c r="H1049" i="1"/>
  <c r="G1049" i="1"/>
  <c r="F1049" i="1"/>
  <c r="B1049" i="1"/>
  <c r="A1049" i="1"/>
  <c r="I1048" i="1"/>
  <c r="H1048" i="1"/>
  <c r="G1048" i="1"/>
  <c r="F1048" i="1"/>
  <c r="B1048" i="1"/>
  <c r="A1048" i="1"/>
  <c r="I1047" i="1"/>
  <c r="H1047" i="1"/>
  <c r="G1047" i="1"/>
  <c r="F1047" i="1"/>
  <c r="B1047" i="1"/>
  <c r="A1047" i="1"/>
  <c r="I1046" i="1"/>
  <c r="H1046" i="1"/>
  <c r="G1046" i="1"/>
  <c r="F1046" i="1"/>
  <c r="B1046" i="1"/>
  <c r="A1046" i="1"/>
  <c r="I1045" i="1"/>
  <c r="H1045" i="1"/>
  <c r="G1045" i="1"/>
  <c r="F1045" i="1"/>
  <c r="B1045" i="1"/>
  <c r="A1045" i="1"/>
  <c r="I1044" i="1"/>
  <c r="H1044" i="1"/>
  <c r="G1044" i="1"/>
  <c r="F1044" i="1"/>
  <c r="B1044" i="1"/>
  <c r="A1044" i="1"/>
  <c r="I1043" i="1"/>
  <c r="H1043" i="1"/>
  <c r="G1043" i="1"/>
  <c r="F1043" i="1"/>
  <c r="B1043" i="1"/>
  <c r="A1043" i="1"/>
  <c r="I1042" i="1"/>
  <c r="H1042" i="1"/>
  <c r="G1042" i="1"/>
  <c r="F1042" i="1"/>
  <c r="B1042" i="1"/>
  <c r="A1042" i="1"/>
  <c r="I1041" i="1"/>
  <c r="H1041" i="1"/>
  <c r="G1041" i="1"/>
  <c r="F1041" i="1"/>
  <c r="B1041" i="1"/>
  <c r="A1041" i="1"/>
  <c r="I1040" i="1"/>
  <c r="H1040" i="1"/>
  <c r="G1040" i="1"/>
  <c r="F1040" i="1"/>
  <c r="B1040" i="1"/>
  <c r="A1040" i="1"/>
  <c r="I1039" i="1"/>
  <c r="H1039" i="1"/>
  <c r="G1039" i="1"/>
  <c r="F1039" i="1"/>
  <c r="B1039" i="1"/>
  <c r="A1039" i="1"/>
  <c r="I1038" i="1"/>
  <c r="H1038" i="1"/>
  <c r="G1038" i="1"/>
  <c r="F1038" i="1"/>
  <c r="B1038" i="1"/>
  <c r="A1038" i="1"/>
  <c r="I1037" i="1"/>
  <c r="H1037" i="1"/>
  <c r="G1037" i="1"/>
  <c r="F1037" i="1"/>
  <c r="B1037" i="1"/>
  <c r="A1037" i="1"/>
  <c r="I1036" i="1"/>
  <c r="H1036" i="1"/>
  <c r="G1036" i="1"/>
  <c r="F1036" i="1"/>
  <c r="B1036" i="1"/>
  <c r="A1036" i="1"/>
  <c r="I1035" i="1"/>
  <c r="H1035" i="1"/>
  <c r="G1035" i="1"/>
  <c r="F1035" i="1"/>
  <c r="B1035" i="1"/>
  <c r="A1035" i="1"/>
  <c r="I1034" i="1"/>
  <c r="H1034" i="1"/>
  <c r="G1034" i="1"/>
  <c r="F1034" i="1"/>
  <c r="B1034" i="1"/>
  <c r="A1034" i="1"/>
  <c r="I1033" i="1"/>
  <c r="H1033" i="1"/>
  <c r="G1033" i="1"/>
  <c r="F1033" i="1"/>
  <c r="B1033" i="1"/>
  <c r="A1033" i="1"/>
  <c r="I1032" i="1"/>
  <c r="H1032" i="1"/>
  <c r="G1032" i="1"/>
  <c r="F1032" i="1"/>
  <c r="B1032" i="1"/>
  <c r="A1032" i="1"/>
  <c r="I1031" i="1"/>
  <c r="H1031" i="1"/>
  <c r="G1031" i="1"/>
  <c r="F1031" i="1"/>
  <c r="B1031" i="1"/>
  <c r="A1031" i="1"/>
  <c r="I1030" i="1"/>
  <c r="H1030" i="1"/>
  <c r="G1030" i="1"/>
  <c r="F1030" i="1"/>
  <c r="B1030" i="1"/>
  <c r="A1030" i="1"/>
  <c r="I1029" i="1"/>
  <c r="H1029" i="1"/>
  <c r="G1029" i="1"/>
  <c r="F1029" i="1"/>
  <c r="B1029" i="1"/>
  <c r="A1029" i="1"/>
  <c r="I1028" i="1"/>
  <c r="H1028" i="1"/>
  <c r="G1028" i="1"/>
  <c r="F1028" i="1"/>
  <c r="B1028" i="1"/>
  <c r="A1028" i="1"/>
  <c r="I1027" i="1"/>
  <c r="H1027" i="1"/>
  <c r="G1027" i="1"/>
  <c r="F1027" i="1"/>
  <c r="B1027" i="1"/>
  <c r="A1027" i="1"/>
  <c r="I1026" i="1"/>
  <c r="H1026" i="1"/>
  <c r="G1026" i="1"/>
  <c r="F1026" i="1"/>
  <c r="B1026" i="1"/>
  <c r="A1026" i="1"/>
  <c r="I1025" i="1"/>
  <c r="H1025" i="1"/>
  <c r="G1025" i="1"/>
  <c r="F1025" i="1"/>
  <c r="B1025" i="1"/>
  <c r="A1025" i="1"/>
  <c r="I1024" i="1"/>
  <c r="H1024" i="1"/>
  <c r="G1024" i="1"/>
  <c r="F1024" i="1"/>
  <c r="B1024" i="1"/>
  <c r="A1024" i="1"/>
  <c r="I1023" i="1"/>
  <c r="H1023" i="1"/>
  <c r="G1023" i="1"/>
  <c r="F1023" i="1"/>
  <c r="B1023" i="1"/>
  <c r="A1023" i="1"/>
  <c r="I1022" i="1"/>
  <c r="H1022" i="1"/>
  <c r="G1022" i="1"/>
  <c r="F1022" i="1"/>
  <c r="B1022" i="1"/>
  <c r="A1022" i="1"/>
  <c r="I1021" i="1"/>
  <c r="H1021" i="1"/>
  <c r="G1021" i="1"/>
  <c r="F1021" i="1"/>
  <c r="B1021" i="1"/>
  <c r="A1021" i="1"/>
  <c r="I1020" i="1"/>
  <c r="H1020" i="1"/>
  <c r="G1020" i="1"/>
  <c r="F1020" i="1"/>
  <c r="B1020" i="1"/>
  <c r="A1020" i="1"/>
  <c r="I1019" i="1"/>
  <c r="H1019" i="1"/>
  <c r="G1019" i="1"/>
  <c r="F1019" i="1"/>
  <c r="B1019" i="1"/>
  <c r="A1019" i="1"/>
  <c r="I1018" i="1"/>
  <c r="H1018" i="1"/>
  <c r="G1018" i="1"/>
  <c r="F1018" i="1"/>
  <c r="B1018" i="1"/>
  <c r="A1018" i="1"/>
  <c r="I1017" i="1"/>
  <c r="H1017" i="1"/>
  <c r="G1017" i="1"/>
  <c r="F1017" i="1"/>
  <c r="B1017" i="1"/>
  <c r="A1017" i="1"/>
  <c r="I1008" i="1"/>
  <c r="H1008" i="1"/>
  <c r="G1008" i="1"/>
  <c r="F1008" i="1"/>
  <c r="B1008" i="1"/>
  <c r="A1008" i="1"/>
  <c r="I1007" i="1"/>
  <c r="H1007" i="1"/>
  <c r="G1007" i="1"/>
  <c r="F1007" i="1"/>
  <c r="B1007" i="1"/>
  <c r="A1007" i="1"/>
  <c r="I1006" i="1"/>
  <c r="H1006" i="1"/>
  <c r="G1006" i="1"/>
  <c r="F1006" i="1"/>
  <c r="B1006" i="1"/>
  <c r="A1006" i="1"/>
  <c r="I1005" i="1"/>
  <c r="H1005" i="1"/>
  <c r="G1005" i="1"/>
  <c r="F1005" i="1"/>
  <c r="B1005" i="1"/>
  <c r="A1005" i="1"/>
  <c r="I1004" i="1"/>
  <c r="H1004" i="1"/>
  <c r="G1004" i="1"/>
  <c r="F1004" i="1"/>
  <c r="B1004" i="1"/>
  <c r="A1004" i="1"/>
  <c r="I1003" i="1"/>
  <c r="H1003" i="1"/>
  <c r="G1003" i="1"/>
  <c r="F1003" i="1"/>
  <c r="B1003" i="1"/>
  <c r="A1003" i="1"/>
  <c r="I1002" i="1"/>
  <c r="H1002" i="1"/>
  <c r="G1002" i="1"/>
  <c r="F1002" i="1"/>
  <c r="B1002" i="1"/>
  <c r="A1002" i="1"/>
  <c r="I1001" i="1"/>
  <c r="H1001" i="1"/>
  <c r="G1001" i="1"/>
  <c r="F1001" i="1"/>
  <c r="B1001" i="1"/>
  <c r="A1001" i="1"/>
  <c r="I1000" i="1"/>
  <c r="H1000" i="1"/>
  <c r="G1000" i="1"/>
  <c r="F1000" i="1"/>
  <c r="B1000" i="1"/>
  <c r="A1000" i="1"/>
  <c r="I999" i="1"/>
  <c r="H999" i="1"/>
  <c r="G999" i="1"/>
  <c r="F999" i="1"/>
  <c r="B999" i="1"/>
  <c r="A999" i="1"/>
  <c r="I998" i="1"/>
  <c r="H998" i="1"/>
  <c r="G998" i="1"/>
  <c r="F998" i="1"/>
  <c r="B998" i="1"/>
  <c r="A998" i="1"/>
  <c r="I997" i="1"/>
  <c r="H997" i="1"/>
  <c r="G997" i="1"/>
  <c r="F997" i="1"/>
  <c r="B997" i="1"/>
  <c r="A997" i="1"/>
  <c r="I996" i="1"/>
  <c r="H996" i="1"/>
  <c r="G996" i="1"/>
  <c r="F996" i="1"/>
  <c r="B996" i="1"/>
  <c r="A996" i="1"/>
  <c r="I995" i="1"/>
  <c r="H995" i="1"/>
  <c r="G995" i="1"/>
  <c r="F995" i="1"/>
  <c r="B995" i="1"/>
  <c r="A995" i="1"/>
  <c r="I994" i="1"/>
  <c r="H994" i="1"/>
  <c r="G994" i="1"/>
  <c r="F994" i="1"/>
  <c r="B994" i="1"/>
  <c r="A994" i="1"/>
  <c r="I993" i="1"/>
  <c r="H993" i="1"/>
  <c r="G993" i="1"/>
  <c r="F993" i="1"/>
  <c r="B993" i="1"/>
  <c r="A993" i="1"/>
  <c r="I992" i="1"/>
  <c r="H992" i="1"/>
  <c r="G992" i="1"/>
  <c r="F992" i="1"/>
  <c r="B992" i="1"/>
  <c r="A992" i="1"/>
  <c r="I991" i="1"/>
  <c r="H991" i="1"/>
  <c r="G991" i="1"/>
  <c r="F991" i="1"/>
  <c r="B991" i="1"/>
  <c r="A991" i="1"/>
  <c r="I990" i="1"/>
  <c r="H990" i="1"/>
  <c r="G990" i="1"/>
  <c r="F990" i="1"/>
  <c r="B990" i="1"/>
  <c r="A990" i="1"/>
  <c r="I989" i="1"/>
  <c r="H989" i="1"/>
  <c r="G989" i="1"/>
  <c r="F989" i="1"/>
  <c r="B989" i="1"/>
  <c r="A989" i="1"/>
  <c r="I988" i="1"/>
  <c r="H988" i="1"/>
  <c r="G988" i="1"/>
  <c r="F988" i="1"/>
  <c r="B988" i="1"/>
  <c r="A988" i="1"/>
  <c r="I987" i="1"/>
  <c r="H987" i="1"/>
  <c r="G987" i="1"/>
  <c r="F987" i="1"/>
  <c r="B987" i="1"/>
  <c r="A987" i="1"/>
  <c r="I986" i="1"/>
  <c r="H986" i="1"/>
  <c r="G986" i="1"/>
  <c r="F986" i="1"/>
  <c r="B986" i="1"/>
  <c r="A986" i="1"/>
  <c r="I985" i="1"/>
  <c r="H985" i="1"/>
  <c r="G985" i="1"/>
  <c r="F985" i="1"/>
  <c r="B985" i="1"/>
  <c r="A985" i="1"/>
  <c r="I984" i="1"/>
  <c r="H984" i="1"/>
  <c r="G984" i="1"/>
  <c r="F984" i="1"/>
  <c r="B984" i="1"/>
  <c r="A984" i="1"/>
  <c r="I983" i="1"/>
  <c r="H983" i="1"/>
  <c r="G983" i="1"/>
  <c r="F983" i="1"/>
  <c r="B983" i="1"/>
  <c r="A983" i="1"/>
  <c r="I982" i="1"/>
  <c r="H982" i="1"/>
  <c r="G982" i="1"/>
  <c r="F982" i="1"/>
  <c r="B982" i="1"/>
  <c r="A982" i="1"/>
  <c r="I981" i="1"/>
  <c r="H981" i="1"/>
  <c r="G981" i="1"/>
  <c r="F981" i="1"/>
  <c r="B981" i="1"/>
  <c r="A981" i="1"/>
  <c r="I980" i="1"/>
  <c r="H980" i="1"/>
  <c r="G980" i="1"/>
  <c r="F980" i="1"/>
  <c r="B980" i="1"/>
  <c r="A980" i="1"/>
  <c r="I979" i="1"/>
  <c r="H979" i="1"/>
  <c r="G979" i="1"/>
  <c r="F979" i="1"/>
  <c r="B979" i="1"/>
  <c r="A979" i="1"/>
  <c r="I978" i="1"/>
  <c r="H978" i="1"/>
  <c r="G978" i="1"/>
  <c r="F978" i="1"/>
  <c r="B978" i="1"/>
  <c r="A978" i="1"/>
  <c r="I977" i="1"/>
  <c r="H977" i="1"/>
  <c r="G977" i="1"/>
  <c r="F977" i="1"/>
  <c r="B977" i="1"/>
  <c r="A977" i="1"/>
  <c r="I976" i="1"/>
  <c r="H976" i="1"/>
  <c r="G976" i="1"/>
  <c r="F976" i="1"/>
  <c r="B976" i="1"/>
  <c r="A976" i="1"/>
  <c r="I975" i="1"/>
  <c r="H975" i="1"/>
  <c r="G975" i="1"/>
  <c r="F975" i="1"/>
  <c r="B975" i="1"/>
  <c r="A975" i="1"/>
  <c r="I974" i="1"/>
  <c r="H974" i="1"/>
  <c r="G974" i="1"/>
  <c r="F974" i="1"/>
  <c r="B974" i="1"/>
  <c r="A974" i="1"/>
  <c r="I973" i="1"/>
  <c r="H973" i="1"/>
  <c r="G973" i="1"/>
  <c r="F973" i="1"/>
  <c r="B973" i="1"/>
  <c r="A973" i="1"/>
  <c r="I972" i="1"/>
  <c r="H972" i="1"/>
  <c r="G972" i="1"/>
  <c r="F972" i="1"/>
  <c r="B972" i="1"/>
  <c r="A972" i="1"/>
  <c r="I971" i="1"/>
  <c r="H971" i="1"/>
  <c r="G971" i="1"/>
  <c r="F971" i="1"/>
  <c r="B971" i="1"/>
  <c r="A971" i="1"/>
  <c r="I970" i="1"/>
  <c r="H970" i="1"/>
  <c r="G970" i="1"/>
  <c r="F970" i="1"/>
  <c r="B970" i="1"/>
  <c r="A970" i="1"/>
  <c r="I969" i="1"/>
  <c r="H969" i="1"/>
  <c r="G969" i="1"/>
  <c r="F969" i="1"/>
  <c r="B969" i="1"/>
  <c r="A969" i="1"/>
  <c r="I968" i="1"/>
  <c r="H968" i="1"/>
  <c r="G968" i="1"/>
  <c r="F968" i="1"/>
  <c r="B968" i="1"/>
  <c r="A968" i="1"/>
  <c r="I967" i="1"/>
  <c r="H967" i="1"/>
  <c r="G967" i="1"/>
  <c r="F967" i="1"/>
  <c r="B967" i="1"/>
  <c r="A967" i="1"/>
  <c r="I966" i="1"/>
  <c r="H966" i="1"/>
  <c r="G966" i="1"/>
  <c r="F966" i="1"/>
  <c r="B966" i="1"/>
  <c r="A966" i="1"/>
  <c r="I965" i="1"/>
  <c r="H965" i="1"/>
  <c r="G965" i="1"/>
  <c r="F965" i="1"/>
  <c r="B965" i="1"/>
  <c r="A965" i="1"/>
  <c r="I964" i="1"/>
  <c r="H964" i="1"/>
  <c r="G964" i="1"/>
  <c r="F964" i="1"/>
  <c r="B964" i="1"/>
  <c r="A964" i="1"/>
  <c r="I954" i="1"/>
  <c r="H954" i="1"/>
  <c r="G954" i="1"/>
  <c r="F954" i="1"/>
  <c r="B954" i="1"/>
  <c r="A954" i="1"/>
  <c r="I953" i="1"/>
  <c r="H953" i="1"/>
  <c r="G953" i="1"/>
  <c r="F953" i="1"/>
  <c r="B953" i="1"/>
  <c r="A953" i="1"/>
  <c r="I952" i="1"/>
  <c r="H952" i="1"/>
  <c r="G952" i="1"/>
  <c r="F952" i="1"/>
  <c r="B952" i="1"/>
  <c r="A952" i="1"/>
  <c r="I951" i="1"/>
  <c r="H951" i="1"/>
  <c r="G951" i="1"/>
  <c r="F951" i="1"/>
  <c r="B951" i="1"/>
  <c r="A951" i="1"/>
  <c r="I950" i="1"/>
  <c r="H950" i="1"/>
  <c r="G950" i="1"/>
  <c r="F950" i="1"/>
  <c r="B950" i="1"/>
  <c r="A950" i="1"/>
  <c r="I949" i="1"/>
  <c r="H949" i="1"/>
  <c r="G949" i="1"/>
  <c r="F949" i="1"/>
  <c r="B949" i="1"/>
  <c r="A949" i="1"/>
  <c r="I948" i="1"/>
  <c r="H948" i="1"/>
  <c r="G948" i="1"/>
  <c r="F948" i="1"/>
  <c r="B948" i="1"/>
  <c r="A948" i="1"/>
  <c r="I947" i="1"/>
  <c r="H947" i="1"/>
  <c r="G947" i="1"/>
  <c r="F947" i="1"/>
  <c r="B947" i="1"/>
  <c r="A947" i="1"/>
  <c r="I946" i="1"/>
  <c r="H946" i="1"/>
  <c r="G946" i="1"/>
  <c r="F946" i="1"/>
  <c r="B946" i="1"/>
  <c r="A946" i="1"/>
  <c r="I945" i="1"/>
  <c r="H945" i="1"/>
  <c r="G945" i="1"/>
  <c r="F945" i="1"/>
  <c r="B945" i="1"/>
  <c r="A945" i="1"/>
  <c r="I944" i="1"/>
  <c r="H944" i="1"/>
  <c r="G944" i="1"/>
  <c r="F944" i="1"/>
  <c r="B944" i="1"/>
  <c r="A944" i="1"/>
  <c r="I943" i="1"/>
  <c r="H943" i="1"/>
  <c r="G943" i="1"/>
  <c r="F943" i="1"/>
  <c r="B943" i="1"/>
  <c r="A943" i="1"/>
  <c r="I942" i="1"/>
  <c r="H942" i="1"/>
  <c r="G942" i="1"/>
  <c r="F942" i="1"/>
  <c r="B942" i="1"/>
  <c r="A942" i="1"/>
  <c r="I941" i="1"/>
  <c r="H941" i="1"/>
  <c r="G941" i="1"/>
  <c r="F941" i="1"/>
  <c r="B941" i="1"/>
  <c r="A941" i="1"/>
  <c r="I940" i="1"/>
  <c r="H940" i="1"/>
  <c r="G940" i="1"/>
  <c r="F940" i="1"/>
  <c r="B940" i="1"/>
  <c r="A940" i="1"/>
  <c r="I939" i="1"/>
  <c r="H939" i="1"/>
  <c r="G939" i="1"/>
  <c r="F939" i="1"/>
  <c r="B939" i="1"/>
  <c r="A939" i="1"/>
  <c r="I938" i="1"/>
  <c r="H938" i="1"/>
  <c r="G938" i="1"/>
  <c r="F938" i="1"/>
  <c r="B938" i="1"/>
  <c r="A938" i="1"/>
  <c r="I937" i="1"/>
  <c r="H937" i="1"/>
  <c r="G937" i="1"/>
  <c r="F937" i="1"/>
  <c r="B937" i="1"/>
  <c r="A937" i="1"/>
  <c r="I936" i="1"/>
  <c r="H936" i="1"/>
  <c r="G936" i="1"/>
  <c r="F936" i="1"/>
  <c r="B936" i="1"/>
  <c r="A936" i="1"/>
  <c r="I935" i="1"/>
  <c r="H935" i="1"/>
  <c r="G935" i="1"/>
  <c r="F935" i="1"/>
  <c r="B935" i="1"/>
  <c r="A935" i="1"/>
  <c r="I934" i="1"/>
  <c r="H934" i="1"/>
  <c r="G934" i="1"/>
  <c r="F934" i="1"/>
  <c r="B934" i="1"/>
  <c r="A934" i="1"/>
  <c r="I933" i="1"/>
  <c r="H933" i="1"/>
  <c r="G933" i="1"/>
  <c r="F933" i="1"/>
  <c r="B933" i="1"/>
  <c r="A933" i="1"/>
  <c r="I932" i="1"/>
  <c r="H932" i="1"/>
  <c r="G932" i="1"/>
  <c r="F932" i="1"/>
  <c r="B932" i="1"/>
  <c r="A932" i="1"/>
  <c r="I931" i="1"/>
  <c r="H931" i="1"/>
  <c r="G931" i="1"/>
  <c r="F931" i="1"/>
  <c r="B931" i="1"/>
  <c r="A931" i="1"/>
  <c r="I930" i="1"/>
  <c r="H930" i="1"/>
  <c r="G930" i="1"/>
  <c r="F930" i="1"/>
  <c r="B930" i="1"/>
  <c r="A930" i="1"/>
  <c r="I929" i="1"/>
  <c r="H929" i="1"/>
  <c r="G929" i="1"/>
  <c r="F929" i="1"/>
  <c r="B929" i="1"/>
  <c r="A929" i="1"/>
  <c r="I928" i="1"/>
  <c r="H928" i="1"/>
  <c r="G928" i="1"/>
  <c r="F928" i="1"/>
  <c r="B928" i="1"/>
  <c r="A928" i="1"/>
  <c r="I927" i="1"/>
  <c r="H927" i="1"/>
  <c r="G927" i="1"/>
  <c r="F927" i="1"/>
  <c r="B927" i="1"/>
  <c r="A927" i="1"/>
  <c r="I926" i="1"/>
  <c r="H926" i="1"/>
  <c r="G926" i="1"/>
  <c r="F926" i="1"/>
  <c r="B926" i="1"/>
  <c r="A926" i="1"/>
  <c r="I925" i="1"/>
  <c r="H925" i="1"/>
  <c r="G925" i="1"/>
  <c r="F925" i="1"/>
  <c r="B925" i="1"/>
  <c r="A925" i="1"/>
  <c r="I924" i="1"/>
  <c r="H924" i="1"/>
  <c r="G924" i="1"/>
  <c r="F924" i="1"/>
  <c r="B924" i="1"/>
  <c r="A924" i="1"/>
  <c r="I923" i="1"/>
  <c r="H923" i="1"/>
  <c r="G923" i="1"/>
  <c r="F923" i="1"/>
  <c r="B923" i="1"/>
  <c r="A923" i="1"/>
  <c r="I922" i="1"/>
  <c r="H922" i="1"/>
  <c r="G922" i="1"/>
  <c r="F922" i="1"/>
  <c r="B922" i="1"/>
  <c r="A922" i="1"/>
  <c r="I921" i="1"/>
  <c r="H921" i="1"/>
  <c r="G921" i="1"/>
  <c r="F921" i="1"/>
  <c r="B921" i="1"/>
  <c r="A921" i="1"/>
  <c r="I920" i="1"/>
  <c r="H920" i="1"/>
  <c r="G920" i="1"/>
  <c r="F920" i="1"/>
  <c r="B920" i="1"/>
  <c r="A920" i="1"/>
  <c r="I919" i="1"/>
  <c r="H919" i="1"/>
  <c r="G919" i="1"/>
  <c r="F919" i="1"/>
  <c r="B919" i="1"/>
  <c r="A919" i="1"/>
  <c r="I918" i="1"/>
  <c r="H918" i="1"/>
  <c r="G918" i="1"/>
  <c r="F918" i="1"/>
  <c r="B918" i="1"/>
  <c r="A918" i="1"/>
  <c r="I917" i="1"/>
  <c r="H917" i="1"/>
  <c r="G917" i="1"/>
  <c r="F917" i="1"/>
  <c r="B917" i="1"/>
  <c r="A917" i="1"/>
  <c r="I916" i="1"/>
  <c r="H916" i="1"/>
  <c r="G916" i="1"/>
  <c r="F916" i="1"/>
  <c r="B916" i="1"/>
  <c r="A916" i="1"/>
  <c r="I915" i="1"/>
  <c r="H915" i="1"/>
  <c r="G915" i="1"/>
  <c r="F915" i="1"/>
  <c r="B915" i="1"/>
  <c r="A915" i="1"/>
  <c r="I914" i="1"/>
  <c r="H914" i="1"/>
  <c r="G914" i="1"/>
  <c r="F914" i="1"/>
  <c r="B914" i="1"/>
  <c r="A914" i="1"/>
  <c r="I913" i="1"/>
  <c r="H913" i="1"/>
  <c r="G913" i="1"/>
  <c r="F913" i="1"/>
  <c r="B913" i="1"/>
  <c r="A913" i="1"/>
  <c r="I912" i="1"/>
  <c r="H912" i="1"/>
  <c r="G912" i="1"/>
  <c r="F912" i="1"/>
  <c r="B912" i="1"/>
  <c r="A912" i="1"/>
  <c r="I911" i="1"/>
  <c r="H911" i="1"/>
  <c r="G911" i="1"/>
  <c r="F911" i="1"/>
  <c r="B911" i="1"/>
  <c r="A911" i="1"/>
  <c r="I910" i="1"/>
  <c r="H910" i="1"/>
  <c r="G910" i="1"/>
  <c r="F910" i="1"/>
  <c r="B910" i="1"/>
  <c r="A910" i="1"/>
  <c r="I902" i="1"/>
  <c r="H902" i="1"/>
  <c r="G902" i="1"/>
  <c r="F902" i="1"/>
  <c r="B902" i="1"/>
  <c r="A902" i="1"/>
  <c r="I901" i="1"/>
  <c r="H901" i="1"/>
  <c r="G901" i="1"/>
  <c r="F901" i="1"/>
  <c r="B901" i="1"/>
  <c r="A901" i="1"/>
  <c r="I900" i="1"/>
  <c r="H900" i="1"/>
  <c r="G900" i="1"/>
  <c r="F900" i="1"/>
  <c r="B900" i="1"/>
  <c r="A900" i="1"/>
  <c r="I899" i="1"/>
  <c r="H899" i="1"/>
  <c r="G899" i="1"/>
  <c r="F899" i="1"/>
  <c r="B899" i="1"/>
  <c r="A899" i="1"/>
  <c r="I898" i="1"/>
  <c r="H898" i="1"/>
  <c r="G898" i="1"/>
  <c r="F898" i="1"/>
  <c r="B898" i="1"/>
  <c r="A898" i="1"/>
  <c r="I897" i="1"/>
  <c r="H897" i="1"/>
  <c r="G897" i="1"/>
  <c r="F897" i="1"/>
  <c r="B897" i="1"/>
  <c r="A897" i="1"/>
  <c r="I896" i="1"/>
  <c r="H896" i="1"/>
  <c r="G896" i="1"/>
  <c r="F896" i="1"/>
  <c r="B896" i="1"/>
  <c r="A896" i="1"/>
  <c r="I895" i="1"/>
  <c r="H895" i="1"/>
  <c r="G895" i="1"/>
  <c r="F895" i="1"/>
  <c r="B895" i="1"/>
  <c r="A895" i="1"/>
  <c r="I894" i="1"/>
  <c r="H894" i="1"/>
  <c r="G894" i="1"/>
  <c r="F894" i="1"/>
  <c r="B894" i="1"/>
  <c r="A894" i="1"/>
  <c r="I893" i="1"/>
  <c r="H893" i="1"/>
  <c r="G893" i="1"/>
  <c r="F893" i="1"/>
  <c r="B893" i="1"/>
  <c r="A893" i="1"/>
  <c r="I892" i="1"/>
  <c r="H892" i="1"/>
  <c r="G892" i="1"/>
  <c r="F892" i="1"/>
  <c r="B892" i="1"/>
  <c r="A892" i="1"/>
  <c r="I891" i="1"/>
  <c r="H891" i="1"/>
  <c r="G891" i="1"/>
  <c r="F891" i="1"/>
  <c r="B891" i="1"/>
  <c r="A891" i="1"/>
  <c r="I890" i="1"/>
  <c r="H890" i="1"/>
  <c r="G890" i="1"/>
  <c r="F890" i="1"/>
  <c r="B890" i="1"/>
  <c r="A890" i="1"/>
  <c r="I889" i="1"/>
  <c r="H889" i="1"/>
  <c r="G889" i="1"/>
  <c r="F889" i="1"/>
  <c r="B889" i="1"/>
  <c r="A889" i="1"/>
  <c r="I888" i="1"/>
  <c r="H888" i="1"/>
  <c r="G888" i="1"/>
  <c r="F888" i="1"/>
  <c r="B888" i="1"/>
  <c r="A888" i="1"/>
  <c r="I887" i="1"/>
  <c r="H887" i="1"/>
  <c r="G887" i="1"/>
  <c r="F887" i="1"/>
  <c r="B887" i="1"/>
  <c r="A887" i="1"/>
  <c r="I886" i="1"/>
  <c r="H886" i="1"/>
  <c r="G886" i="1"/>
  <c r="F886" i="1"/>
  <c r="B886" i="1"/>
  <c r="A886" i="1"/>
  <c r="I885" i="1"/>
  <c r="H885" i="1"/>
  <c r="G885" i="1"/>
  <c r="F885" i="1"/>
  <c r="B885" i="1"/>
  <c r="A885" i="1"/>
  <c r="I884" i="1"/>
  <c r="H884" i="1"/>
  <c r="G884" i="1"/>
  <c r="F884" i="1"/>
  <c r="B884" i="1"/>
  <c r="A884" i="1"/>
  <c r="I883" i="1"/>
  <c r="H883" i="1"/>
  <c r="G883" i="1"/>
  <c r="F883" i="1"/>
  <c r="B883" i="1"/>
  <c r="A883" i="1"/>
  <c r="I882" i="1"/>
  <c r="H882" i="1"/>
  <c r="G882" i="1"/>
  <c r="F882" i="1"/>
  <c r="B882" i="1"/>
  <c r="A882" i="1"/>
  <c r="I881" i="1"/>
  <c r="H881" i="1"/>
  <c r="G881" i="1"/>
  <c r="F881" i="1"/>
  <c r="B881" i="1"/>
  <c r="A881" i="1"/>
  <c r="I880" i="1"/>
  <c r="H880" i="1"/>
  <c r="G880" i="1"/>
  <c r="F880" i="1"/>
  <c r="B880" i="1"/>
  <c r="A880" i="1"/>
  <c r="I879" i="1"/>
  <c r="H879" i="1"/>
  <c r="G879" i="1"/>
  <c r="F879" i="1"/>
  <c r="B879" i="1"/>
  <c r="A879" i="1"/>
  <c r="I878" i="1"/>
  <c r="H878" i="1"/>
  <c r="G878" i="1"/>
  <c r="F878" i="1"/>
  <c r="B878" i="1"/>
  <c r="A878" i="1"/>
  <c r="I877" i="1"/>
  <c r="H877" i="1"/>
  <c r="G877" i="1"/>
  <c r="F877" i="1"/>
  <c r="B877" i="1"/>
  <c r="A877" i="1"/>
  <c r="I876" i="1"/>
  <c r="H876" i="1"/>
  <c r="G876" i="1"/>
  <c r="F876" i="1"/>
  <c r="B876" i="1"/>
  <c r="A876" i="1"/>
  <c r="I875" i="1"/>
  <c r="H875" i="1"/>
  <c r="G875" i="1"/>
  <c r="F875" i="1"/>
  <c r="B875" i="1"/>
  <c r="A875" i="1"/>
  <c r="I874" i="1"/>
  <c r="H874" i="1"/>
  <c r="G874" i="1"/>
  <c r="F874" i="1"/>
  <c r="B874" i="1"/>
  <c r="A874" i="1"/>
  <c r="I873" i="1"/>
  <c r="H873" i="1"/>
  <c r="G873" i="1"/>
  <c r="F873" i="1"/>
  <c r="B873" i="1"/>
  <c r="A873" i="1"/>
  <c r="I872" i="1"/>
  <c r="H872" i="1"/>
  <c r="G872" i="1"/>
  <c r="F872" i="1"/>
  <c r="B872" i="1"/>
  <c r="A872" i="1"/>
  <c r="I871" i="1"/>
  <c r="H871" i="1"/>
  <c r="G871" i="1"/>
  <c r="F871" i="1"/>
  <c r="B871" i="1"/>
  <c r="A871" i="1"/>
  <c r="I870" i="1"/>
  <c r="H870" i="1"/>
  <c r="G870" i="1"/>
  <c r="F870" i="1"/>
  <c r="B870" i="1"/>
  <c r="A870" i="1"/>
  <c r="I869" i="1"/>
  <c r="H869" i="1"/>
  <c r="G869" i="1"/>
  <c r="F869" i="1"/>
  <c r="B869" i="1"/>
  <c r="A869" i="1"/>
  <c r="I868" i="1"/>
  <c r="H868" i="1"/>
  <c r="G868" i="1"/>
  <c r="F868" i="1"/>
  <c r="B868" i="1"/>
  <c r="A868" i="1"/>
  <c r="I867" i="1"/>
  <c r="H867" i="1"/>
  <c r="G867" i="1"/>
  <c r="F867" i="1"/>
  <c r="B867" i="1"/>
  <c r="A867" i="1"/>
  <c r="I866" i="1"/>
  <c r="H866" i="1"/>
  <c r="G866" i="1"/>
  <c r="F866" i="1"/>
  <c r="B866" i="1"/>
  <c r="A866" i="1"/>
  <c r="I865" i="1"/>
  <c r="H865" i="1"/>
  <c r="G865" i="1"/>
  <c r="F865" i="1"/>
  <c r="B865" i="1"/>
  <c r="A865" i="1"/>
  <c r="I864" i="1"/>
  <c r="H864" i="1"/>
  <c r="G864" i="1"/>
  <c r="F864" i="1"/>
  <c r="B864" i="1"/>
  <c r="A864" i="1"/>
  <c r="I863" i="1"/>
  <c r="H863" i="1"/>
  <c r="G863" i="1"/>
  <c r="F863" i="1"/>
  <c r="B863" i="1"/>
  <c r="A863" i="1"/>
  <c r="I862" i="1"/>
  <c r="H862" i="1"/>
  <c r="G862" i="1"/>
  <c r="F862" i="1"/>
  <c r="B862" i="1"/>
  <c r="A862" i="1"/>
  <c r="I861" i="1"/>
  <c r="H861" i="1"/>
  <c r="G861" i="1"/>
  <c r="F861" i="1"/>
  <c r="B861" i="1"/>
  <c r="A861" i="1"/>
  <c r="I860" i="1"/>
  <c r="H860" i="1"/>
  <c r="G860" i="1"/>
  <c r="F860" i="1"/>
  <c r="B860" i="1"/>
  <c r="A860" i="1"/>
  <c r="I859" i="1"/>
  <c r="H859" i="1"/>
  <c r="G859" i="1"/>
  <c r="F859" i="1"/>
  <c r="B859" i="1"/>
  <c r="A859" i="1"/>
  <c r="I858" i="1"/>
  <c r="H858" i="1"/>
  <c r="G858" i="1"/>
  <c r="F858" i="1"/>
  <c r="B858" i="1"/>
  <c r="A858" i="1"/>
  <c r="I849" i="1"/>
  <c r="H849" i="1"/>
  <c r="G849" i="1"/>
  <c r="F849" i="1"/>
  <c r="B849" i="1"/>
  <c r="A849" i="1"/>
  <c r="I848" i="1"/>
  <c r="H848" i="1"/>
  <c r="G848" i="1"/>
  <c r="F848" i="1"/>
  <c r="B848" i="1"/>
  <c r="A848" i="1"/>
  <c r="I847" i="1"/>
  <c r="H847" i="1"/>
  <c r="G847" i="1"/>
  <c r="F847" i="1"/>
  <c r="B847" i="1"/>
  <c r="A847" i="1"/>
  <c r="I846" i="1"/>
  <c r="H846" i="1"/>
  <c r="G846" i="1"/>
  <c r="F846" i="1"/>
  <c r="B846" i="1"/>
  <c r="A846" i="1"/>
  <c r="I845" i="1"/>
  <c r="H845" i="1"/>
  <c r="G845" i="1"/>
  <c r="F845" i="1"/>
  <c r="B845" i="1"/>
  <c r="A845" i="1"/>
  <c r="I844" i="1"/>
  <c r="H844" i="1"/>
  <c r="G844" i="1"/>
  <c r="F844" i="1"/>
  <c r="B844" i="1"/>
  <c r="A844" i="1"/>
  <c r="I843" i="1"/>
  <c r="H843" i="1"/>
  <c r="G843" i="1"/>
  <c r="F843" i="1"/>
  <c r="B843" i="1"/>
  <c r="A843" i="1"/>
  <c r="I842" i="1"/>
  <c r="H842" i="1"/>
  <c r="G842" i="1"/>
  <c r="F842" i="1"/>
  <c r="B842" i="1"/>
  <c r="A842" i="1"/>
  <c r="I841" i="1"/>
  <c r="H841" i="1"/>
  <c r="G841" i="1"/>
  <c r="F841" i="1"/>
  <c r="B841" i="1"/>
  <c r="A841" i="1"/>
  <c r="I840" i="1"/>
  <c r="H840" i="1"/>
  <c r="G840" i="1"/>
  <c r="F840" i="1"/>
  <c r="B840" i="1"/>
  <c r="A840" i="1"/>
  <c r="I839" i="1"/>
  <c r="H839" i="1"/>
  <c r="G839" i="1"/>
  <c r="F839" i="1"/>
  <c r="B839" i="1"/>
  <c r="A839" i="1"/>
  <c r="I838" i="1"/>
  <c r="H838" i="1"/>
  <c r="G838" i="1"/>
  <c r="F838" i="1"/>
  <c r="B838" i="1"/>
  <c r="A838" i="1"/>
  <c r="I837" i="1"/>
  <c r="H837" i="1"/>
  <c r="G837" i="1"/>
  <c r="F837" i="1"/>
  <c r="B837" i="1"/>
  <c r="A837" i="1"/>
  <c r="I836" i="1"/>
  <c r="H836" i="1"/>
  <c r="G836" i="1"/>
  <c r="F836" i="1"/>
  <c r="B836" i="1"/>
  <c r="A836" i="1"/>
  <c r="I835" i="1"/>
  <c r="H835" i="1"/>
  <c r="G835" i="1"/>
  <c r="F835" i="1"/>
  <c r="B835" i="1"/>
  <c r="A835" i="1"/>
  <c r="I834" i="1"/>
  <c r="H834" i="1"/>
  <c r="G834" i="1"/>
  <c r="F834" i="1"/>
  <c r="B834" i="1"/>
  <c r="A834" i="1"/>
  <c r="I833" i="1"/>
  <c r="H833" i="1"/>
  <c r="G833" i="1"/>
  <c r="F833" i="1"/>
  <c r="B833" i="1"/>
  <c r="A833" i="1"/>
  <c r="I832" i="1"/>
  <c r="H832" i="1"/>
  <c r="G832" i="1"/>
  <c r="F832" i="1"/>
  <c r="B832" i="1"/>
  <c r="A832" i="1"/>
  <c r="I831" i="1"/>
  <c r="H831" i="1"/>
  <c r="G831" i="1"/>
  <c r="F831" i="1"/>
  <c r="B831" i="1"/>
  <c r="A831" i="1"/>
  <c r="I830" i="1"/>
  <c r="H830" i="1"/>
  <c r="G830" i="1"/>
  <c r="F830" i="1"/>
  <c r="B830" i="1"/>
  <c r="A830" i="1"/>
  <c r="I829" i="1"/>
  <c r="H829" i="1"/>
  <c r="G829" i="1"/>
  <c r="F829" i="1"/>
  <c r="B829" i="1"/>
  <c r="A829" i="1"/>
  <c r="I828" i="1"/>
  <c r="H828" i="1"/>
  <c r="G828" i="1"/>
  <c r="F828" i="1"/>
  <c r="B828" i="1"/>
  <c r="A828" i="1"/>
  <c r="I827" i="1"/>
  <c r="H827" i="1"/>
  <c r="G827" i="1"/>
  <c r="F827" i="1"/>
  <c r="B827" i="1"/>
  <c r="A827" i="1"/>
  <c r="I826" i="1"/>
  <c r="H826" i="1"/>
  <c r="G826" i="1"/>
  <c r="F826" i="1"/>
  <c r="B826" i="1"/>
  <c r="A826" i="1"/>
  <c r="I825" i="1"/>
  <c r="H825" i="1"/>
  <c r="G825" i="1"/>
  <c r="F825" i="1"/>
  <c r="B825" i="1"/>
  <c r="A825" i="1"/>
  <c r="I824" i="1"/>
  <c r="H824" i="1"/>
  <c r="G824" i="1"/>
  <c r="F824" i="1"/>
  <c r="B824" i="1"/>
  <c r="A824" i="1"/>
  <c r="I823" i="1"/>
  <c r="H823" i="1"/>
  <c r="G823" i="1"/>
  <c r="F823" i="1"/>
  <c r="B823" i="1"/>
  <c r="A823" i="1"/>
  <c r="I822" i="1"/>
  <c r="H822" i="1"/>
  <c r="G822" i="1"/>
  <c r="F822" i="1"/>
  <c r="B822" i="1"/>
  <c r="A822" i="1"/>
  <c r="I821" i="1"/>
  <c r="H821" i="1"/>
  <c r="G821" i="1"/>
  <c r="F821" i="1"/>
  <c r="B821" i="1"/>
  <c r="A821" i="1"/>
  <c r="I820" i="1"/>
  <c r="H820" i="1"/>
  <c r="G820" i="1"/>
  <c r="F820" i="1"/>
  <c r="B820" i="1"/>
  <c r="A820" i="1"/>
  <c r="I819" i="1"/>
  <c r="H819" i="1"/>
  <c r="G819" i="1"/>
  <c r="F819" i="1"/>
  <c r="B819" i="1"/>
  <c r="A819" i="1"/>
  <c r="I818" i="1"/>
  <c r="H818" i="1"/>
  <c r="G818" i="1"/>
  <c r="F818" i="1"/>
  <c r="B818" i="1"/>
  <c r="A818" i="1"/>
  <c r="I817" i="1"/>
  <c r="H817" i="1"/>
  <c r="G817" i="1"/>
  <c r="F817" i="1"/>
  <c r="B817" i="1"/>
  <c r="A817" i="1"/>
  <c r="I816" i="1"/>
  <c r="H816" i="1"/>
  <c r="G816" i="1"/>
  <c r="F816" i="1"/>
  <c r="B816" i="1"/>
  <c r="A816" i="1"/>
  <c r="I815" i="1"/>
  <c r="H815" i="1"/>
  <c r="G815" i="1"/>
  <c r="F815" i="1"/>
  <c r="B815" i="1"/>
  <c r="A815" i="1"/>
  <c r="I814" i="1"/>
  <c r="H814" i="1"/>
  <c r="G814" i="1"/>
  <c r="F814" i="1"/>
  <c r="B814" i="1"/>
  <c r="A814" i="1"/>
  <c r="I813" i="1"/>
  <c r="H813" i="1"/>
  <c r="G813" i="1"/>
  <c r="F813" i="1"/>
  <c r="B813" i="1"/>
  <c r="A813" i="1"/>
  <c r="I812" i="1"/>
  <c r="H812" i="1"/>
  <c r="G812" i="1"/>
  <c r="F812" i="1"/>
  <c r="B812" i="1"/>
  <c r="A812" i="1"/>
  <c r="I811" i="1"/>
  <c r="H811" i="1"/>
  <c r="G811" i="1"/>
  <c r="F811" i="1"/>
  <c r="B811" i="1"/>
  <c r="A811" i="1"/>
  <c r="I810" i="1"/>
  <c r="H810" i="1"/>
  <c r="G810" i="1"/>
  <c r="F810" i="1"/>
  <c r="B810" i="1"/>
  <c r="A810" i="1"/>
  <c r="I809" i="1"/>
  <c r="H809" i="1"/>
  <c r="G809" i="1"/>
  <c r="F809" i="1"/>
  <c r="B809" i="1"/>
  <c r="A809" i="1"/>
  <c r="I808" i="1"/>
  <c r="H808" i="1"/>
  <c r="G808" i="1"/>
  <c r="F808" i="1"/>
  <c r="B808" i="1"/>
  <c r="A808" i="1"/>
  <c r="I807" i="1"/>
  <c r="H807" i="1"/>
  <c r="G807" i="1"/>
  <c r="F807" i="1"/>
  <c r="B807" i="1"/>
  <c r="A807" i="1"/>
  <c r="I806" i="1"/>
  <c r="H806" i="1"/>
  <c r="G806" i="1"/>
  <c r="F806" i="1"/>
  <c r="B806" i="1"/>
  <c r="A806" i="1"/>
  <c r="I805" i="1"/>
  <c r="H805" i="1"/>
  <c r="G805" i="1"/>
  <c r="F805" i="1"/>
  <c r="B805" i="1"/>
  <c r="A805" i="1"/>
  <c r="I797" i="1"/>
  <c r="H797" i="1"/>
  <c r="G797" i="1"/>
  <c r="F797" i="1"/>
  <c r="B797" i="1"/>
  <c r="A797" i="1"/>
  <c r="I796" i="1"/>
  <c r="H796" i="1"/>
  <c r="G796" i="1"/>
  <c r="F796" i="1"/>
  <c r="B796" i="1"/>
  <c r="A796" i="1"/>
  <c r="I795" i="1"/>
  <c r="H795" i="1"/>
  <c r="G795" i="1"/>
  <c r="F795" i="1"/>
  <c r="B795" i="1"/>
  <c r="A795" i="1"/>
  <c r="I794" i="1"/>
  <c r="H794" i="1"/>
  <c r="G794" i="1"/>
  <c r="F794" i="1"/>
  <c r="B794" i="1"/>
  <c r="A794" i="1"/>
  <c r="I793" i="1"/>
  <c r="H793" i="1"/>
  <c r="G793" i="1"/>
  <c r="F793" i="1"/>
  <c r="B793" i="1"/>
  <c r="A793" i="1"/>
  <c r="I792" i="1"/>
  <c r="H792" i="1"/>
  <c r="G792" i="1"/>
  <c r="F792" i="1"/>
  <c r="B792" i="1"/>
  <c r="A792" i="1"/>
  <c r="I791" i="1"/>
  <c r="H791" i="1"/>
  <c r="G791" i="1"/>
  <c r="F791" i="1"/>
  <c r="B791" i="1"/>
  <c r="A791" i="1"/>
  <c r="I790" i="1"/>
  <c r="H790" i="1"/>
  <c r="G790" i="1"/>
  <c r="F790" i="1"/>
  <c r="B790" i="1"/>
  <c r="A790" i="1"/>
  <c r="I789" i="1"/>
  <c r="H789" i="1"/>
  <c r="G789" i="1"/>
  <c r="F789" i="1"/>
  <c r="B789" i="1"/>
  <c r="A789" i="1"/>
  <c r="I788" i="1"/>
  <c r="H788" i="1"/>
  <c r="G788" i="1"/>
  <c r="F788" i="1"/>
  <c r="B788" i="1"/>
  <c r="A788" i="1"/>
  <c r="I787" i="1"/>
  <c r="H787" i="1"/>
  <c r="G787" i="1"/>
  <c r="F787" i="1"/>
  <c r="B787" i="1"/>
  <c r="A787" i="1"/>
  <c r="I786" i="1"/>
  <c r="H786" i="1"/>
  <c r="G786" i="1"/>
  <c r="F786" i="1"/>
  <c r="B786" i="1"/>
  <c r="A786" i="1"/>
  <c r="I785" i="1"/>
  <c r="H785" i="1"/>
  <c r="G785" i="1"/>
  <c r="F785" i="1"/>
  <c r="B785" i="1"/>
  <c r="A785" i="1"/>
  <c r="I784" i="1"/>
  <c r="H784" i="1"/>
  <c r="G784" i="1"/>
  <c r="F784" i="1"/>
  <c r="B784" i="1"/>
  <c r="A784" i="1"/>
  <c r="I783" i="1"/>
  <c r="H783" i="1"/>
  <c r="G783" i="1"/>
  <c r="F783" i="1"/>
  <c r="B783" i="1"/>
  <c r="A783" i="1"/>
  <c r="I782" i="1"/>
  <c r="H782" i="1"/>
  <c r="G782" i="1"/>
  <c r="F782" i="1"/>
  <c r="B782" i="1"/>
  <c r="A782" i="1"/>
  <c r="I781" i="1"/>
  <c r="H781" i="1"/>
  <c r="G781" i="1"/>
  <c r="F781" i="1"/>
  <c r="B781" i="1"/>
  <c r="A781" i="1"/>
  <c r="I780" i="1"/>
  <c r="H780" i="1"/>
  <c r="G780" i="1"/>
  <c r="F780" i="1"/>
  <c r="B780" i="1"/>
  <c r="A780" i="1"/>
  <c r="I779" i="1"/>
  <c r="H779" i="1"/>
  <c r="G779" i="1"/>
  <c r="F779" i="1"/>
  <c r="B779" i="1"/>
  <c r="A779" i="1"/>
  <c r="I778" i="1"/>
  <c r="H778" i="1"/>
  <c r="G778" i="1"/>
  <c r="F778" i="1"/>
  <c r="B778" i="1"/>
  <c r="A778" i="1"/>
  <c r="I777" i="1"/>
  <c r="H777" i="1"/>
  <c r="G777" i="1"/>
  <c r="F777" i="1"/>
  <c r="B777" i="1"/>
  <c r="A777" i="1"/>
  <c r="I776" i="1"/>
  <c r="H776" i="1"/>
  <c r="G776" i="1"/>
  <c r="F776" i="1"/>
  <c r="B776" i="1"/>
  <c r="A776" i="1"/>
  <c r="I775" i="1"/>
  <c r="H775" i="1"/>
  <c r="G775" i="1"/>
  <c r="F775" i="1"/>
  <c r="B775" i="1"/>
  <c r="A775" i="1"/>
  <c r="I774" i="1"/>
  <c r="H774" i="1"/>
  <c r="G774" i="1"/>
  <c r="F774" i="1"/>
  <c r="B774" i="1"/>
  <c r="A774" i="1"/>
  <c r="I773" i="1"/>
  <c r="H773" i="1"/>
  <c r="G773" i="1"/>
  <c r="F773" i="1"/>
  <c r="B773" i="1"/>
  <c r="A773" i="1"/>
  <c r="I772" i="1"/>
  <c r="H772" i="1"/>
  <c r="G772" i="1"/>
  <c r="F772" i="1"/>
  <c r="B772" i="1"/>
  <c r="A772" i="1"/>
  <c r="I771" i="1"/>
  <c r="H771" i="1"/>
  <c r="G771" i="1"/>
  <c r="F771" i="1"/>
  <c r="B771" i="1"/>
  <c r="A771" i="1"/>
  <c r="I770" i="1"/>
  <c r="H770" i="1"/>
  <c r="G770" i="1"/>
  <c r="F770" i="1"/>
  <c r="B770" i="1"/>
  <c r="A770" i="1"/>
  <c r="I769" i="1"/>
  <c r="H769" i="1"/>
  <c r="G769" i="1"/>
  <c r="F769" i="1"/>
  <c r="B769" i="1"/>
  <c r="A769" i="1"/>
  <c r="I768" i="1"/>
  <c r="H768" i="1"/>
  <c r="G768" i="1"/>
  <c r="F768" i="1"/>
  <c r="B768" i="1"/>
  <c r="A768" i="1"/>
  <c r="I767" i="1"/>
  <c r="H767" i="1"/>
  <c r="G767" i="1"/>
  <c r="F767" i="1"/>
  <c r="B767" i="1"/>
  <c r="A767" i="1"/>
  <c r="I766" i="1"/>
  <c r="H766" i="1"/>
  <c r="G766" i="1"/>
  <c r="F766" i="1"/>
  <c r="B766" i="1"/>
  <c r="A766" i="1"/>
  <c r="I765" i="1"/>
  <c r="H765" i="1"/>
  <c r="G765" i="1"/>
  <c r="F765" i="1"/>
  <c r="B765" i="1"/>
  <c r="A765" i="1"/>
  <c r="I764" i="1"/>
  <c r="H764" i="1"/>
  <c r="G764" i="1"/>
  <c r="F764" i="1"/>
  <c r="B764" i="1"/>
  <c r="A764" i="1"/>
  <c r="I763" i="1"/>
  <c r="H763" i="1"/>
  <c r="G763" i="1"/>
  <c r="F763" i="1"/>
  <c r="B763" i="1"/>
  <c r="A763" i="1"/>
  <c r="I762" i="1"/>
  <c r="H762" i="1"/>
  <c r="G762" i="1"/>
  <c r="F762" i="1"/>
  <c r="B762" i="1"/>
  <c r="A762" i="1"/>
  <c r="I761" i="1"/>
  <c r="H761" i="1"/>
  <c r="G761" i="1"/>
  <c r="F761" i="1"/>
  <c r="B761" i="1"/>
  <c r="A761" i="1"/>
  <c r="I760" i="1"/>
  <c r="H760" i="1"/>
  <c r="G760" i="1"/>
  <c r="F760" i="1"/>
  <c r="B760" i="1"/>
  <c r="A760" i="1"/>
  <c r="I759" i="1"/>
  <c r="H759" i="1"/>
  <c r="G759" i="1"/>
  <c r="F759" i="1"/>
  <c r="B759" i="1"/>
  <c r="A759" i="1"/>
  <c r="I758" i="1"/>
  <c r="H758" i="1"/>
  <c r="G758" i="1"/>
  <c r="F758" i="1"/>
  <c r="B758" i="1"/>
  <c r="A758" i="1"/>
  <c r="I757" i="1"/>
  <c r="H757" i="1"/>
  <c r="G757" i="1"/>
  <c r="F757" i="1"/>
  <c r="B757" i="1"/>
  <c r="A757" i="1"/>
  <c r="I756" i="1"/>
  <c r="H756" i="1"/>
  <c r="G756" i="1"/>
  <c r="F756" i="1"/>
  <c r="B756" i="1"/>
  <c r="A756" i="1"/>
  <c r="I755" i="1"/>
  <c r="H755" i="1"/>
  <c r="G755" i="1"/>
  <c r="F755" i="1"/>
  <c r="B755" i="1"/>
  <c r="A755" i="1"/>
  <c r="I754" i="1"/>
  <c r="H754" i="1"/>
  <c r="G754" i="1"/>
  <c r="F754" i="1"/>
  <c r="B754" i="1"/>
  <c r="A754" i="1"/>
  <c r="I753" i="1"/>
  <c r="H753" i="1"/>
  <c r="G753" i="1"/>
  <c r="F753" i="1"/>
  <c r="B753" i="1"/>
  <c r="A753" i="1"/>
  <c r="I744" i="1"/>
  <c r="H744" i="1"/>
  <c r="G744" i="1"/>
  <c r="F744" i="1"/>
  <c r="B744" i="1"/>
  <c r="A744" i="1"/>
  <c r="I743" i="1"/>
  <c r="H743" i="1"/>
  <c r="G743" i="1"/>
  <c r="F743" i="1"/>
  <c r="B743" i="1"/>
  <c r="A743" i="1"/>
  <c r="I742" i="1"/>
  <c r="H742" i="1"/>
  <c r="G742" i="1"/>
  <c r="F742" i="1"/>
  <c r="B742" i="1"/>
  <c r="A742" i="1"/>
  <c r="I741" i="1"/>
  <c r="H741" i="1"/>
  <c r="G741" i="1"/>
  <c r="F741" i="1"/>
  <c r="B741" i="1"/>
  <c r="A741" i="1"/>
  <c r="I740" i="1"/>
  <c r="H740" i="1"/>
  <c r="G740" i="1"/>
  <c r="F740" i="1"/>
  <c r="B740" i="1"/>
  <c r="A740" i="1"/>
  <c r="I739" i="1"/>
  <c r="H739" i="1"/>
  <c r="G739" i="1"/>
  <c r="F739" i="1"/>
  <c r="B739" i="1"/>
  <c r="A739" i="1"/>
  <c r="I738" i="1"/>
  <c r="H738" i="1"/>
  <c r="G738" i="1"/>
  <c r="F738" i="1"/>
  <c r="B738" i="1"/>
  <c r="A738" i="1"/>
  <c r="I737" i="1"/>
  <c r="H737" i="1"/>
  <c r="G737" i="1"/>
  <c r="F737" i="1"/>
  <c r="B737" i="1"/>
  <c r="A737" i="1"/>
  <c r="I736" i="1"/>
  <c r="H736" i="1"/>
  <c r="G736" i="1"/>
  <c r="F736" i="1"/>
  <c r="B736" i="1"/>
  <c r="A736" i="1"/>
  <c r="I735" i="1"/>
  <c r="H735" i="1"/>
  <c r="G735" i="1"/>
  <c r="F735" i="1"/>
  <c r="B735" i="1"/>
  <c r="A735" i="1"/>
  <c r="I734" i="1"/>
  <c r="H734" i="1"/>
  <c r="G734" i="1"/>
  <c r="F734" i="1"/>
  <c r="B734" i="1"/>
  <c r="A734" i="1"/>
  <c r="I733" i="1"/>
  <c r="H733" i="1"/>
  <c r="G733" i="1"/>
  <c r="F733" i="1"/>
  <c r="B733" i="1"/>
  <c r="A733" i="1"/>
  <c r="I732" i="1"/>
  <c r="H732" i="1"/>
  <c r="G732" i="1"/>
  <c r="F732" i="1"/>
  <c r="B732" i="1"/>
  <c r="A732" i="1"/>
  <c r="I731" i="1"/>
  <c r="H731" i="1"/>
  <c r="G731" i="1"/>
  <c r="F731" i="1"/>
  <c r="B731" i="1"/>
  <c r="A731" i="1"/>
  <c r="I730" i="1"/>
  <c r="H730" i="1"/>
  <c r="G730" i="1"/>
  <c r="F730" i="1"/>
  <c r="B730" i="1"/>
  <c r="A730" i="1"/>
  <c r="I729" i="1"/>
  <c r="H729" i="1"/>
  <c r="G729" i="1"/>
  <c r="F729" i="1"/>
  <c r="B729" i="1"/>
  <c r="A729" i="1"/>
  <c r="I728" i="1"/>
  <c r="H728" i="1"/>
  <c r="G728" i="1"/>
  <c r="F728" i="1"/>
  <c r="B728" i="1"/>
  <c r="A728" i="1"/>
  <c r="I727" i="1"/>
  <c r="H727" i="1"/>
  <c r="G727" i="1"/>
  <c r="F727" i="1"/>
  <c r="B727" i="1"/>
  <c r="A727" i="1"/>
  <c r="I726" i="1"/>
  <c r="H726" i="1"/>
  <c r="G726" i="1"/>
  <c r="F726" i="1"/>
  <c r="B726" i="1"/>
  <c r="A726" i="1"/>
  <c r="I725" i="1"/>
  <c r="H725" i="1"/>
  <c r="G725" i="1"/>
  <c r="F725" i="1"/>
  <c r="B725" i="1"/>
  <c r="A725" i="1"/>
  <c r="I724" i="1"/>
  <c r="H724" i="1"/>
  <c r="G724" i="1"/>
  <c r="F724" i="1"/>
  <c r="B724" i="1"/>
  <c r="A724" i="1"/>
  <c r="I723" i="1"/>
  <c r="H723" i="1"/>
  <c r="G723" i="1"/>
  <c r="F723" i="1"/>
  <c r="B723" i="1"/>
  <c r="A723" i="1"/>
  <c r="I722" i="1"/>
  <c r="H722" i="1"/>
  <c r="G722" i="1"/>
  <c r="F722" i="1"/>
  <c r="B722" i="1"/>
  <c r="A722" i="1"/>
  <c r="I721" i="1"/>
  <c r="H721" i="1"/>
  <c r="G721" i="1"/>
  <c r="F721" i="1"/>
  <c r="B721" i="1"/>
  <c r="A721" i="1"/>
  <c r="I720" i="1"/>
  <c r="H720" i="1"/>
  <c r="G720" i="1"/>
  <c r="F720" i="1"/>
  <c r="B720" i="1"/>
  <c r="A720" i="1"/>
  <c r="I719" i="1"/>
  <c r="H719" i="1"/>
  <c r="G719" i="1"/>
  <c r="F719" i="1"/>
  <c r="B719" i="1"/>
  <c r="A719" i="1"/>
  <c r="I718" i="1"/>
  <c r="H718" i="1"/>
  <c r="G718" i="1"/>
  <c r="F718" i="1"/>
  <c r="B718" i="1"/>
  <c r="A718" i="1"/>
  <c r="I717" i="1"/>
  <c r="H717" i="1"/>
  <c r="G717" i="1"/>
  <c r="F717" i="1"/>
  <c r="B717" i="1"/>
  <c r="A717" i="1"/>
  <c r="I716" i="1"/>
  <c r="H716" i="1"/>
  <c r="G716" i="1"/>
  <c r="F716" i="1"/>
  <c r="B716" i="1"/>
  <c r="A716" i="1"/>
  <c r="I715" i="1"/>
  <c r="H715" i="1"/>
  <c r="G715" i="1"/>
  <c r="F715" i="1"/>
  <c r="B715" i="1"/>
  <c r="A715" i="1"/>
  <c r="I714" i="1"/>
  <c r="H714" i="1"/>
  <c r="G714" i="1"/>
  <c r="F714" i="1"/>
  <c r="B714" i="1"/>
  <c r="A714" i="1"/>
  <c r="I713" i="1"/>
  <c r="H713" i="1"/>
  <c r="G713" i="1"/>
  <c r="F713" i="1"/>
  <c r="B713" i="1"/>
  <c r="A713" i="1"/>
  <c r="I712" i="1"/>
  <c r="H712" i="1"/>
  <c r="G712" i="1"/>
  <c r="F712" i="1"/>
  <c r="B712" i="1"/>
  <c r="A712" i="1"/>
  <c r="I711" i="1"/>
  <c r="H711" i="1"/>
  <c r="G711" i="1"/>
  <c r="F711" i="1"/>
  <c r="B711" i="1"/>
  <c r="A711" i="1"/>
  <c r="I710" i="1"/>
  <c r="H710" i="1"/>
  <c r="G710" i="1"/>
  <c r="F710" i="1"/>
  <c r="B710" i="1"/>
  <c r="A710" i="1"/>
  <c r="I709" i="1"/>
  <c r="H709" i="1"/>
  <c r="G709" i="1"/>
  <c r="F709" i="1"/>
  <c r="B709" i="1"/>
  <c r="A709" i="1"/>
  <c r="I708" i="1"/>
  <c r="H708" i="1"/>
  <c r="G708" i="1"/>
  <c r="F708" i="1"/>
  <c r="B708" i="1"/>
  <c r="A708" i="1"/>
  <c r="I707" i="1"/>
  <c r="H707" i="1"/>
  <c r="G707" i="1"/>
  <c r="F707" i="1"/>
  <c r="B707" i="1"/>
  <c r="A707" i="1"/>
  <c r="I706" i="1"/>
  <c r="H706" i="1"/>
  <c r="G706" i="1"/>
  <c r="F706" i="1"/>
  <c r="B706" i="1"/>
  <c r="A706" i="1"/>
  <c r="I705" i="1"/>
  <c r="H705" i="1"/>
  <c r="G705" i="1"/>
  <c r="F705" i="1"/>
  <c r="B705" i="1"/>
  <c r="A705" i="1"/>
  <c r="I704" i="1"/>
  <c r="H704" i="1"/>
  <c r="G704" i="1"/>
  <c r="F704" i="1"/>
  <c r="B704" i="1"/>
  <c r="A704" i="1"/>
  <c r="I703" i="1"/>
  <c r="H703" i="1"/>
  <c r="G703" i="1"/>
  <c r="F703" i="1"/>
  <c r="B703" i="1"/>
  <c r="A703" i="1"/>
  <c r="I702" i="1"/>
  <c r="H702" i="1"/>
  <c r="G702" i="1"/>
  <c r="F702" i="1"/>
  <c r="B702" i="1"/>
  <c r="A702" i="1"/>
  <c r="I701" i="1"/>
  <c r="H701" i="1"/>
  <c r="G701" i="1"/>
  <c r="F701" i="1"/>
  <c r="B701" i="1"/>
  <c r="A701" i="1"/>
  <c r="I700" i="1"/>
  <c r="H700" i="1"/>
  <c r="G700" i="1"/>
  <c r="F700" i="1"/>
  <c r="B700" i="1"/>
  <c r="A700" i="1"/>
  <c r="I691" i="1"/>
  <c r="H691" i="1"/>
  <c r="G691" i="1"/>
  <c r="F691" i="1"/>
  <c r="B691" i="1"/>
  <c r="A691" i="1"/>
  <c r="I690" i="1"/>
  <c r="H690" i="1"/>
  <c r="G690" i="1"/>
  <c r="F690" i="1"/>
  <c r="B690" i="1"/>
  <c r="A690" i="1"/>
  <c r="I689" i="1"/>
  <c r="H689" i="1"/>
  <c r="G689" i="1"/>
  <c r="F689" i="1"/>
  <c r="B689" i="1"/>
  <c r="A689" i="1"/>
  <c r="I688" i="1"/>
  <c r="H688" i="1"/>
  <c r="G688" i="1"/>
  <c r="F688" i="1"/>
  <c r="B688" i="1"/>
  <c r="A688" i="1"/>
  <c r="I687" i="1"/>
  <c r="H687" i="1"/>
  <c r="G687" i="1"/>
  <c r="F687" i="1"/>
  <c r="B687" i="1"/>
  <c r="A687" i="1"/>
  <c r="I686" i="1"/>
  <c r="H686" i="1"/>
  <c r="G686" i="1"/>
  <c r="F686" i="1"/>
  <c r="B686" i="1"/>
  <c r="A686" i="1"/>
  <c r="I685" i="1"/>
  <c r="H685" i="1"/>
  <c r="G685" i="1"/>
  <c r="F685" i="1"/>
  <c r="B685" i="1"/>
  <c r="A685" i="1"/>
  <c r="I684" i="1"/>
  <c r="H684" i="1"/>
  <c r="G684" i="1"/>
  <c r="F684" i="1"/>
  <c r="B684" i="1"/>
  <c r="A684" i="1"/>
  <c r="I683" i="1"/>
  <c r="H683" i="1"/>
  <c r="G683" i="1"/>
  <c r="F683" i="1"/>
  <c r="B683" i="1"/>
  <c r="A683" i="1"/>
  <c r="I682" i="1"/>
  <c r="H682" i="1"/>
  <c r="G682" i="1"/>
  <c r="F682" i="1"/>
  <c r="B682" i="1"/>
  <c r="A682" i="1"/>
  <c r="I681" i="1"/>
  <c r="H681" i="1"/>
  <c r="G681" i="1"/>
  <c r="F681" i="1"/>
  <c r="B681" i="1"/>
  <c r="A681" i="1"/>
  <c r="I680" i="1"/>
  <c r="H680" i="1"/>
  <c r="G680" i="1"/>
  <c r="F680" i="1"/>
  <c r="B680" i="1"/>
  <c r="A680" i="1"/>
  <c r="I679" i="1"/>
  <c r="H679" i="1"/>
  <c r="G679" i="1"/>
  <c r="F679" i="1"/>
  <c r="B679" i="1"/>
  <c r="A679" i="1"/>
  <c r="I678" i="1"/>
  <c r="H678" i="1"/>
  <c r="G678" i="1"/>
  <c r="F678" i="1"/>
  <c r="B678" i="1"/>
  <c r="A678" i="1"/>
  <c r="I677" i="1"/>
  <c r="H677" i="1"/>
  <c r="G677" i="1"/>
  <c r="F677" i="1"/>
  <c r="B677" i="1"/>
  <c r="A677" i="1"/>
  <c r="I676" i="1"/>
  <c r="H676" i="1"/>
  <c r="G676" i="1"/>
  <c r="F676" i="1"/>
  <c r="B676" i="1"/>
  <c r="A676" i="1"/>
  <c r="I675" i="1"/>
  <c r="H675" i="1"/>
  <c r="G675" i="1"/>
  <c r="F675" i="1"/>
  <c r="B675" i="1"/>
  <c r="A675" i="1"/>
  <c r="I674" i="1"/>
  <c r="H674" i="1"/>
  <c r="G674" i="1"/>
  <c r="F674" i="1"/>
  <c r="B674" i="1"/>
  <c r="A674" i="1"/>
  <c r="I673" i="1"/>
  <c r="H673" i="1"/>
  <c r="G673" i="1"/>
  <c r="F673" i="1"/>
  <c r="B673" i="1"/>
  <c r="A673" i="1"/>
  <c r="I672" i="1"/>
  <c r="H672" i="1"/>
  <c r="G672" i="1"/>
  <c r="F672" i="1"/>
  <c r="B672" i="1"/>
  <c r="A672" i="1"/>
  <c r="I671" i="1"/>
  <c r="H671" i="1"/>
  <c r="G671" i="1"/>
  <c r="F671" i="1"/>
  <c r="B671" i="1"/>
  <c r="A671" i="1"/>
  <c r="I670" i="1"/>
  <c r="H670" i="1"/>
  <c r="G670" i="1"/>
  <c r="F670" i="1"/>
  <c r="B670" i="1"/>
  <c r="A670" i="1"/>
  <c r="I669" i="1"/>
  <c r="H669" i="1"/>
  <c r="G669" i="1"/>
  <c r="F669" i="1"/>
  <c r="B669" i="1"/>
  <c r="A669" i="1"/>
  <c r="I668" i="1"/>
  <c r="H668" i="1"/>
  <c r="G668" i="1"/>
  <c r="F668" i="1"/>
  <c r="B668" i="1"/>
  <c r="A668" i="1"/>
  <c r="I667" i="1"/>
  <c r="H667" i="1"/>
  <c r="G667" i="1"/>
  <c r="F667" i="1"/>
  <c r="B667" i="1"/>
  <c r="A667" i="1"/>
  <c r="I666" i="1"/>
  <c r="H666" i="1"/>
  <c r="G666" i="1"/>
  <c r="F666" i="1"/>
  <c r="B666" i="1"/>
  <c r="A666" i="1"/>
  <c r="I665" i="1"/>
  <c r="H665" i="1"/>
  <c r="G665" i="1"/>
  <c r="F665" i="1"/>
  <c r="B665" i="1"/>
  <c r="A665" i="1"/>
  <c r="I664" i="1"/>
  <c r="H664" i="1"/>
  <c r="G664" i="1"/>
  <c r="F664" i="1"/>
  <c r="B664" i="1"/>
  <c r="A664" i="1"/>
  <c r="I663" i="1"/>
  <c r="H663" i="1"/>
  <c r="G663" i="1"/>
  <c r="F663" i="1"/>
  <c r="B663" i="1"/>
  <c r="A663" i="1"/>
  <c r="I662" i="1"/>
  <c r="H662" i="1"/>
  <c r="G662" i="1"/>
  <c r="F662" i="1"/>
  <c r="B662" i="1"/>
  <c r="A662" i="1"/>
  <c r="I661" i="1"/>
  <c r="H661" i="1"/>
  <c r="G661" i="1"/>
  <c r="F661" i="1"/>
  <c r="B661" i="1"/>
  <c r="A661" i="1"/>
  <c r="I660" i="1"/>
  <c r="H660" i="1"/>
  <c r="G660" i="1"/>
  <c r="F660" i="1"/>
  <c r="B660" i="1"/>
  <c r="A660" i="1"/>
  <c r="I659" i="1"/>
  <c r="H659" i="1"/>
  <c r="G659" i="1"/>
  <c r="F659" i="1"/>
  <c r="B659" i="1"/>
  <c r="A659" i="1"/>
  <c r="I658" i="1"/>
  <c r="H658" i="1"/>
  <c r="G658" i="1"/>
  <c r="F658" i="1"/>
  <c r="B658" i="1"/>
  <c r="A658" i="1"/>
  <c r="I657" i="1"/>
  <c r="H657" i="1"/>
  <c r="G657" i="1"/>
  <c r="F657" i="1"/>
  <c r="B657" i="1"/>
  <c r="A657" i="1"/>
  <c r="I656" i="1"/>
  <c r="H656" i="1"/>
  <c r="G656" i="1"/>
  <c r="F656" i="1"/>
  <c r="B656" i="1"/>
  <c r="A656" i="1"/>
  <c r="I655" i="1"/>
  <c r="H655" i="1"/>
  <c r="G655" i="1"/>
  <c r="F655" i="1"/>
  <c r="B655" i="1"/>
  <c r="A655" i="1"/>
  <c r="I654" i="1"/>
  <c r="H654" i="1"/>
  <c r="G654" i="1"/>
  <c r="F654" i="1"/>
  <c r="B654" i="1"/>
  <c r="A654" i="1"/>
  <c r="I653" i="1"/>
  <c r="H653" i="1"/>
  <c r="G653" i="1"/>
  <c r="F653" i="1"/>
  <c r="B653" i="1"/>
  <c r="A653" i="1"/>
  <c r="I652" i="1"/>
  <c r="H652" i="1"/>
  <c r="G652" i="1"/>
  <c r="F652" i="1"/>
  <c r="B652" i="1"/>
  <c r="A652" i="1"/>
  <c r="I651" i="1"/>
  <c r="H651" i="1"/>
  <c r="G651" i="1"/>
  <c r="F651" i="1"/>
  <c r="B651" i="1"/>
  <c r="A651" i="1"/>
  <c r="I650" i="1"/>
  <c r="H650" i="1"/>
  <c r="G650" i="1"/>
  <c r="F650" i="1"/>
  <c r="B650" i="1"/>
  <c r="A650" i="1"/>
  <c r="I649" i="1"/>
  <c r="H649" i="1"/>
  <c r="G649" i="1"/>
  <c r="F649" i="1"/>
  <c r="B649" i="1"/>
  <c r="A649" i="1"/>
  <c r="I648" i="1"/>
  <c r="H648" i="1"/>
  <c r="G648" i="1"/>
  <c r="F648" i="1"/>
  <c r="B648" i="1"/>
  <c r="A648" i="1"/>
  <c r="I647" i="1"/>
  <c r="H647" i="1"/>
  <c r="G647" i="1"/>
  <c r="F647" i="1"/>
  <c r="B647" i="1"/>
  <c r="A647" i="1"/>
  <c r="I638" i="1"/>
  <c r="H638" i="1"/>
  <c r="G638" i="1"/>
  <c r="F638" i="1"/>
  <c r="B638" i="1"/>
  <c r="A638" i="1"/>
  <c r="I637" i="1"/>
  <c r="H637" i="1"/>
  <c r="G637" i="1"/>
  <c r="F637" i="1"/>
  <c r="B637" i="1"/>
  <c r="A637" i="1"/>
  <c r="I636" i="1"/>
  <c r="H636" i="1"/>
  <c r="G636" i="1"/>
  <c r="F636" i="1"/>
  <c r="B636" i="1"/>
  <c r="A636" i="1"/>
  <c r="I635" i="1"/>
  <c r="H635" i="1"/>
  <c r="G635" i="1"/>
  <c r="F635" i="1"/>
  <c r="B635" i="1"/>
  <c r="A635" i="1"/>
  <c r="I634" i="1"/>
  <c r="H634" i="1"/>
  <c r="G634" i="1"/>
  <c r="F634" i="1"/>
  <c r="B634" i="1"/>
  <c r="A634" i="1"/>
  <c r="I633" i="1"/>
  <c r="H633" i="1"/>
  <c r="G633" i="1"/>
  <c r="F633" i="1"/>
  <c r="B633" i="1"/>
  <c r="A633" i="1"/>
  <c r="I632" i="1"/>
  <c r="H632" i="1"/>
  <c r="G632" i="1"/>
  <c r="F632" i="1"/>
  <c r="B632" i="1"/>
  <c r="A632" i="1"/>
  <c r="I631" i="1"/>
  <c r="H631" i="1"/>
  <c r="G631" i="1"/>
  <c r="F631" i="1"/>
  <c r="B631" i="1"/>
  <c r="A631" i="1"/>
  <c r="I630" i="1"/>
  <c r="H630" i="1"/>
  <c r="G630" i="1"/>
  <c r="F630" i="1"/>
  <c r="B630" i="1"/>
  <c r="A630" i="1"/>
  <c r="I629" i="1"/>
  <c r="H629" i="1"/>
  <c r="G629" i="1"/>
  <c r="F629" i="1"/>
  <c r="B629" i="1"/>
  <c r="A629" i="1"/>
  <c r="I628" i="1"/>
  <c r="H628" i="1"/>
  <c r="G628" i="1"/>
  <c r="F628" i="1"/>
  <c r="B628" i="1"/>
  <c r="A628" i="1"/>
  <c r="I627" i="1"/>
  <c r="H627" i="1"/>
  <c r="G627" i="1"/>
  <c r="F627" i="1"/>
  <c r="B627" i="1"/>
  <c r="A627" i="1"/>
  <c r="I626" i="1"/>
  <c r="H626" i="1"/>
  <c r="G626" i="1"/>
  <c r="F626" i="1"/>
  <c r="B626" i="1"/>
  <c r="A626" i="1"/>
  <c r="I625" i="1"/>
  <c r="H625" i="1"/>
  <c r="G625" i="1"/>
  <c r="F625" i="1"/>
  <c r="B625" i="1"/>
  <c r="A625" i="1"/>
  <c r="I624" i="1"/>
  <c r="H624" i="1"/>
  <c r="G624" i="1"/>
  <c r="F624" i="1"/>
  <c r="B624" i="1"/>
  <c r="A624" i="1"/>
  <c r="I623" i="1"/>
  <c r="H623" i="1"/>
  <c r="G623" i="1"/>
  <c r="F623" i="1"/>
  <c r="B623" i="1"/>
  <c r="A623" i="1"/>
  <c r="I622" i="1"/>
  <c r="H622" i="1"/>
  <c r="G622" i="1"/>
  <c r="F622" i="1"/>
  <c r="B622" i="1"/>
  <c r="A622" i="1"/>
  <c r="I621" i="1"/>
  <c r="H621" i="1"/>
  <c r="G621" i="1"/>
  <c r="F621" i="1"/>
  <c r="B621" i="1"/>
  <c r="A621" i="1"/>
  <c r="I620" i="1"/>
  <c r="H620" i="1"/>
  <c r="G620" i="1"/>
  <c r="F620" i="1"/>
  <c r="B620" i="1"/>
  <c r="A620" i="1"/>
  <c r="I619" i="1"/>
  <c r="H619" i="1"/>
  <c r="G619" i="1"/>
  <c r="F619" i="1"/>
  <c r="B619" i="1"/>
  <c r="A619" i="1"/>
  <c r="I618" i="1"/>
  <c r="H618" i="1"/>
  <c r="G618" i="1"/>
  <c r="F618" i="1"/>
  <c r="B618" i="1"/>
  <c r="A618" i="1"/>
  <c r="I617" i="1"/>
  <c r="H617" i="1"/>
  <c r="G617" i="1"/>
  <c r="F617" i="1"/>
  <c r="B617" i="1"/>
  <c r="A617" i="1"/>
  <c r="I616" i="1"/>
  <c r="H616" i="1"/>
  <c r="G616" i="1"/>
  <c r="F616" i="1"/>
  <c r="B616" i="1"/>
  <c r="A616" i="1"/>
  <c r="I615" i="1"/>
  <c r="H615" i="1"/>
  <c r="G615" i="1"/>
  <c r="F615" i="1"/>
  <c r="B615" i="1"/>
  <c r="A615" i="1"/>
  <c r="I614" i="1"/>
  <c r="H614" i="1"/>
  <c r="G614" i="1"/>
  <c r="F614" i="1"/>
  <c r="B614" i="1"/>
  <c r="A614" i="1"/>
  <c r="I613" i="1"/>
  <c r="H613" i="1"/>
  <c r="G613" i="1"/>
  <c r="F613" i="1"/>
  <c r="B613" i="1"/>
  <c r="A613" i="1"/>
  <c r="I612" i="1"/>
  <c r="H612" i="1"/>
  <c r="G612" i="1"/>
  <c r="F612" i="1"/>
  <c r="B612" i="1"/>
  <c r="A612" i="1"/>
  <c r="I611" i="1"/>
  <c r="H611" i="1"/>
  <c r="G611" i="1"/>
  <c r="F611" i="1"/>
  <c r="B611" i="1"/>
  <c r="A611" i="1"/>
  <c r="I610" i="1"/>
  <c r="H610" i="1"/>
  <c r="G610" i="1"/>
  <c r="F610" i="1"/>
  <c r="B610" i="1"/>
  <c r="A610" i="1"/>
  <c r="I609" i="1"/>
  <c r="H609" i="1"/>
  <c r="G609" i="1"/>
  <c r="F609" i="1"/>
  <c r="B609" i="1"/>
  <c r="A609" i="1"/>
  <c r="I608" i="1"/>
  <c r="H608" i="1"/>
  <c r="G608" i="1"/>
  <c r="F608" i="1"/>
  <c r="B608" i="1"/>
  <c r="A608" i="1"/>
  <c r="I607" i="1"/>
  <c r="H607" i="1"/>
  <c r="G607" i="1"/>
  <c r="F607" i="1"/>
  <c r="B607" i="1"/>
  <c r="A607" i="1"/>
  <c r="I606" i="1"/>
  <c r="H606" i="1"/>
  <c r="G606" i="1"/>
  <c r="F606" i="1"/>
  <c r="B606" i="1"/>
  <c r="A606" i="1"/>
  <c r="I605" i="1"/>
  <c r="H605" i="1"/>
  <c r="G605" i="1"/>
  <c r="F605" i="1"/>
  <c r="B605" i="1"/>
  <c r="A605" i="1"/>
  <c r="I604" i="1"/>
  <c r="H604" i="1"/>
  <c r="G604" i="1"/>
  <c r="F604" i="1"/>
  <c r="B604" i="1"/>
  <c r="A604" i="1"/>
  <c r="I603" i="1"/>
  <c r="H603" i="1"/>
  <c r="G603" i="1"/>
  <c r="F603" i="1"/>
  <c r="B603" i="1"/>
  <c r="A603" i="1"/>
  <c r="I602" i="1"/>
  <c r="H602" i="1"/>
  <c r="G602" i="1"/>
  <c r="F602" i="1"/>
  <c r="B602" i="1"/>
  <c r="A602" i="1"/>
  <c r="I601" i="1"/>
  <c r="H601" i="1"/>
  <c r="G601" i="1"/>
  <c r="F601" i="1"/>
  <c r="B601" i="1"/>
  <c r="A601" i="1"/>
  <c r="I600" i="1"/>
  <c r="H600" i="1"/>
  <c r="G600" i="1"/>
  <c r="F600" i="1"/>
  <c r="B600" i="1"/>
  <c r="A600" i="1"/>
  <c r="I599" i="1"/>
  <c r="H599" i="1"/>
  <c r="G599" i="1"/>
  <c r="F599" i="1"/>
  <c r="B599" i="1"/>
  <c r="A599" i="1"/>
  <c r="I598" i="1"/>
  <c r="H598" i="1"/>
  <c r="G598" i="1"/>
  <c r="F598" i="1"/>
  <c r="B598" i="1"/>
  <c r="A598" i="1"/>
  <c r="I597" i="1"/>
  <c r="H597" i="1"/>
  <c r="G597" i="1"/>
  <c r="F597" i="1"/>
  <c r="B597" i="1"/>
  <c r="A597" i="1"/>
  <c r="I596" i="1"/>
  <c r="H596" i="1"/>
  <c r="G596" i="1"/>
  <c r="F596" i="1"/>
  <c r="B596" i="1"/>
  <c r="A596" i="1"/>
  <c r="I595" i="1"/>
  <c r="H595" i="1"/>
  <c r="G595" i="1"/>
  <c r="F595" i="1"/>
  <c r="B595" i="1"/>
  <c r="A595" i="1"/>
  <c r="I594" i="1"/>
  <c r="H594" i="1"/>
  <c r="G594" i="1"/>
  <c r="F594" i="1"/>
  <c r="B594" i="1"/>
  <c r="A594" i="1"/>
  <c r="I585" i="1"/>
  <c r="H585" i="1"/>
  <c r="G585" i="1"/>
  <c r="F585" i="1"/>
  <c r="B585" i="1"/>
  <c r="A585" i="1"/>
  <c r="I584" i="1"/>
  <c r="H584" i="1"/>
  <c r="G584" i="1"/>
  <c r="F584" i="1"/>
  <c r="B584" i="1"/>
  <c r="A584" i="1"/>
  <c r="I583" i="1"/>
  <c r="H583" i="1"/>
  <c r="G583" i="1"/>
  <c r="F583" i="1"/>
  <c r="B583" i="1"/>
  <c r="A583" i="1"/>
  <c r="I582" i="1"/>
  <c r="H582" i="1"/>
  <c r="G582" i="1"/>
  <c r="F582" i="1"/>
  <c r="B582" i="1"/>
  <c r="A582" i="1"/>
  <c r="I581" i="1"/>
  <c r="H581" i="1"/>
  <c r="G581" i="1"/>
  <c r="F581" i="1"/>
  <c r="B581" i="1"/>
  <c r="A581" i="1"/>
  <c r="I580" i="1"/>
  <c r="H580" i="1"/>
  <c r="G580" i="1"/>
  <c r="F580" i="1"/>
  <c r="B580" i="1"/>
  <c r="A580" i="1"/>
  <c r="I579" i="1"/>
  <c r="H579" i="1"/>
  <c r="G579" i="1"/>
  <c r="F579" i="1"/>
  <c r="B579" i="1"/>
  <c r="A579" i="1"/>
  <c r="I578" i="1"/>
  <c r="H578" i="1"/>
  <c r="G578" i="1"/>
  <c r="F578" i="1"/>
  <c r="B578" i="1"/>
  <c r="A578" i="1"/>
  <c r="I577" i="1"/>
  <c r="H577" i="1"/>
  <c r="G577" i="1"/>
  <c r="F577" i="1"/>
  <c r="B577" i="1"/>
  <c r="A577" i="1"/>
  <c r="I576" i="1"/>
  <c r="H576" i="1"/>
  <c r="G576" i="1"/>
  <c r="F576" i="1"/>
  <c r="B576" i="1"/>
  <c r="A576" i="1"/>
  <c r="I575" i="1"/>
  <c r="H575" i="1"/>
  <c r="G575" i="1"/>
  <c r="F575" i="1"/>
  <c r="B575" i="1"/>
  <c r="A575" i="1"/>
  <c r="I574" i="1"/>
  <c r="H574" i="1"/>
  <c r="G574" i="1"/>
  <c r="F574" i="1"/>
  <c r="B574" i="1"/>
  <c r="A574" i="1"/>
  <c r="I573" i="1"/>
  <c r="H573" i="1"/>
  <c r="G573" i="1"/>
  <c r="F573" i="1"/>
  <c r="B573" i="1"/>
  <c r="A573" i="1"/>
  <c r="I572" i="1"/>
  <c r="H572" i="1"/>
  <c r="G572" i="1"/>
  <c r="F572" i="1"/>
  <c r="B572" i="1"/>
  <c r="A572" i="1"/>
  <c r="I571" i="1"/>
  <c r="H571" i="1"/>
  <c r="G571" i="1"/>
  <c r="F571" i="1"/>
  <c r="B571" i="1"/>
  <c r="A571" i="1"/>
  <c r="I570" i="1"/>
  <c r="H570" i="1"/>
  <c r="G570" i="1"/>
  <c r="F570" i="1"/>
  <c r="B570" i="1"/>
  <c r="A570" i="1"/>
  <c r="I569" i="1"/>
  <c r="H569" i="1"/>
  <c r="G569" i="1"/>
  <c r="F569" i="1"/>
  <c r="B569" i="1"/>
  <c r="A569" i="1"/>
  <c r="I568" i="1"/>
  <c r="H568" i="1"/>
  <c r="G568" i="1"/>
  <c r="F568" i="1"/>
  <c r="B568" i="1"/>
  <c r="A568" i="1"/>
  <c r="I567" i="1"/>
  <c r="H567" i="1"/>
  <c r="G567" i="1"/>
  <c r="F567" i="1"/>
  <c r="B567" i="1"/>
  <c r="A567" i="1"/>
  <c r="I566" i="1"/>
  <c r="H566" i="1"/>
  <c r="G566" i="1"/>
  <c r="F566" i="1"/>
  <c r="B566" i="1"/>
  <c r="A566" i="1"/>
  <c r="I565" i="1"/>
  <c r="H565" i="1"/>
  <c r="G565" i="1"/>
  <c r="F565" i="1"/>
  <c r="B565" i="1"/>
  <c r="A565" i="1"/>
  <c r="I564" i="1"/>
  <c r="H564" i="1"/>
  <c r="G564" i="1"/>
  <c r="F564" i="1"/>
  <c r="B564" i="1"/>
  <c r="A564" i="1"/>
  <c r="I563" i="1"/>
  <c r="H563" i="1"/>
  <c r="G563" i="1"/>
  <c r="F563" i="1"/>
  <c r="B563" i="1"/>
  <c r="A563" i="1"/>
  <c r="I562" i="1"/>
  <c r="H562" i="1"/>
  <c r="G562" i="1"/>
  <c r="F562" i="1"/>
  <c r="B562" i="1"/>
  <c r="A562" i="1"/>
  <c r="I561" i="1"/>
  <c r="H561" i="1"/>
  <c r="G561" i="1"/>
  <c r="F561" i="1"/>
  <c r="B561" i="1"/>
  <c r="A561" i="1"/>
  <c r="I560" i="1"/>
  <c r="H560" i="1"/>
  <c r="G560" i="1"/>
  <c r="F560" i="1"/>
  <c r="B560" i="1"/>
  <c r="A560" i="1"/>
  <c r="I559" i="1"/>
  <c r="H559" i="1"/>
  <c r="G559" i="1"/>
  <c r="F559" i="1"/>
  <c r="B559" i="1"/>
  <c r="A559" i="1"/>
  <c r="I558" i="1"/>
  <c r="H558" i="1"/>
  <c r="G558" i="1"/>
  <c r="F558" i="1"/>
  <c r="B558" i="1"/>
  <c r="A558" i="1"/>
  <c r="I557" i="1"/>
  <c r="H557" i="1"/>
  <c r="G557" i="1"/>
  <c r="F557" i="1"/>
  <c r="B557" i="1"/>
  <c r="A557" i="1"/>
  <c r="I556" i="1"/>
  <c r="H556" i="1"/>
  <c r="G556" i="1"/>
  <c r="F556" i="1"/>
  <c r="B556" i="1"/>
  <c r="A556" i="1"/>
  <c r="I555" i="1"/>
  <c r="H555" i="1"/>
  <c r="G555" i="1"/>
  <c r="F555" i="1"/>
  <c r="B555" i="1"/>
  <c r="A555" i="1"/>
  <c r="I554" i="1"/>
  <c r="H554" i="1"/>
  <c r="G554" i="1"/>
  <c r="F554" i="1"/>
  <c r="B554" i="1"/>
  <c r="A554" i="1"/>
  <c r="I553" i="1"/>
  <c r="H553" i="1"/>
  <c r="G553" i="1"/>
  <c r="F553" i="1"/>
  <c r="B553" i="1"/>
  <c r="A553" i="1"/>
  <c r="I552" i="1"/>
  <c r="H552" i="1"/>
  <c r="G552" i="1"/>
  <c r="F552" i="1"/>
  <c r="B552" i="1"/>
  <c r="A552" i="1"/>
  <c r="I551" i="1"/>
  <c r="H551" i="1"/>
  <c r="G551" i="1"/>
  <c r="F551" i="1"/>
  <c r="B551" i="1"/>
  <c r="A551" i="1"/>
  <c r="I550" i="1"/>
  <c r="H550" i="1"/>
  <c r="G550" i="1"/>
  <c r="F550" i="1"/>
  <c r="B550" i="1"/>
  <c r="A550" i="1"/>
  <c r="I549" i="1"/>
  <c r="H549" i="1"/>
  <c r="G549" i="1"/>
  <c r="F549" i="1"/>
  <c r="B549" i="1"/>
  <c r="A549" i="1"/>
  <c r="I548" i="1"/>
  <c r="H548" i="1"/>
  <c r="G548" i="1"/>
  <c r="F548" i="1"/>
  <c r="B548" i="1"/>
  <c r="A548" i="1"/>
  <c r="I547" i="1"/>
  <c r="H547" i="1"/>
  <c r="G547" i="1"/>
  <c r="F547" i="1"/>
  <c r="B547" i="1"/>
  <c r="A547" i="1"/>
  <c r="I546" i="1"/>
  <c r="H546" i="1"/>
  <c r="G546" i="1"/>
  <c r="F546" i="1"/>
  <c r="B546" i="1"/>
  <c r="A546" i="1"/>
  <c r="I545" i="1"/>
  <c r="H545" i="1"/>
  <c r="G545" i="1"/>
  <c r="F545" i="1"/>
  <c r="B545" i="1"/>
  <c r="A545" i="1"/>
  <c r="I544" i="1"/>
  <c r="H544" i="1"/>
  <c r="G544" i="1"/>
  <c r="F544" i="1"/>
  <c r="B544" i="1"/>
  <c r="A544" i="1"/>
  <c r="I543" i="1"/>
  <c r="H543" i="1"/>
  <c r="G543" i="1"/>
  <c r="F543" i="1"/>
  <c r="B543" i="1"/>
  <c r="A543" i="1"/>
  <c r="I542" i="1"/>
  <c r="H542" i="1"/>
  <c r="G542" i="1"/>
  <c r="F542" i="1"/>
  <c r="B542" i="1"/>
  <c r="A542" i="1"/>
  <c r="I541" i="1"/>
  <c r="H541" i="1"/>
  <c r="G541" i="1"/>
  <c r="F541" i="1"/>
  <c r="B541" i="1"/>
  <c r="A541" i="1"/>
  <c r="I532" i="1"/>
  <c r="H532" i="1"/>
  <c r="G532" i="1"/>
  <c r="F532" i="1"/>
  <c r="B532" i="1"/>
  <c r="A532" i="1"/>
  <c r="I531" i="1"/>
  <c r="H531" i="1"/>
  <c r="G531" i="1"/>
  <c r="F531" i="1"/>
  <c r="B531" i="1"/>
  <c r="A531" i="1"/>
  <c r="I530" i="1"/>
  <c r="H530" i="1"/>
  <c r="G530" i="1"/>
  <c r="F530" i="1"/>
  <c r="B530" i="1"/>
  <c r="A530" i="1"/>
  <c r="I529" i="1"/>
  <c r="H529" i="1"/>
  <c r="G529" i="1"/>
  <c r="F529" i="1"/>
  <c r="B529" i="1"/>
  <c r="A529" i="1"/>
  <c r="I528" i="1"/>
  <c r="H528" i="1"/>
  <c r="G528" i="1"/>
  <c r="F528" i="1"/>
  <c r="B528" i="1"/>
  <c r="A528" i="1"/>
  <c r="I527" i="1"/>
  <c r="H527" i="1"/>
  <c r="G527" i="1"/>
  <c r="F527" i="1"/>
  <c r="B527" i="1"/>
  <c r="A527" i="1"/>
  <c r="I526" i="1"/>
  <c r="H526" i="1"/>
  <c r="G526" i="1"/>
  <c r="F526" i="1"/>
  <c r="B526" i="1"/>
  <c r="A526" i="1"/>
  <c r="I525" i="1"/>
  <c r="H525" i="1"/>
  <c r="G525" i="1"/>
  <c r="F525" i="1"/>
  <c r="B525" i="1"/>
  <c r="A525" i="1"/>
  <c r="I524" i="1"/>
  <c r="H524" i="1"/>
  <c r="G524" i="1"/>
  <c r="F524" i="1"/>
  <c r="B524" i="1"/>
  <c r="A524" i="1"/>
  <c r="I523" i="1"/>
  <c r="H523" i="1"/>
  <c r="G523" i="1"/>
  <c r="F523" i="1"/>
  <c r="B523" i="1"/>
  <c r="A523" i="1"/>
  <c r="I522" i="1"/>
  <c r="H522" i="1"/>
  <c r="G522" i="1"/>
  <c r="F522" i="1"/>
  <c r="B522" i="1"/>
  <c r="A522" i="1"/>
  <c r="I521" i="1"/>
  <c r="H521" i="1"/>
  <c r="G521" i="1"/>
  <c r="F521" i="1"/>
  <c r="B521" i="1"/>
  <c r="A521" i="1"/>
  <c r="I520" i="1"/>
  <c r="H520" i="1"/>
  <c r="G520" i="1"/>
  <c r="F520" i="1"/>
  <c r="B520" i="1"/>
  <c r="A520" i="1"/>
  <c r="I519" i="1"/>
  <c r="H519" i="1"/>
  <c r="G519" i="1"/>
  <c r="F519" i="1"/>
  <c r="B519" i="1"/>
  <c r="A519" i="1"/>
  <c r="I518" i="1"/>
  <c r="H518" i="1"/>
  <c r="G518" i="1"/>
  <c r="F518" i="1"/>
  <c r="B518" i="1"/>
  <c r="A518" i="1"/>
  <c r="I517" i="1"/>
  <c r="H517" i="1"/>
  <c r="G517" i="1"/>
  <c r="F517" i="1"/>
  <c r="B517" i="1"/>
  <c r="A517" i="1"/>
  <c r="I516" i="1"/>
  <c r="H516" i="1"/>
  <c r="G516" i="1"/>
  <c r="F516" i="1"/>
  <c r="B516" i="1"/>
  <c r="A516" i="1"/>
  <c r="I515" i="1"/>
  <c r="H515" i="1"/>
  <c r="G515" i="1"/>
  <c r="F515" i="1"/>
  <c r="B515" i="1"/>
  <c r="A515" i="1"/>
  <c r="I514" i="1"/>
  <c r="H514" i="1"/>
  <c r="G514" i="1"/>
  <c r="F514" i="1"/>
  <c r="B514" i="1"/>
  <c r="A514" i="1"/>
  <c r="I513" i="1"/>
  <c r="H513" i="1"/>
  <c r="G513" i="1"/>
  <c r="F513" i="1"/>
  <c r="B513" i="1"/>
  <c r="A513" i="1"/>
  <c r="I512" i="1"/>
  <c r="H512" i="1"/>
  <c r="G512" i="1"/>
  <c r="F512" i="1"/>
  <c r="B512" i="1"/>
  <c r="A512" i="1"/>
  <c r="I511" i="1"/>
  <c r="H511" i="1"/>
  <c r="G511" i="1"/>
  <c r="F511" i="1"/>
  <c r="B511" i="1"/>
  <c r="A511" i="1"/>
  <c r="I510" i="1"/>
  <c r="H510" i="1"/>
  <c r="G510" i="1"/>
  <c r="F510" i="1"/>
  <c r="B510" i="1"/>
  <c r="A510" i="1"/>
  <c r="I509" i="1"/>
  <c r="H509" i="1"/>
  <c r="G509" i="1"/>
  <c r="F509" i="1"/>
  <c r="B509" i="1"/>
  <c r="A509" i="1"/>
  <c r="I508" i="1"/>
  <c r="H508" i="1"/>
  <c r="G508" i="1"/>
  <c r="F508" i="1"/>
  <c r="B508" i="1"/>
  <c r="A508" i="1"/>
  <c r="I507" i="1"/>
  <c r="H507" i="1"/>
  <c r="G507" i="1"/>
  <c r="F507" i="1"/>
  <c r="B507" i="1"/>
  <c r="A507" i="1"/>
  <c r="I506" i="1"/>
  <c r="H506" i="1"/>
  <c r="G506" i="1"/>
  <c r="F506" i="1"/>
  <c r="B506" i="1"/>
  <c r="A506" i="1"/>
  <c r="I505" i="1"/>
  <c r="H505" i="1"/>
  <c r="G505" i="1"/>
  <c r="F505" i="1"/>
  <c r="B505" i="1"/>
  <c r="A505" i="1"/>
  <c r="I504" i="1"/>
  <c r="H504" i="1"/>
  <c r="G504" i="1"/>
  <c r="F504" i="1"/>
  <c r="B504" i="1"/>
  <c r="A504" i="1"/>
  <c r="I503" i="1"/>
  <c r="H503" i="1"/>
  <c r="G503" i="1"/>
  <c r="F503" i="1"/>
  <c r="B503" i="1"/>
  <c r="A503" i="1"/>
  <c r="I502" i="1"/>
  <c r="H502" i="1"/>
  <c r="G502" i="1"/>
  <c r="F502" i="1"/>
  <c r="B502" i="1"/>
  <c r="A502" i="1"/>
  <c r="I501" i="1"/>
  <c r="H501" i="1"/>
  <c r="G501" i="1"/>
  <c r="F501" i="1"/>
  <c r="B501" i="1"/>
  <c r="A501" i="1"/>
  <c r="I500" i="1"/>
  <c r="H500" i="1"/>
  <c r="G500" i="1"/>
  <c r="F500" i="1"/>
  <c r="B500" i="1"/>
  <c r="A500" i="1"/>
  <c r="I499" i="1"/>
  <c r="H499" i="1"/>
  <c r="G499" i="1"/>
  <c r="F499" i="1"/>
  <c r="B499" i="1"/>
  <c r="A499" i="1"/>
  <c r="I498" i="1"/>
  <c r="H498" i="1"/>
  <c r="G498" i="1"/>
  <c r="F498" i="1"/>
  <c r="B498" i="1"/>
  <c r="A498" i="1"/>
  <c r="I497" i="1"/>
  <c r="H497" i="1"/>
  <c r="G497" i="1"/>
  <c r="F497" i="1"/>
  <c r="B497" i="1"/>
  <c r="A497" i="1"/>
  <c r="I496" i="1"/>
  <c r="H496" i="1"/>
  <c r="G496" i="1"/>
  <c r="F496" i="1"/>
  <c r="B496" i="1"/>
  <c r="A496" i="1"/>
  <c r="I495" i="1"/>
  <c r="H495" i="1"/>
  <c r="G495" i="1"/>
  <c r="F495" i="1"/>
  <c r="B495" i="1"/>
  <c r="A495" i="1"/>
  <c r="I494" i="1"/>
  <c r="H494" i="1"/>
  <c r="G494" i="1"/>
  <c r="F494" i="1"/>
  <c r="B494" i="1"/>
  <c r="A494" i="1"/>
  <c r="I493" i="1"/>
  <c r="H493" i="1"/>
  <c r="G493" i="1"/>
  <c r="F493" i="1"/>
  <c r="B493" i="1"/>
  <c r="A493" i="1"/>
  <c r="I492" i="1"/>
  <c r="H492" i="1"/>
  <c r="G492" i="1"/>
  <c r="F492" i="1"/>
  <c r="B492" i="1"/>
  <c r="A492" i="1"/>
  <c r="I491" i="1"/>
  <c r="H491" i="1"/>
  <c r="G491" i="1"/>
  <c r="F491" i="1"/>
  <c r="B491" i="1"/>
  <c r="A491" i="1"/>
  <c r="I490" i="1"/>
  <c r="H490" i="1"/>
  <c r="G490" i="1"/>
  <c r="F490" i="1"/>
  <c r="B490" i="1"/>
  <c r="A490" i="1"/>
  <c r="I489" i="1"/>
  <c r="H489" i="1"/>
  <c r="G489" i="1"/>
  <c r="F489" i="1"/>
  <c r="B489" i="1"/>
  <c r="A489" i="1"/>
  <c r="I488" i="1"/>
  <c r="H488" i="1"/>
  <c r="G488" i="1"/>
  <c r="F488" i="1"/>
  <c r="B488" i="1"/>
  <c r="A488" i="1"/>
  <c r="I479" i="1"/>
  <c r="H479" i="1"/>
  <c r="G479" i="1"/>
  <c r="F479" i="1"/>
  <c r="B479" i="1"/>
  <c r="A479" i="1"/>
  <c r="I478" i="1"/>
  <c r="H478" i="1"/>
  <c r="G478" i="1"/>
  <c r="F478" i="1"/>
  <c r="B478" i="1"/>
  <c r="A478" i="1"/>
  <c r="I477" i="1"/>
  <c r="H477" i="1"/>
  <c r="G477" i="1"/>
  <c r="F477" i="1"/>
  <c r="B477" i="1"/>
  <c r="A477" i="1"/>
  <c r="I476" i="1"/>
  <c r="H476" i="1"/>
  <c r="G476" i="1"/>
  <c r="F476" i="1"/>
  <c r="B476" i="1"/>
  <c r="A476" i="1"/>
  <c r="I475" i="1"/>
  <c r="H475" i="1"/>
  <c r="G475" i="1"/>
  <c r="F475" i="1"/>
  <c r="B475" i="1"/>
  <c r="A475" i="1"/>
  <c r="I474" i="1"/>
  <c r="H474" i="1"/>
  <c r="G474" i="1"/>
  <c r="F474" i="1"/>
  <c r="B474" i="1"/>
  <c r="A474" i="1"/>
  <c r="I473" i="1"/>
  <c r="H473" i="1"/>
  <c r="G473" i="1"/>
  <c r="F473" i="1"/>
  <c r="B473" i="1"/>
  <c r="A473" i="1"/>
  <c r="I472" i="1"/>
  <c r="H472" i="1"/>
  <c r="G472" i="1"/>
  <c r="F472" i="1"/>
  <c r="B472" i="1"/>
  <c r="A472" i="1"/>
  <c r="I471" i="1"/>
  <c r="H471" i="1"/>
  <c r="G471" i="1"/>
  <c r="F471" i="1"/>
  <c r="B471" i="1"/>
  <c r="A471" i="1"/>
  <c r="I470" i="1"/>
  <c r="H470" i="1"/>
  <c r="G470" i="1"/>
  <c r="F470" i="1"/>
  <c r="B470" i="1"/>
  <c r="A470" i="1"/>
  <c r="I469" i="1"/>
  <c r="H469" i="1"/>
  <c r="G469" i="1"/>
  <c r="F469" i="1"/>
  <c r="B469" i="1"/>
  <c r="A469" i="1"/>
  <c r="I468" i="1"/>
  <c r="H468" i="1"/>
  <c r="G468" i="1"/>
  <c r="F468" i="1"/>
  <c r="B468" i="1"/>
  <c r="A468" i="1"/>
  <c r="I467" i="1"/>
  <c r="H467" i="1"/>
  <c r="G467" i="1"/>
  <c r="F467" i="1"/>
  <c r="B467" i="1"/>
  <c r="A467" i="1"/>
  <c r="I466" i="1"/>
  <c r="H466" i="1"/>
  <c r="G466" i="1"/>
  <c r="F466" i="1"/>
  <c r="B466" i="1"/>
  <c r="A466" i="1"/>
  <c r="I465" i="1"/>
  <c r="H465" i="1"/>
  <c r="G465" i="1"/>
  <c r="F465" i="1"/>
  <c r="B465" i="1"/>
  <c r="A465" i="1"/>
  <c r="I464" i="1"/>
  <c r="H464" i="1"/>
  <c r="G464" i="1"/>
  <c r="F464" i="1"/>
  <c r="B464" i="1"/>
  <c r="A464" i="1"/>
  <c r="I463" i="1"/>
  <c r="H463" i="1"/>
  <c r="G463" i="1"/>
  <c r="F463" i="1"/>
  <c r="B463" i="1"/>
  <c r="A463" i="1"/>
  <c r="I462" i="1"/>
  <c r="H462" i="1"/>
  <c r="G462" i="1"/>
  <c r="F462" i="1"/>
  <c r="B462" i="1"/>
  <c r="A462" i="1"/>
  <c r="I461" i="1"/>
  <c r="H461" i="1"/>
  <c r="G461" i="1"/>
  <c r="F461" i="1"/>
  <c r="B461" i="1"/>
  <c r="A461" i="1"/>
  <c r="I460" i="1"/>
  <c r="H460" i="1"/>
  <c r="G460" i="1"/>
  <c r="F460" i="1"/>
  <c r="B460" i="1"/>
  <c r="A460" i="1"/>
  <c r="I459" i="1"/>
  <c r="H459" i="1"/>
  <c r="G459" i="1"/>
  <c r="F459" i="1"/>
  <c r="B459" i="1"/>
  <c r="A459" i="1"/>
  <c r="I458" i="1"/>
  <c r="H458" i="1"/>
  <c r="G458" i="1"/>
  <c r="F458" i="1"/>
  <c r="B458" i="1"/>
  <c r="A458" i="1"/>
  <c r="I457" i="1"/>
  <c r="H457" i="1"/>
  <c r="G457" i="1"/>
  <c r="F457" i="1"/>
  <c r="B457" i="1"/>
  <c r="A457" i="1"/>
  <c r="I456" i="1"/>
  <c r="H456" i="1"/>
  <c r="G456" i="1"/>
  <c r="F456" i="1"/>
  <c r="B456" i="1"/>
  <c r="A456" i="1"/>
  <c r="I455" i="1"/>
  <c r="H455" i="1"/>
  <c r="G455" i="1"/>
  <c r="F455" i="1"/>
  <c r="B455" i="1"/>
  <c r="A455" i="1"/>
  <c r="I454" i="1"/>
  <c r="H454" i="1"/>
  <c r="G454" i="1"/>
  <c r="F454" i="1"/>
  <c r="B454" i="1"/>
  <c r="A454" i="1"/>
  <c r="I453" i="1"/>
  <c r="H453" i="1"/>
  <c r="G453" i="1"/>
  <c r="F453" i="1"/>
  <c r="B453" i="1"/>
  <c r="A453" i="1"/>
  <c r="I452" i="1"/>
  <c r="H452" i="1"/>
  <c r="G452" i="1"/>
  <c r="F452" i="1"/>
  <c r="B452" i="1"/>
  <c r="A452" i="1"/>
  <c r="I451" i="1"/>
  <c r="H451" i="1"/>
  <c r="G451" i="1"/>
  <c r="F451" i="1"/>
  <c r="B451" i="1"/>
  <c r="A451" i="1"/>
  <c r="I450" i="1"/>
  <c r="H450" i="1"/>
  <c r="G450" i="1"/>
  <c r="F450" i="1"/>
  <c r="B450" i="1"/>
  <c r="A450" i="1"/>
  <c r="I449" i="1"/>
  <c r="H449" i="1"/>
  <c r="G449" i="1"/>
  <c r="F449" i="1"/>
  <c r="B449" i="1"/>
  <c r="A449" i="1"/>
  <c r="I448" i="1"/>
  <c r="H448" i="1"/>
  <c r="G448" i="1"/>
  <c r="F448" i="1"/>
  <c r="B448" i="1"/>
  <c r="A448" i="1"/>
  <c r="I447" i="1"/>
  <c r="H447" i="1"/>
  <c r="G447" i="1"/>
  <c r="F447" i="1"/>
  <c r="B447" i="1"/>
  <c r="A447" i="1"/>
  <c r="I446" i="1"/>
  <c r="H446" i="1"/>
  <c r="G446" i="1"/>
  <c r="F446" i="1"/>
  <c r="B446" i="1"/>
  <c r="A446" i="1"/>
  <c r="I445" i="1"/>
  <c r="H445" i="1"/>
  <c r="G445" i="1"/>
  <c r="F445" i="1"/>
  <c r="B445" i="1"/>
  <c r="A445" i="1"/>
  <c r="I444" i="1"/>
  <c r="H444" i="1"/>
  <c r="G444" i="1"/>
  <c r="F444" i="1"/>
  <c r="B444" i="1"/>
  <c r="A444" i="1"/>
  <c r="I443" i="1"/>
  <c r="H443" i="1"/>
  <c r="G443" i="1"/>
  <c r="F443" i="1"/>
  <c r="B443" i="1"/>
  <c r="A443" i="1"/>
  <c r="I442" i="1"/>
  <c r="H442" i="1"/>
  <c r="G442" i="1"/>
  <c r="F442" i="1"/>
  <c r="B442" i="1"/>
  <c r="A442" i="1"/>
  <c r="I441" i="1"/>
  <c r="H441" i="1"/>
  <c r="G441" i="1"/>
  <c r="F441" i="1"/>
  <c r="B441" i="1"/>
  <c r="A441" i="1"/>
  <c r="I440" i="1"/>
  <c r="H440" i="1"/>
  <c r="G440" i="1"/>
  <c r="F440" i="1"/>
  <c r="B440" i="1"/>
  <c r="A440" i="1"/>
  <c r="I439" i="1"/>
  <c r="H439" i="1"/>
  <c r="G439" i="1"/>
  <c r="F439" i="1"/>
  <c r="B439" i="1"/>
  <c r="A439" i="1"/>
  <c r="I438" i="1"/>
  <c r="H438" i="1"/>
  <c r="G438" i="1"/>
  <c r="F438" i="1"/>
  <c r="B438" i="1"/>
  <c r="A438" i="1"/>
  <c r="I437" i="1"/>
  <c r="H437" i="1"/>
  <c r="G437" i="1"/>
  <c r="F437" i="1"/>
  <c r="B437" i="1"/>
  <c r="A437" i="1"/>
  <c r="I436" i="1"/>
  <c r="H436" i="1"/>
  <c r="G436" i="1"/>
  <c r="F436" i="1"/>
  <c r="B436" i="1"/>
  <c r="A436" i="1"/>
  <c r="I435" i="1"/>
  <c r="H435" i="1"/>
  <c r="G435" i="1"/>
  <c r="F435" i="1"/>
  <c r="B435" i="1"/>
  <c r="A435" i="1"/>
  <c r="T427" i="1"/>
  <c r="S427" i="1"/>
  <c r="R427" i="1"/>
  <c r="Q427" i="1"/>
  <c r="M427" i="1"/>
  <c r="L427" i="1"/>
  <c r="I426" i="1"/>
  <c r="H426" i="1"/>
  <c r="G426" i="1"/>
  <c r="F426" i="1"/>
  <c r="B426" i="1"/>
  <c r="A426" i="1"/>
  <c r="I425" i="1"/>
  <c r="H425" i="1"/>
  <c r="G425" i="1"/>
  <c r="F425" i="1"/>
  <c r="B425" i="1"/>
  <c r="A425" i="1"/>
  <c r="I424" i="1"/>
  <c r="H424" i="1"/>
  <c r="G424" i="1"/>
  <c r="F424" i="1"/>
  <c r="B424" i="1"/>
  <c r="A424" i="1"/>
  <c r="I423" i="1"/>
  <c r="H423" i="1"/>
  <c r="G423" i="1"/>
  <c r="F423" i="1"/>
  <c r="B423" i="1"/>
  <c r="A423" i="1"/>
  <c r="I422" i="1"/>
  <c r="H422" i="1"/>
  <c r="G422" i="1"/>
  <c r="F422" i="1"/>
  <c r="B422" i="1"/>
  <c r="A422" i="1"/>
  <c r="I421" i="1"/>
  <c r="H421" i="1"/>
  <c r="G421" i="1"/>
  <c r="F421" i="1"/>
  <c r="B421" i="1"/>
  <c r="A421" i="1"/>
  <c r="I420" i="1"/>
  <c r="H420" i="1"/>
  <c r="G420" i="1"/>
  <c r="F420" i="1"/>
  <c r="B420" i="1"/>
  <c r="A420" i="1"/>
  <c r="I419" i="1"/>
  <c r="H419" i="1"/>
  <c r="G419" i="1"/>
  <c r="F419" i="1"/>
  <c r="B419" i="1"/>
  <c r="A419" i="1"/>
  <c r="I418" i="1"/>
  <c r="H418" i="1"/>
  <c r="G418" i="1"/>
  <c r="F418" i="1"/>
  <c r="B418" i="1"/>
  <c r="A418" i="1"/>
  <c r="I417" i="1"/>
  <c r="H417" i="1"/>
  <c r="G417" i="1"/>
  <c r="F417" i="1"/>
  <c r="B417" i="1"/>
  <c r="A417" i="1"/>
  <c r="I416" i="1"/>
  <c r="H416" i="1"/>
  <c r="G416" i="1"/>
  <c r="F416" i="1"/>
  <c r="B416" i="1"/>
  <c r="A416" i="1"/>
  <c r="I415" i="1"/>
  <c r="H415" i="1"/>
  <c r="G415" i="1"/>
  <c r="F415" i="1"/>
  <c r="B415" i="1"/>
  <c r="A415" i="1"/>
  <c r="I414" i="1"/>
  <c r="H414" i="1"/>
  <c r="G414" i="1"/>
  <c r="F414" i="1"/>
  <c r="B414" i="1"/>
  <c r="A414" i="1"/>
  <c r="T413" i="1"/>
  <c r="S413" i="1"/>
  <c r="R413" i="1"/>
  <c r="Q413" i="1"/>
  <c r="M413" i="1"/>
  <c r="L413" i="1"/>
  <c r="I413" i="1"/>
  <c r="H413" i="1"/>
  <c r="G413" i="1"/>
  <c r="F413" i="1"/>
  <c r="B413" i="1"/>
  <c r="A413" i="1"/>
  <c r="I412" i="1"/>
  <c r="H412" i="1"/>
  <c r="G412" i="1"/>
  <c r="F412" i="1"/>
  <c r="B412" i="1"/>
  <c r="A412" i="1"/>
  <c r="I411" i="1"/>
  <c r="H411" i="1"/>
  <c r="G411" i="1"/>
  <c r="F411" i="1"/>
  <c r="B411" i="1"/>
  <c r="A411" i="1"/>
  <c r="I410" i="1"/>
  <c r="H410" i="1"/>
  <c r="G410" i="1"/>
  <c r="F410" i="1"/>
  <c r="B410" i="1"/>
  <c r="A410" i="1"/>
  <c r="I409" i="1"/>
  <c r="H409" i="1"/>
  <c r="G409" i="1"/>
  <c r="F409" i="1"/>
  <c r="B409" i="1"/>
  <c r="A409" i="1"/>
  <c r="I408" i="1"/>
  <c r="H408" i="1"/>
  <c r="G408" i="1"/>
  <c r="F408" i="1"/>
  <c r="B408" i="1"/>
  <c r="A408" i="1"/>
  <c r="I407" i="1"/>
  <c r="H407" i="1"/>
  <c r="G407" i="1"/>
  <c r="F407" i="1"/>
  <c r="B407" i="1"/>
  <c r="A407" i="1"/>
  <c r="I406" i="1"/>
  <c r="H406" i="1"/>
  <c r="G406" i="1"/>
  <c r="F406" i="1"/>
  <c r="B406" i="1"/>
  <c r="A406" i="1"/>
  <c r="I405" i="1"/>
  <c r="H405" i="1"/>
  <c r="G405" i="1"/>
  <c r="F405" i="1"/>
  <c r="B405" i="1"/>
  <c r="A405" i="1"/>
  <c r="I404" i="1"/>
  <c r="H404" i="1"/>
  <c r="G404" i="1"/>
  <c r="F404" i="1"/>
  <c r="B404" i="1"/>
  <c r="A404" i="1"/>
  <c r="I403" i="1"/>
  <c r="H403" i="1"/>
  <c r="G403" i="1"/>
  <c r="F403" i="1"/>
  <c r="B403" i="1"/>
  <c r="A403" i="1"/>
  <c r="I402" i="1"/>
  <c r="H402" i="1"/>
  <c r="G402" i="1"/>
  <c r="F402" i="1"/>
  <c r="B402" i="1"/>
  <c r="A402" i="1"/>
  <c r="I401" i="1"/>
  <c r="H401" i="1"/>
  <c r="G401" i="1"/>
  <c r="F401" i="1"/>
  <c r="B401" i="1"/>
  <c r="A401" i="1"/>
  <c r="I400" i="1"/>
  <c r="H400" i="1"/>
  <c r="G400" i="1"/>
  <c r="F400" i="1"/>
  <c r="B400" i="1"/>
  <c r="A400" i="1"/>
  <c r="I399" i="1"/>
  <c r="H399" i="1"/>
  <c r="G399" i="1"/>
  <c r="F399" i="1"/>
  <c r="B399" i="1"/>
  <c r="A399" i="1"/>
  <c r="T398" i="1"/>
  <c r="S398" i="1"/>
  <c r="R398" i="1"/>
  <c r="Q398" i="1"/>
  <c r="M398" i="1"/>
  <c r="L398" i="1"/>
  <c r="I398" i="1"/>
  <c r="H398" i="1"/>
  <c r="G398" i="1"/>
  <c r="F398" i="1"/>
  <c r="B398" i="1"/>
  <c r="A398" i="1"/>
  <c r="I397" i="1"/>
  <c r="H397" i="1"/>
  <c r="G397" i="1"/>
  <c r="F397" i="1"/>
  <c r="B397" i="1"/>
  <c r="A397" i="1"/>
  <c r="I396" i="1"/>
  <c r="H396" i="1"/>
  <c r="G396" i="1"/>
  <c r="F396" i="1"/>
  <c r="B396" i="1"/>
  <c r="A396" i="1"/>
  <c r="I395" i="1"/>
  <c r="H395" i="1"/>
  <c r="G395" i="1"/>
  <c r="F395" i="1"/>
  <c r="B395" i="1"/>
  <c r="A395" i="1"/>
  <c r="T394" i="1"/>
  <c r="S394" i="1"/>
  <c r="R394" i="1"/>
  <c r="Q394" i="1"/>
  <c r="M394" i="1"/>
  <c r="L394" i="1"/>
  <c r="I394" i="1"/>
  <c r="H394" i="1"/>
  <c r="G394" i="1"/>
  <c r="F394" i="1"/>
  <c r="B394" i="1"/>
  <c r="A394" i="1"/>
  <c r="T393" i="1"/>
  <c r="S393" i="1"/>
  <c r="R393" i="1"/>
  <c r="Q393" i="1"/>
  <c r="M393" i="1"/>
  <c r="L393" i="1"/>
  <c r="I393" i="1"/>
  <c r="H393" i="1"/>
  <c r="G393" i="1"/>
  <c r="F393" i="1"/>
  <c r="B393" i="1"/>
  <c r="A393" i="1"/>
  <c r="T392" i="1"/>
  <c r="S392" i="1"/>
  <c r="R392" i="1"/>
  <c r="Q392" i="1"/>
  <c r="M392" i="1"/>
  <c r="L392" i="1"/>
  <c r="I392" i="1"/>
  <c r="H392" i="1"/>
  <c r="G392" i="1"/>
  <c r="F392" i="1"/>
  <c r="B392" i="1"/>
  <c r="A392" i="1"/>
  <c r="T391" i="1"/>
  <c r="S391" i="1"/>
  <c r="R391" i="1"/>
  <c r="Q391" i="1"/>
  <c r="M391" i="1"/>
  <c r="L391" i="1"/>
  <c r="I391" i="1"/>
  <c r="H391" i="1"/>
  <c r="G391" i="1"/>
  <c r="F391" i="1"/>
  <c r="B391" i="1"/>
  <c r="A391" i="1"/>
  <c r="T390" i="1"/>
  <c r="S390" i="1"/>
  <c r="R390" i="1"/>
  <c r="Q390" i="1"/>
  <c r="M390" i="1"/>
  <c r="L390" i="1"/>
  <c r="I390" i="1"/>
  <c r="H390" i="1"/>
  <c r="G390" i="1"/>
  <c r="F390" i="1"/>
  <c r="B390" i="1"/>
  <c r="A390" i="1"/>
  <c r="T389" i="1"/>
  <c r="S389" i="1"/>
  <c r="R389" i="1"/>
  <c r="Q389" i="1"/>
  <c r="M389" i="1"/>
  <c r="L389" i="1"/>
  <c r="I389" i="1"/>
  <c r="H389" i="1"/>
  <c r="G389" i="1"/>
  <c r="F389" i="1"/>
  <c r="B389" i="1"/>
  <c r="A389" i="1"/>
  <c r="T388" i="1"/>
  <c r="S388" i="1"/>
  <c r="R388" i="1"/>
  <c r="Q388" i="1"/>
  <c r="M388" i="1"/>
  <c r="L388" i="1"/>
  <c r="I388" i="1"/>
  <c r="H388" i="1"/>
  <c r="G388" i="1"/>
  <c r="F388" i="1"/>
  <c r="B388" i="1"/>
  <c r="A388" i="1"/>
  <c r="T387" i="1"/>
  <c r="S387" i="1"/>
  <c r="R387" i="1"/>
  <c r="Q387" i="1"/>
  <c r="M387" i="1"/>
  <c r="L387" i="1"/>
  <c r="I387" i="1"/>
  <c r="H387" i="1"/>
  <c r="G387" i="1"/>
  <c r="F387" i="1"/>
  <c r="B387" i="1"/>
  <c r="A387" i="1"/>
  <c r="T386" i="1"/>
  <c r="S386" i="1"/>
  <c r="R386" i="1"/>
  <c r="Q386" i="1"/>
  <c r="M386" i="1"/>
  <c r="L386" i="1"/>
  <c r="I386" i="1"/>
  <c r="H386" i="1"/>
  <c r="G386" i="1"/>
  <c r="F386" i="1"/>
  <c r="B386" i="1"/>
  <c r="A386" i="1"/>
  <c r="T385" i="1"/>
  <c r="S385" i="1"/>
  <c r="R385" i="1"/>
  <c r="Q385" i="1"/>
  <c r="M385" i="1"/>
  <c r="L385" i="1"/>
  <c r="I385" i="1"/>
  <c r="H385" i="1"/>
  <c r="G385" i="1"/>
  <c r="F385" i="1"/>
  <c r="B385" i="1"/>
  <c r="A385" i="1"/>
  <c r="T384" i="1"/>
  <c r="S384" i="1"/>
  <c r="R384" i="1"/>
  <c r="Q384" i="1"/>
  <c r="M384" i="1"/>
  <c r="L384" i="1"/>
  <c r="I384" i="1"/>
  <c r="H384" i="1"/>
  <c r="G384" i="1"/>
  <c r="F384" i="1"/>
  <c r="B384" i="1"/>
  <c r="A384" i="1"/>
  <c r="T383" i="1"/>
  <c r="S383" i="1"/>
  <c r="R383" i="1"/>
  <c r="Q383" i="1"/>
  <c r="M383" i="1"/>
  <c r="L383" i="1"/>
  <c r="I383" i="1"/>
  <c r="H383" i="1"/>
  <c r="G383" i="1"/>
  <c r="F383" i="1"/>
  <c r="B383" i="1"/>
  <c r="A383" i="1"/>
  <c r="I382" i="1"/>
  <c r="H382" i="1"/>
  <c r="G382" i="1"/>
  <c r="F382" i="1"/>
  <c r="B382" i="1"/>
  <c r="A382" i="1"/>
  <c r="I373" i="1"/>
  <c r="H373" i="1"/>
  <c r="G373" i="1"/>
  <c r="F373" i="1"/>
  <c r="B373" i="1"/>
  <c r="A373" i="1"/>
  <c r="U372" i="1"/>
  <c r="O372" i="1"/>
  <c r="I372" i="1"/>
  <c r="H372" i="1"/>
  <c r="G372" i="1"/>
  <c r="F372" i="1"/>
  <c r="B372" i="1"/>
  <c r="A372" i="1"/>
  <c r="I371" i="1"/>
  <c r="H371" i="1"/>
  <c r="G371" i="1"/>
  <c r="F371" i="1"/>
  <c r="B371" i="1"/>
  <c r="A371" i="1"/>
  <c r="I370" i="1"/>
  <c r="H370" i="1"/>
  <c r="G370" i="1"/>
  <c r="F370" i="1"/>
  <c r="B370" i="1"/>
  <c r="A370" i="1"/>
  <c r="I369" i="1"/>
  <c r="H369" i="1"/>
  <c r="G369" i="1"/>
  <c r="F369" i="1"/>
  <c r="B369" i="1"/>
  <c r="A369" i="1"/>
  <c r="I368" i="1"/>
  <c r="G368" i="1"/>
  <c r="F368" i="1"/>
  <c r="D368" i="1"/>
  <c r="J368" i="1" s="1"/>
  <c r="B368" i="1"/>
  <c r="A368" i="1"/>
  <c r="I367" i="1"/>
  <c r="H367" i="1"/>
  <c r="G367" i="1"/>
  <c r="F367" i="1"/>
  <c r="D367" i="1"/>
  <c r="J367" i="1" s="1"/>
  <c r="B367" i="1"/>
  <c r="A367" i="1"/>
  <c r="I366" i="1"/>
  <c r="H366" i="1"/>
  <c r="G366" i="1"/>
  <c r="F366" i="1"/>
  <c r="D366" i="1"/>
  <c r="J366" i="1" s="1"/>
  <c r="B366" i="1"/>
  <c r="A366" i="1"/>
  <c r="I365" i="1"/>
  <c r="H365" i="1"/>
  <c r="G365" i="1"/>
  <c r="F365" i="1"/>
  <c r="D365" i="1"/>
  <c r="J365" i="1" s="1"/>
  <c r="B365" i="1"/>
  <c r="A365" i="1"/>
  <c r="I364" i="1"/>
  <c r="H364" i="1"/>
  <c r="G364" i="1"/>
  <c r="F364" i="1"/>
  <c r="D364" i="1"/>
  <c r="J364" i="1" s="1"/>
  <c r="B364" i="1"/>
  <c r="A364" i="1"/>
  <c r="I363" i="1"/>
  <c r="H363" i="1"/>
  <c r="G363" i="1"/>
  <c r="B363" i="1"/>
  <c r="A363" i="1"/>
  <c r="I362" i="1"/>
  <c r="H362" i="1"/>
  <c r="G362" i="1"/>
  <c r="F362" i="1"/>
  <c r="B362" i="1"/>
  <c r="A362" i="1"/>
  <c r="I361" i="1"/>
  <c r="H361" i="1"/>
  <c r="G361" i="1"/>
  <c r="F361" i="1"/>
  <c r="B361" i="1"/>
  <c r="A361" i="1"/>
  <c r="I360" i="1"/>
  <c r="H360" i="1"/>
  <c r="G360" i="1"/>
  <c r="F360" i="1"/>
  <c r="B360" i="1"/>
  <c r="A360" i="1"/>
  <c r="I359" i="1"/>
  <c r="H359" i="1"/>
  <c r="G359" i="1"/>
  <c r="F359" i="1"/>
  <c r="B359" i="1"/>
  <c r="A359" i="1"/>
  <c r="I358" i="1"/>
  <c r="H358" i="1"/>
  <c r="G358" i="1"/>
  <c r="F358" i="1"/>
  <c r="B358" i="1"/>
  <c r="A358" i="1"/>
  <c r="I357" i="1"/>
  <c r="H357" i="1"/>
  <c r="G357" i="1"/>
  <c r="F357" i="1"/>
  <c r="B357" i="1"/>
  <c r="A357" i="1"/>
  <c r="I356" i="1"/>
  <c r="H356" i="1"/>
  <c r="G356" i="1"/>
  <c r="F356" i="1"/>
  <c r="B356" i="1"/>
  <c r="A356" i="1"/>
  <c r="I355" i="1"/>
  <c r="H355" i="1"/>
  <c r="G355" i="1"/>
  <c r="F355" i="1"/>
  <c r="B355" i="1"/>
  <c r="A355" i="1"/>
  <c r="I354" i="1"/>
  <c r="H354" i="1"/>
  <c r="G354" i="1"/>
  <c r="F354" i="1"/>
  <c r="B354" i="1"/>
  <c r="A354" i="1"/>
  <c r="I353" i="1"/>
  <c r="H353" i="1"/>
  <c r="G353" i="1"/>
  <c r="F353" i="1"/>
  <c r="B353" i="1"/>
  <c r="A353" i="1"/>
  <c r="I352" i="1"/>
  <c r="H352" i="1"/>
  <c r="G352" i="1"/>
  <c r="F352" i="1"/>
  <c r="B352" i="1"/>
  <c r="A352" i="1"/>
  <c r="I351" i="1"/>
  <c r="H351" i="1"/>
  <c r="G351" i="1"/>
  <c r="F351" i="1"/>
  <c r="B351" i="1"/>
  <c r="A351" i="1"/>
  <c r="I350" i="1"/>
  <c r="H350" i="1"/>
  <c r="G350" i="1"/>
  <c r="F350" i="1"/>
  <c r="B350" i="1"/>
  <c r="A350" i="1"/>
  <c r="I349" i="1"/>
  <c r="H349" i="1"/>
  <c r="G349" i="1"/>
  <c r="F349" i="1"/>
  <c r="B349" i="1"/>
  <c r="A349" i="1"/>
  <c r="I348" i="1"/>
  <c r="H348" i="1"/>
  <c r="G348" i="1"/>
  <c r="F348" i="1"/>
  <c r="B348" i="1"/>
  <c r="A348" i="1"/>
  <c r="I347" i="1"/>
  <c r="H347" i="1"/>
  <c r="G347" i="1"/>
  <c r="F347" i="1"/>
  <c r="B347" i="1"/>
  <c r="A347" i="1"/>
  <c r="I346" i="1"/>
  <c r="H346" i="1"/>
  <c r="G346" i="1"/>
  <c r="F346" i="1"/>
  <c r="B346" i="1"/>
  <c r="A346" i="1"/>
  <c r="I345" i="1"/>
  <c r="H345" i="1"/>
  <c r="G345" i="1"/>
  <c r="F345" i="1"/>
  <c r="B345" i="1"/>
  <c r="A345" i="1"/>
  <c r="I344" i="1"/>
  <c r="H344" i="1"/>
  <c r="G344" i="1"/>
  <c r="F344" i="1"/>
  <c r="B344" i="1"/>
  <c r="A344" i="1"/>
  <c r="I343" i="1"/>
  <c r="H343" i="1"/>
  <c r="G343" i="1"/>
  <c r="F343" i="1"/>
  <c r="B343" i="1"/>
  <c r="A343" i="1"/>
  <c r="I342" i="1"/>
  <c r="H342" i="1"/>
  <c r="G342" i="1"/>
  <c r="F342" i="1"/>
  <c r="B342" i="1"/>
  <c r="A342" i="1"/>
  <c r="I341" i="1"/>
  <c r="H341" i="1"/>
  <c r="G341" i="1"/>
  <c r="F341" i="1"/>
  <c r="B341" i="1"/>
  <c r="A341" i="1"/>
  <c r="I340" i="1"/>
  <c r="H340" i="1"/>
  <c r="G340" i="1"/>
  <c r="F340" i="1"/>
  <c r="B340" i="1"/>
  <c r="A340" i="1"/>
  <c r="I339" i="1"/>
  <c r="H339" i="1"/>
  <c r="G339" i="1"/>
  <c r="F339" i="1"/>
  <c r="B339" i="1"/>
  <c r="A339" i="1"/>
  <c r="I338" i="1"/>
  <c r="H338" i="1"/>
  <c r="G338" i="1"/>
  <c r="F338" i="1"/>
  <c r="B338" i="1"/>
  <c r="A338" i="1"/>
  <c r="I337" i="1"/>
  <c r="H337" i="1"/>
  <c r="G337" i="1"/>
  <c r="F337" i="1"/>
  <c r="B337" i="1"/>
  <c r="A337" i="1"/>
  <c r="I336" i="1"/>
  <c r="H336" i="1"/>
  <c r="G336" i="1"/>
  <c r="F336" i="1"/>
  <c r="B336" i="1"/>
  <c r="A336" i="1"/>
  <c r="I335" i="1"/>
  <c r="H335" i="1"/>
  <c r="G335" i="1"/>
  <c r="F335" i="1"/>
  <c r="B335" i="1"/>
  <c r="A335" i="1"/>
  <c r="I334" i="1"/>
  <c r="H334" i="1"/>
  <c r="G334" i="1"/>
  <c r="F334" i="1"/>
  <c r="B334" i="1"/>
  <c r="A334" i="1"/>
  <c r="I333" i="1"/>
  <c r="H333" i="1"/>
  <c r="G333" i="1"/>
  <c r="F333" i="1"/>
  <c r="B333" i="1"/>
  <c r="A333" i="1"/>
  <c r="I332" i="1"/>
  <c r="H332" i="1"/>
  <c r="G332" i="1"/>
  <c r="F332" i="1"/>
  <c r="B332" i="1"/>
  <c r="A332" i="1"/>
  <c r="I331" i="1"/>
  <c r="H331" i="1"/>
  <c r="G331" i="1"/>
  <c r="F331" i="1"/>
  <c r="B331" i="1"/>
  <c r="A331" i="1"/>
  <c r="I330" i="1"/>
  <c r="H330" i="1"/>
  <c r="G330" i="1"/>
  <c r="F330" i="1"/>
  <c r="B330" i="1"/>
  <c r="A330" i="1"/>
  <c r="I329" i="1"/>
  <c r="H329" i="1"/>
  <c r="G329" i="1"/>
  <c r="F329" i="1"/>
  <c r="B329" i="1"/>
  <c r="A329" i="1"/>
  <c r="I320" i="1"/>
  <c r="H320" i="1"/>
  <c r="G320" i="1"/>
  <c r="F320" i="1"/>
  <c r="B320" i="1"/>
  <c r="A320" i="1"/>
  <c r="I319" i="1"/>
  <c r="H319" i="1"/>
  <c r="G319" i="1"/>
  <c r="F319" i="1"/>
  <c r="B319" i="1"/>
  <c r="A319" i="1"/>
  <c r="I318" i="1"/>
  <c r="H318" i="1"/>
  <c r="G318" i="1"/>
  <c r="F318" i="1"/>
  <c r="B318" i="1"/>
  <c r="A318" i="1"/>
  <c r="I317" i="1"/>
  <c r="G317" i="1"/>
  <c r="F317" i="1"/>
  <c r="D317" i="1"/>
  <c r="J317" i="1" s="1"/>
  <c r="B317" i="1"/>
  <c r="A317" i="1"/>
  <c r="I316" i="1"/>
  <c r="H316" i="1"/>
  <c r="G316" i="1"/>
  <c r="F316" i="1"/>
  <c r="D316" i="1"/>
  <c r="J316" i="1" s="1"/>
  <c r="B316" i="1"/>
  <c r="A316" i="1"/>
  <c r="I315" i="1"/>
  <c r="H315" i="1"/>
  <c r="G315" i="1"/>
  <c r="F315" i="1"/>
  <c r="D315" i="1"/>
  <c r="J315" i="1" s="1"/>
  <c r="B315" i="1"/>
  <c r="A315" i="1"/>
  <c r="I314" i="1"/>
  <c r="H314" i="1"/>
  <c r="G314" i="1"/>
  <c r="F314" i="1"/>
  <c r="D314" i="1"/>
  <c r="J314" i="1" s="1"/>
  <c r="B314" i="1"/>
  <c r="A314" i="1"/>
  <c r="I313" i="1"/>
  <c r="H313" i="1"/>
  <c r="G313" i="1"/>
  <c r="F313" i="1"/>
  <c r="D313" i="1"/>
  <c r="J313" i="1" s="1"/>
  <c r="B313" i="1"/>
  <c r="A313" i="1"/>
  <c r="I312" i="1"/>
  <c r="H312" i="1"/>
  <c r="G312" i="1"/>
  <c r="F312" i="1"/>
  <c r="D312" i="1"/>
  <c r="J312" i="1" s="1"/>
  <c r="B312" i="1"/>
  <c r="A312" i="1"/>
  <c r="I311" i="1"/>
  <c r="H311" i="1"/>
  <c r="G311" i="1"/>
  <c r="F311" i="1"/>
  <c r="D311" i="1"/>
  <c r="J311" i="1" s="1"/>
  <c r="B311" i="1"/>
  <c r="A311" i="1"/>
  <c r="I310" i="1"/>
  <c r="H310" i="1"/>
  <c r="G310" i="1"/>
  <c r="F310" i="1"/>
  <c r="D310" i="1"/>
  <c r="J310" i="1" s="1"/>
  <c r="B310" i="1"/>
  <c r="A310" i="1"/>
  <c r="I309" i="1"/>
  <c r="H309" i="1"/>
  <c r="G309" i="1"/>
  <c r="F309" i="1"/>
  <c r="D309" i="1"/>
  <c r="J309" i="1" s="1"/>
  <c r="B309" i="1"/>
  <c r="A309" i="1"/>
  <c r="I308" i="1"/>
  <c r="H308" i="1"/>
  <c r="G308" i="1"/>
  <c r="F308" i="1"/>
  <c r="D308" i="1"/>
  <c r="J308" i="1" s="1"/>
  <c r="B308" i="1"/>
  <c r="A308" i="1"/>
  <c r="I307" i="1"/>
  <c r="H307" i="1"/>
  <c r="G307" i="1"/>
  <c r="F307" i="1"/>
  <c r="D307" i="1"/>
  <c r="J307" i="1" s="1"/>
  <c r="B307" i="1"/>
  <c r="A307" i="1"/>
  <c r="I306" i="1"/>
  <c r="H306" i="1"/>
  <c r="G306" i="1"/>
  <c r="F306" i="1"/>
  <c r="D306" i="1"/>
  <c r="J306" i="1" s="1"/>
  <c r="B306" i="1"/>
  <c r="A306" i="1"/>
  <c r="I305" i="1"/>
  <c r="H305" i="1"/>
  <c r="G305" i="1"/>
  <c r="F305" i="1"/>
  <c r="D305" i="1"/>
  <c r="J305" i="1" s="1"/>
  <c r="B305" i="1"/>
  <c r="A305" i="1"/>
  <c r="I304" i="1"/>
  <c r="H304" i="1"/>
  <c r="G304" i="1"/>
  <c r="F304" i="1"/>
  <c r="D304" i="1"/>
  <c r="J304" i="1" s="1"/>
  <c r="B304" i="1"/>
  <c r="A304" i="1"/>
  <c r="I303" i="1"/>
  <c r="H303" i="1"/>
  <c r="G303" i="1"/>
  <c r="F303" i="1"/>
  <c r="D303" i="1"/>
  <c r="J303" i="1" s="1"/>
  <c r="B303" i="1"/>
  <c r="A303" i="1"/>
  <c r="I302" i="1"/>
  <c r="H302" i="1"/>
  <c r="G302" i="1"/>
  <c r="F302" i="1"/>
  <c r="D302" i="1"/>
  <c r="J302" i="1" s="1"/>
  <c r="B302" i="1"/>
  <c r="A302" i="1"/>
  <c r="I301" i="1"/>
  <c r="H301" i="1"/>
  <c r="G301" i="1"/>
  <c r="F301" i="1"/>
  <c r="D301" i="1"/>
  <c r="J301" i="1" s="1"/>
  <c r="B301" i="1"/>
  <c r="A301" i="1"/>
  <c r="I300" i="1"/>
  <c r="H300" i="1"/>
  <c r="G300" i="1"/>
  <c r="F300" i="1"/>
  <c r="D300" i="1"/>
  <c r="J300" i="1" s="1"/>
  <c r="B300" i="1"/>
  <c r="A300" i="1"/>
  <c r="I299" i="1"/>
  <c r="H299" i="1"/>
  <c r="G299" i="1"/>
  <c r="F299" i="1"/>
  <c r="D299" i="1"/>
  <c r="J299" i="1" s="1"/>
  <c r="B299" i="1"/>
  <c r="A299" i="1"/>
  <c r="I298" i="1"/>
  <c r="H298" i="1"/>
  <c r="G298" i="1"/>
  <c r="F298" i="1"/>
  <c r="D298" i="1"/>
  <c r="J298" i="1" s="1"/>
  <c r="B298" i="1"/>
  <c r="A298" i="1"/>
  <c r="I297" i="1"/>
  <c r="H297" i="1"/>
  <c r="G297" i="1"/>
  <c r="F297" i="1"/>
  <c r="D297" i="1"/>
  <c r="J297" i="1" s="1"/>
  <c r="B297" i="1"/>
  <c r="A297" i="1"/>
  <c r="I296" i="1"/>
  <c r="H296" i="1"/>
  <c r="G296" i="1"/>
  <c r="F296" i="1"/>
  <c r="D296" i="1"/>
  <c r="J296" i="1" s="1"/>
  <c r="B296" i="1"/>
  <c r="A296" i="1"/>
  <c r="I295" i="1"/>
  <c r="H295" i="1"/>
  <c r="G295" i="1"/>
  <c r="F295" i="1"/>
  <c r="D295" i="1"/>
  <c r="J295" i="1" s="1"/>
  <c r="B295" i="1"/>
  <c r="A295" i="1"/>
  <c r="I294" i="1"/>
  <c r="H294" i="1"/>
  <c r="G294" i="1"/>
  <c r="F294" i="1"/>
  <c r="D294" i="1"/>
  <c r="J294" i="1" s="1"/>
  <c r="B294" i="1"/>
  <c r="A294" i="1"/>
  <c r="T293" i="1"/>
  <c r="S293" i="1"/>
  <c r="R293" i="1"/>
  <c r="Q293" i="1"/>
  <c r="O293" i="1"/>
  <c r="U293" i="1" s="1"/>
  <c r="M293" i="1"/>
  <c r="L293" i="1"/>
  <c r="I293" i="1"/>
  <c r="H293" i="1"/>
  <c r="G293" i="1"/>
  <c r="F293" i="1"/>
  <c r="D293" i="1"/>
  <c r="J293" i="1" s="1"/>
  <c r="B293" i="1"/>
  <c r="A293" i="1"/>
  <c r="T292" i="1"/>
  <c r="S292" i="1"/>
  <c r="R292" i="1"/>
  <c r="Q292" i="1"/>
  <c r="O292" i="1"/>
  <c r="U292" i="1" s="1"/>
  <c r="M292" i="1"/>
  <c r="L292" i="1"/>
  <c r="I292" i="1"/>
  <c r="H292" i="1"/>
  <c r="G292" i="1"/>
  <c r="F292" i="1"/>
  <c r="D292" i="1"/>
  <c r="J292" i="1" s="1"/>
  <c r="B292" i="1"/>
  <c r="A292" i="1"/>
  <c r="T291" i="1"/>
  <c r="S291" i="1"/>
  <c r="R291" i="1"/>
  <c r="Q291" i="1"/>
  <c r="O291" i="1"/>
  <c r="U291" i="1" s="1"/>
  <c r="M291" i="1"/>
  <c r="L291" i="1"/>
  <c r="I291" i="1"/>
  <c r="H291" i="1"/>
  <c r="G291" i="1"/>
  <c r="F291" i="1"/>
  <c r="D291" i="1"/>
  <c r="J291" i="1" s="1"/>
  <c r="B291" i="1"/>
  <c r="A291" i="1"/>
  <c r="I290" i="1"/>
  <c r="H290" i="1"/>
  <c r="G290" i="1"/>
  <c r="F290" i="1"/>
  <c r="D290" i="1"/>
  <c r="J290" i="1" s="1"/>
  <c r="B290" i="1"/>
  <c r="A290" i="1"/>
  <c r="I289" i="1"/>
  <c r="H289" i="1"/>
  <c r="G289" i="1"/>
  <c r="F289" i="1"/>
  <c r="D289" i="1"/>
  <c r="J289" i="1" s="1"/>
  <c r="B289" i="1"/>
  <c r="A289" i="1"/>
  <c r="T288" i="1"/>
  <c r="S288" i="1"/>
  <c r="R288" i="1"/>
  <c r="Q288" i="1"/>
  <c r="O288" i="1"/>
  <c r="U288" i="1" s="1"/>
  <c r="M288" i="1"/>
  <c r="L288" i="1"/>
  <c r="I288" i="1"/>
  <c r="H288" i="1"/>
  <c r="G288" i="1"/>
  <c r="F288" i="1"/>
  <c r="D288" i="1"/>
  <c r="J288" i="1" s="1"/>
  <c r="B288" i="1"/>
  <c r="A288" i="1"/>
  <c r="T287" i="1"/>
  <c r="S287" i="1"/>
  <c r="R287" i="1"/>
  <c r="Q287" i="1"/>
  <c r="O287" i="1"/>
  <c r="U287" i="1" s="1"/>
  <c r="M287" i="1"/>
  <c r="L287" i="1"/>
  <c r="I287" i="1"/>
  <c r="H287" i="1"/>
  <c r="G287" i="1"/>
  <c r="F287" i="1"/>
  <c r="D287" i="1"/>
  <c r="J287" i="1" s="1"/>
  <c r="B287" i="1"/>
  <c r="A287" i="1"/>
  <c r="T286" i="1"/>
  <c r="S286" i="1"/>
  <c r="R286" i="1"/>
  <c r="Q286" i="1"/>
  <c r="O286" i="1"/>
  <c r="U286" i="1" s="1"/>
  <c r="M286" i="1"/>
  <c r="L286" i="1"/>
  <c r="I286" i="1"/>
  <c r="H286" i="1"/>
  <c r="G286" i="1"/>
  <c r="F286" i="1"/>
  <c r="D286" i="1"/>
  <c r="J286" i="1" s="1"/>
  <c r="B286" i="1"/>
  <c r="A286" i="1"/>
  <c r="I285" i="1"/>
  <c r="H285" i="1"/>
  <c r="G285" i="1"/>
  <c r="F285" i="1"/>
  <c r="D285" i="1"/>
  <c r="J285" i="1" s="1"/>
  <c r="B285" i="1"/>
  <c r="A285" i="1"/>
  <c r="I284" i="1"/>
  <c r="H284" i="1"/>
  <c r="G284" i="1"/>
  <c r="F284" i="1"/>
  <c r="D284" i="1"/>
  <c r="J284" i="1" s="1"/>
  <c r="B284" i="1"/>
  <c r="A284" i="1"/>
  <c r="I283" i="1"/>
  <c r="H283" i="1"/>
  <c r="G283" i="1"/>
  <c r="F283" i="1"/>
  <c r="D283" i="1"/>
  <c r="J283" i="1" s="1"/>
  <c r="B283" i="1"/>
  <c r="A283" i="1"/>
  <c r="I282" i="1"/>
  <c r="H282" i="1"/>
  <c r="G282" i="1"/>
  <c r="F282" i="1"/>
  <c r="D282" i="1"/>
  <c r="J282" i="1" s="1"/>
  <c r="B282" i="1"/>
  <c r="A282" i="1"/>
  <c r="I281" i="1"/>
  <c r="H281" i="1"/>
  <c r="G281" i="1"/>
  <c r="F281" i="1"/>
  <c r="D281" i="1"/>
  <c r="J281" i="1" s="1"/>
  <c r="B281" i="1"/>
  <c r="A281" i="1"/>
  <c r="T280" i="1"/>
  <c r="S280" i="1"/>
  <c r="R280" i="1"/>
  <c r="Q280" i="1"/>
  <c r="O280" i="1"/>
  <c r="U280" i="1" s="1"/>
  <c r="M280" i="1"/>
  <c r="L280" i="1"/>
  <c r="I280" i="1"/>
  <c r="H280" i="1"/>
  <c r="G280" i="1"/>
  <c r="F280" i="1"/>
  <c r="D280" i="1"/>
  <c r="J280" i="1" s="1"/>
  <c r="B280" i="1"/>
  <c r="A280" i="1"/>
  <c r="I279" i="1"/>
  <c r="H279" i="1"/>
  <c r="G279" i="1"/>
  <c r="F279" i="1"/>
  <c r="D279" i="1"/>
  <c r="J279" i="1" s="1"/>
  <c r="B279" i="1"/>
  <c r="A279" i="1"/>
  <c r="I278" i="1"/>
  <c r="H278" i="1"/>
  <c r="G278" i="1"/>
  <c r="F278" i="1"/>
  <c r="D278" i="1"/>
  <c r="J278" i="1" s="1"/>
  <c r="B278" i="1"/>
  <c r="A278" i="1"/>
  <c r="T277" i="1"/>
  <c r="S277" i="1"/>
  <c r="R277" i="1"/>
  <c r="Q277" i="1"/>
  <c r="O277" i="1"/>
  <c r="U277" i="1" s="1"/>
  <c r="M277" i="1"/>
  <c r="L277" i="1"/>
  <c r="I277" i="1"/>
  <c r="H277" i="1"/>
  <c r="G277" i="1"/>
  <c r="F277" i="1"/>
  <c r="D277" i="1"/>
  <c r="J277" i="1" s="1"/>
  <c r="B277" i="1"/>
  <c r="A277" i="1"/>
  <c r="T276" i="1"/>
  <c r="S276" i="1"/>
  <c r="R276" i="1"/>
  <c r="Q276" i="1"/>
  <c r="O276" i="1"/>
  <c r="O321" i="1" s="1"/>
  <c r="M276" i="1"/>
  <c r="L276" i="1"/>
  <c r="H276" i="1"/>
  <c r="F276" i="1"/>
  <c r="D276" i="1"/>
  <c r="B276" i="1"/>
  <c r="A276" i="1"/>
  <c r="O267" i="1"/>
  <c r="I267" i="1"/>
  <c r="H267" i="1"/>
  <c r="G267" i="1"/>
  <c r="F267" i="1"/>
  <c r="D267" i="1"/>
  <c r="J267" i="1" s="1"/>
  <c r="B267" i="1"/>
  <c r="A267" i="1"/>
  <c r="U266" i="1"/>
  <c r="I266" i="1"/>
  <c r="H266" i="1"/>
  <c r="G266" i="1"/>
  <c r="F266" i="1"/>
  <c r="B266" i="1"/>
  <c r="A266" i="1"/>
  <c r="U265" i="1"/>
  <c r="I265" i="1"/>
  <c r="H265" i="1"/>
  <c r="G265" i="1"/>
  <c r="F265" i="1"/>
  <c r="D265" i="1"/>
  <c r="J265" i="1" s="1"/>
  <c r="B265" i="1"/>
  <c r="A265" i="1"/>
  <c r="U264" i="1"/>
  <c r="I264" i="1"/>
  <c r="H264" i="1"/>
  <c r="G264" i="1"/>
  <c r="F264" i="1"/>
  <c r="B264" i="1"/>
  <c r="A264" i="1"/>
  <c r="U263" i="1"/>
  <c r="I263" i="1"/>
  <c r="H263" i="1"/>
  <c r="G263" i="1"/>
  <c r="F263" i="1"/>
  <c r="D263" i="1"/>
  <c r="J263" i="1" s="1"/>
  <c r="B263" i="1"/>
  <c r="A263" i="1"/>
  <c r="U262" i="1"/>
  <c r="I262" i="1"/>
  <c r="H262" i="1"/>
  <c r="G262" i="1"/>
  <c r="F262" i="1"/>
  <c r="B262" i="1"/>
  <c r="A262" i="1"/>
  <c r="U261" i="1"/>
  <c r="I261" i="1"/>
  <c r="H261" i="1"/>
  <c r="G261" i="1"/>
  <c r="F261" i="1"/>
  <c r="D261" i="1"/>
  <c r="J261" i="1" s="1"/>
  <c r="B261" i="1"/>
  <c r="A261" i="1"/>
  <c r="U260" i="1"/>
  <c r="I260" i="1"/>
  <c r="H260" i="1"/>
  <c r="G260" i="1"/>
  <c r="F260" i="1"/>
  <c r="B260" i="1"/>
  <c r="A260" i="1"/>
  <c r="U259" i="1"/>
  <c r="I259" i="1"/>
  <c r="H259" i="1"/>
  <c r="G259" i="1"/>
  <c r="F259" i="1"/>
  <c r="D259" i="1"/>
  <c r="J259" i="1" s="1"/>
  <c r="B259" i="1"/>
  <c r="A259" i="1"/>
  <c r="U258" i="1"/>
  <c r="I258" i="1"/>
  <c r="H258" i="1"/>
  <c r="G258" i="1"/>
  <c r="F258" i="1"/>
  <c r="B258" i="1"/>
  <c r="A258" i="1"/>
  <c r="U257" i="1"/>
  <c r="I257" i="1"/>
  <c r="H257" i="1"/>
  <c r="G257" i="1"/>
  <c r="F257" i="1"/>
  <c r="D257" i="1"/>
  <c r="J257" i="1" s="1"/>
  <c r="B257" i="1"/>
  <c r="A257" i="1"/>
  <c r="U256" i="1"/>
  <c r="I256" i="1"/>
  <c r="H256" i="1"/>
  <c r="G256" i="1"/>
  <c r="F256" i="1"/>
  <c r="B256" i="1"/>
  <c r="A256" i="1"/>
  <c r="U255" i="1"/>
  <c r="I255" i="1"/>
  <c r="H255" i="1"/>
  <c r="G255" i="1"/>
  <c r="F255" i="1"/>
  <c r="D255" i="1"/>
  <c r="J255" i="1" s="1"/>
  <c r="B255" i="1"/>
  <c r="A255" i="1"/>
  <c r="U254" i="1"/>
  <c r="I254" i="1"/>
  <c r="H254" i="1"/>
  <c r="G254" i="1"/>
  <c r="F254" i="1"/>
  <c r="B254" i="1"/>
  <c r="A254" i="1"/>
  <c r="U253" i="1"/>
  <c r="I253" i="1"/>
  <c r="H253" i="1"/>
  <c r="G253" i="1"/>
  <c r="F253" i="1"/>
  <c r="D253" i="1"/>
  <c r="J253" i="1" s="1"/>
  <c r="B253" i="1"/>
  <c r="A253" i="1"/>
  <c r="U252" i="1"/>
  <c r="I252" i="1"/>
  <c r="H252" i="1"/>
  <c r="G252" i="1"/>
  <c r="F252" i="1"/>
  <c r="B252" i="1"/>
  <c r="A252" i="1"/>
  <c r="U251" i="1"/>
  <c r="I251" i="1"/>
  <c r="H251" i="1"/>
  <c r="G251" i="1"/>
  <c r="F251" i="1"/>
  <c r="D251" i="1"/>
  <c r="J251" i="1" s="1"/>
  <c r="B251" i="1"/>
  <c r="A251" i="1"/>
  <c r="U250" i="1"/>
  <c r="I250" i="1"/>
  <c r="H250" i="1"/>
  <c r="G250" i="1"/>
  <c r="F250" i="1"/>
  <c r="B250" i="1"/>
  <c r="A250" i="1"/>
  <c r="U249" i="1"/>
  <c r="I249" i="1"/>
  <c r="H249" i="1"/>
  <c r="G249" i="1"/>
  <c r="F249" i="1"/>
  <c r="D249" i="1"/>
  <c r="J249" i="1" s="1"/>
  <c r="B249" i="1"/>
  <c r="A249" i="1"/>
  <c r="U248" i="1"/>
  <c r="I248" i="1"/>
  <c r="H248" i="1"/>
  <c r="G248" i="1"/>
  <c r="F248" i="1"/>
  <c r="B248" i="1"/>
  <c r="A248" i="1"/>
  <c r="U247" i="1"/>
  <c r="I247" i="1"/>
  <c r="H247" i="1"/>
  <c r="G247" i="1"/>
  <c r="F247" i="1"/>
  <c r="D247" i="1"/>
  <c r="J247" i="1" s="1"/>
  <c r="B247" i="1"/>
  <c r="A247" i="1"/>
  <c r="U246" i="1"/>
  <c r="I246" i="1"/>
  <c r="H246" i="1"/>
  <c r="G246" i="1"/>
  <c r="F246" i="1"/>
  <c r="B246" i="1"/>
  <c r="A246" i="1"/>
  <c r="U245" i="1"/>
  <c r="I245" i="1"/>
  <c r="H245" i="1"/>
  <c r="G245" i="1"/>
  <c r="F245" i="1"/>
  <c r="D245" i="1"/>
  <c r="J245" i="1" s="1"/>
  <c r="B245" i="1"/>
  <c r="A245" i="1"/>
  <c r="U244" i="1"/>
  <c r="I244" i="1"/>
  <c r="H244" i="1"/>
  <c r="G244" i="1"/>
  <c r="F244" i="1"/>
  <c r="B244" i="1"/>
  <c r="A244" i="1"/>
  <c r="U243" i="1"/>
  <c r="I243" i="1"/>
  <c r="H243" i="1"/>
  <c r="G243" i="1"/>
  <c r="F243" i="1"/>
  <c r="D243" i="1"/>
  <c r="J243" i="1" s="1"/>
  <c r="B243" i="1"/>
  <c r="A243" i="1"/>
  <c r="U242" i="1"/>
  <c r="I242" i="1"/>
  <c r="H242" i="1"/>
  <c r="G242" i="1"/>
  <c r="F242" i="1"/>
  <c r="B242" i="1"/>
  <c r="A242" i="1"/>
  <c r="U241" i="1"/>
  <c r="I241" i="1"/>
  <c r="H241" i="1"/>
  <c r="G241" i="1"/>
  <c r="F241" i="1"/>
  <c r="D241" i="1"/>
  <c r="J241" i="1" s="1"/>
  <c r="B241" i="1"/>
  <c r="A241" i="1"/>
  <c r="U240" i="1"/>
  <c r="I240" i="1"/>
  <c r="H240" i="1"/>
  <c r="G240" i="1"/>
  <c r="F240" i="1"/>
  <c r="B240" i="1"/>
  <c r="A240" i="1"/>
  <c r="U239" i="1"/>
  <c r="I239" i="1"/>
  <c r="H239" i="1"/>
  <c r="G239" i="1"/>
  <c r="F239" i="1"/>
  <c r="D239" i="1"/>
  <c r="J239" i="1" s="1"/>
  <c r="B239" i="1"/>
  <c r="A239" i="1"/>
  <c r="U238" i="1"/>
  <c r="I238" i="1"/>
  <c r="H238" i="1"/>
  <c r="G238" i="1"/>
  <c r="F238" i="1"/>
  <c r="B238" i="1"/>
  <c r="A238" i="1"/>
  <c r="U237" i="1"/>
  <c r="I237" i="1"/>
  <c r="H237" i="1"/>
  <c r="G237" i="1"/>
  <c r="F237" i="1"/>
  <c r="D237" i="1"/>
  <c r="J237" i="1" s="1"/>
  <c r="B237" i="1"/>
  <c r="A237" i="1"/>
  <c r="U236" i="1"/>
  <c r="I236" i="1"/>
  <c r="H236" i="1"/>
  <c r="G236" i="1"/>
  <c r="F236" i="1"/>
  <c r="B236" i="1"/>
  <c r="A236" i="1"/>
  <c r="U235" i="1"/>
  <c r="I235" i="1"/>
  <c r="H235" i="1"/>
  <c r="G235" i="1"/>
  <c r="F235" i="1"/>
  <c r="D235" i="1"/>
  <c r="J235" i="1" s="1"/>
  <c r="B235" i="1"/>
  <c r="A235" i="1"/>
  <c r="U234" i="1"/>
  <c r="I234" i="1"/>
  <c r="H234" i="1"/>
  <c r="G234" i="1"/>
  <c r="F234" i="1"/>
  <c r="B234" i="1"/>
  <c r="A234" i="1"/>
  <c r="U233" i="1"/>
  <c r="I233" i="1"/>
  <c r="H233" i="1"/>
  <c r="G233" i="1"/>
  <c r="F233" i="1"/>
  <c r="D233" i="1"/>
  <c r="J233" i="1" s="1"/>
  <c r="B233" i="1"/>
  <c r="A233" i="1"/>
  <c r="U232" i="1"/>
  <c r="I232" i="1"/>
  <c r="H232" i="1"/>
  <c r="G232" i="1"/>
  <c r="F232" i="1"/>
  <c r="B232" i="1"/>
  <c r="A232" i="1"/>
  <c r="U231" i="1"/>
  <c r="I231" i="1"/>
  <c r="H231" i="1"/>
  <c r="G231" i="1"/>
  <c r="F231" i="1"/>
  <c r="D231" i="1"/>
  <c r="J231" i="1" s="1"/>
  <c r="B231" i="1"/>
  <c r="A231" i="1"/>
  <c r="U230" i="1"/>
  <c r="I230" i="1"/>
  <c r="H230" i="1"/>
  <c r="G230" i="1"/>
  <c r="F230" i="1"/>
  <c r="B230" i="1"/>
  <c r="A230" i="1"/>
  <c r="U229" i="1"/>
  <c r="I229" i="1"/>
  <c r="H229" i="1"/>
  <c r="G229" i="1"/>
  <c r="F229" i="1"/>
  <c r="D229" i="1"/>
  <c r="J229" i="1" s="1"/>
  <c r="B229" i="1"/>
  <c r="A229" i="1"/>
  <c r="U228" i="1"/>
  <c r="I228" i="1"/>
  <c r="H228" i="1"/>
  <c r="G228" i="1"/>
  <c r="F228" i="1"/>
  <c r="B228" i="1"/>
  <c r="A228" i="1"/>
  <c r="U227" i="1"/>
  <c r="I227" i="1"/>
  <c r="H227" i="1"/>
  <c r="G227" i="1"/>
  <c r="F227" i="1"/>
  <c r="D227" i="1"/>
  <c r="J227" i="1" s="1"/>
  <c r="B227" i="1"/>
  <c r="A227" i="1"/>
  <c r="U226" i="1"/>
  <c r="I226" i="1"/>
  <c r="H226" i="1"/>
  <c r="G226" i="1"/>
  <c r="F226" i="1"/>
  <c r="B226" i="1"/>
  <c r="A226" i="1"/>
  <c r="U225" i="1"/>
  <c r="I225" i="1"/>
  <c r="H225" i="1"/>
  <c r="G225" i="1"/>
  <c r="F225" i="1"/>
  <c r="D225" i="1"/>
  <c r="J225" i="1" s="1"/>
  <c r="B225" i="1"/>
  <c r="A225" i="1"/>
  <c r="U224" i="1"/>
  <c r="I224" i="1"/>
  <c r="H224" i="1"/>
  <c r="G224" i="1"/>
  <c r="F224" i="1"/>
  <c r="B224" i="1"/>
  <c r="A224" i="1"/>
  <c r="U223" i="1"/>
  <c r="I223" i="1"/>
  <c r="H223" i="1"/>
  <c r="G223" i="1"/>
  <c r="F223" i="1"/>
  <c r="D223" i="1"/>
  <c r="J223" i="1" s="1"/>
  <c r="B223" i="1"/>
  <c r="A223" i="1"/>
  <c r="U222" i="1"/>
  <c r="U267" i="1" s="1"/>
  <c r="O215" i="1"/>
  <c r="U214" i="1"/>
  <c r="I214" i="1"/>
  <c r="H214" i="1"/>
  <c r="G214" i="1"/>
  <c r="F214" i="1"/>
  <c r="D214" i="1"/>
  <c r="J214" i="1" s="1"/>
  <c r="B214" i="1"/>
  <c r="A214" i="1"/>
  <c r="U213" i="1"/>
  <c r="I213" i="1"/>
  <c r="H213" i="1"/>
  <c r="G213" i="1"/>
  <c r="F213" i="1"/>
  <c r="B213" i="1"/>
  <c r="A213" i="1"/>
  <c r="U212" i="1"/>
  <c r="I212" i="1"/>
  <c r="H212" i="1"/>
  <c r="G212" i="1"/>
  <c r="F212" i="1"/>
  <c r="D212" i="1"/>
  <c r="J212" i="1" s="1"/>
  <c r="B212" i="1"/>
  <c r="A212" i="1"/>
  <c r="U211" i="1"/>
  <c r="I211" i="1"/>
  <c r="H211" i="1"/>
  <c r="G211" i="1"/>
  <c r="F211" i="1"/>
  <c r="B211" i="1"/>
  <c r="A211" i="1"/>
  <c r="U210" i="1"/>
  <c r="I210" i="1"/>
  <c r="H210" i="1"/>
  <c r="G210" i="1"/>
  <c r="F210" i="1"/>
  <c r="D210" i="1"/>
  <c r="J210" i="1" s="1"/>
  <c r="B210" i="1"/>
  <c r="A210" i="1"/>
  <c r="U209" i="1"/>
  <c r="I209" i="1"/>
  <c r="H209" i="1"/>
  <c r="G209" i="1"/>
  <c r="F209" i="1"/>
  <c r="B209" i="1"/>
  <c r="A209" i="1"/>
  <c r="U208" i="1"/>
  <c r="I208" i="1"/>
  <c r="H208" i="1"/>
  <c r="G208" i="1"/>
  <c r="F208" i="1"/>
  <c r="D208" i="1"/>
  <c r="J208" i="1" s="1"/>
  <c r="B208" i="1"/>
  <c r="A208" i="1"/>
  <c r="U207" i="1"/>
  <c r="I207" i="1"/>
  <c r="H207" i="1"/>
  <c r="G207" i="1"/>
  <c r="F207" i="1"/>
  <c r="B207" i="1"/>
  <c r="A207" i="1"/>
  <c r="U206" i="1"/>
  <c r="I206" i="1"/>
  <c r="H206" i="1"/>
  <c r="G206" i="1"/>
  <c r="F206" i="1"/>
  <c r="D206" i="1"/>
  <c r="J206" i="1" s="1"/>
  <c r="B206" i="1"/>
  <c r="A206" i="1"/>
  <c r="U205" i="1"/>
  <c r="I205" i="1"/>
  <c r="H205" i="1"/>
  <c r="G205" i="1"/>
  <c r="F205" i="1"/>
  <c r="B205" i="1"/>
  <c r="A205" i="1"/>
  <c r="U204" i="1"/>
  <c r="I204" i="1"/>
  <c r="H204" i="1"/>
  <c r="G204" i="1"/>
  <c r="F204" i="1"/>
  <c r="D204" i="1"/>
  <c r="J204" i="1" s="1"/>
  <c r="B204" i="1"/>
  <c r="A204" i="1"/>
  <c r="U203" i="1"/>
  <c r="I203" i="1"/>
  <c r="H203" i="1"/>
  <c r="G203" i="1"/>
  <c r="F203" i="1"/>
  <c r="B203" i="1"/>
  <c r="A203" i="1"/>
  <c r="U202" i="1"/>
  <c r="I202" i="1"/>
  <c r="H202" i="1"/>
  <c r="G202" i="1"/>
  <c r="F202" i="1"/>
  <c r="D202" i="1"/>
  <c r="J202" i="1" s="1"/>
  <c r="B202" i="1"/>
  <c r="A202" i="1"/>
  <c r="U201" i="1"/>
  <c r="I201" i="1"/>
  <c r="H201" i="1"/>
  <c r="G201" i="1"/>
  <c r="F201" i="1"/>
  <c r="B201" i="1"/>
  <c r="A201" i="1"/>
  <c r="U200" i="1"/>
  <c r="I200" i="1"/>
  <c r="H200" i="1"/>
  <c r="G200" i="1"/>
  <c r="F200" i="1"/>
  <c r="D200" i="1"/>
  <c r="J200" i="1" s="1"/>
  <c r="B200" i="1"/>
  <c r="A200" i="1"/>
  <c r="U199" i="1"/>
  <c r="I199" i="1"/>
  <c r="H199" i="1"/>
  <c r="G199" i="1"/>
  <c r="F199" i="1"/>
  <c r="B199" i="1"/>
  <c r="A199" i="1"/>
  <c r="U198" i="1"/>
  <c r="I198" i="1"/>
  <c r="H198" i="1"/>
  <c r="G198" i="1"/>
  <c r="F198" i="1"/>
  <c r="D198" i="1"/>
  <c r="J198" i="1" s="1"/>
  <c r="B198" i="1"/>
  <c r="A198" i="1"/>
  <c r="U197" i="1"/>
  <c r="I197" i="1"/>
  <c r="H197" i="1"/>
  <c r="G197" i="1"/>
  <c r="F197" i="1"/>
  <c r="B197" i="1"/>
  <c r="A197" i="1"/>
  <c r="U196" i="1"/>
  <c r="I196" i="1"/>
  <c r="H196" i="1"/>
  <c r="G196" i="1"/>
  <c r="F196" i="1"/>
  <c r="D196" i="1"/>
  <c r="J196" i="1" s="1"/>
  <c r="B196" i="1"/>
  <c r="A196" i="1"/>
  <c r="U195" i="1"/>
  <c r="I195" i="1"/>
  <c r="H195" i="1"/>
  <c r="G195" i="1"/>
  <c r="F195" i="1"/>
  <c r="B195" i="1"/>
  <c r="A195" i="1"/>
  <c r="U194" i="1"/>
  <c r="I194" i="1"/>
  <c r="H194" i="1"/>
  <c r="G194" i="1"/>
  <c r="F194" i="1"/>
  <c r="D194" i="1"/>
  <c r="J194" i="1" s="1"/>
  <c r="B194" i="1"/>
  <c r="A194" i="1"/>
  <c r="U193" i="1"/>
  <c r="I193" i="1"/>
  <c r="H193" i="1"/>
  <c r="G193" i="1"/>
  <c r="F193" i="1"/>
  <c r="B193" i="1"/>
  <c r="A193" i="1"/>
  <c r="U192" i="1"/>
  <c r="I192" i="1"/>
  <c r="H192" i="1"/>
  <c r="G192" i="1"/>
  <c r="F192" i="1"/>
  <c r="D192" i="1"/>
  <c r="J192" i="1" s="1"/>
  <c r="B192" i="1"/>
  <c r="A192" i="1"/>
  <c r="U191" i="1"/>
  <c r="I191" i="1"/>
  <c r="H191" i="1"/>
  <c r="G191" i="1"/>
  <c r="F191" i="1"/>
  <c r="B191" i="1"/>
  <c r="A191" i="1"/>
  <c r="U190" i="1"/>
  <c r="I190" i="1"/>
  <c r="H190" i="1"/>
  <c r="G190" i="1"/>
  <c r="F190" i="1"/>
  <c r="D190" i="1"/>
  <c r="J190" i="1" s="1"/>
  <c r="B190" i="1"/>
  <c r="A190" i="1"/>
  <c r="U189" i="1"/>
  <c r="I189" i="1"/>
  <c r="H189" i="1"/>
  <c r="G189" i="1"/>
  <c r="F189" i="1"/>
  <c r="B189" i="1"/>
  <c r="A189" i="1"/>
  <c r="U188" i="1"/>
  <c r="I188" i="1"/>
  <c r="H188" i="1"/>
  <c r="G188" i="1"/>
  <c r="F188" i="1"/>
  <c r="D188" i="1"/>
  <c r="J188" i="1" s="1"/>
  <c r="B188" i="1"/>
  <c r="A188" i="1"/>
  <c r="U187" i="1"/>
  <c r="I187" i="1"/>
  <c r="H187" i="1"/>
  <c r="G187" i="1"/>
  <c r="F187" i="1"/>
  <c r="B187" i="1"/>
  <c r="A187" i="1"/>
  <c r="U186" i="1"/>
  <c r="I186" i="1"/>
  <c r="H186" i="1"/>
  <c r="G186" i="1"/>
  <c r="F186" i="1"/>
  <c r="D186" i="1"/>
  <c r="J186" i="1" s="1"/>
  <c r="B186" i="1"/>
  <c r="A186" i="1"/>
  <c r="U185" i="1"/>
  <c r="I185" i="1"/>
  <c r="H185" i="1"/>
  <c r="G185" i="1"/>
  <c r="F185" i="1"/>
  <c r="B185" i="1"/>
  <c r="A185" i="1"/>
  <c r="U184" i="1"/>
  <c r="I184" i="1"/>
  <c r="H184" i="1"/>
  <c r="G184" i="1"/>
  <c r="F184" i="1"/>
  <c r="D184" i="1"/>
  <c r="J184" i="1" s="1"/>
  <c r="B184" i="1"/>
  <c r="A184" i="1"/>
  <c r="U183" i="1"/>
  <c r="I183" i="1"/>
  <c r="H183" i="1"/>
  <c r="G183" i="1"/>
  <c r="F183" i="1"/>
  <c r="B183" i="1"/>
  <c r="A183" i="1"/>
  <c r="U182" i="1"/>
  <c r="I182" i="1"/>
  <c r="H182" i="1"/>
  <c r="G182" i="1"/>
  <c r="F182" i="1"/>
  <c r="D182" i="1"/>
  <c r="J182" i="1" s="1"/>
  <c r="B182" i="1"/>
  <c r="A182" i="1"/>
  <c r="U181" i="1"/>
  <c r="I181" i="1"/>
  <c r="H181" i="1"/>
  <c r="G181" i="1"/>
  <c r="F181" i="1"/>
  <c r="B181" i="1"/>
  <c r="A181" i="1"/>
  <c r="U180" i="1"/>
  <c r="I180" i="1"/>
  <c r="H180" i="1"/>
  <c r="G180" i="1"/>
  <c r="F180" i="1"/>
  <c r="D180" i="1"/>
  <c r="J180" i="1" s="1"/>
  <c r="B180" i="1"/>
  <c r="A180" i="1"/>
  <c r="U179" i="1"/>
  <c r="I179" i="1"/>
  <c r="H179" i="1"/>
  <c r="G179" i="1"/>
  <c r="F179" i="1"/>
  <c r="B179" i="1"/>
  <c r="A179" i="1"/>
  <c r="U178" i="1"/>
  <c r="I178" i="1"/>
  <c r="H178" i="1"/>
  <c r="G178" i="1"/>
  <c r="F178" i="1"/>
  <c r="D178" i="1"/>
  <c r="J178" i="1" s="1"/>
  <c r="B178" i="1"/>
  <c r="A178" i="1"/>
  <c r="U177" i="1"/>
  <c r="I177" i="1"/>
  <c r="H177" i="1"/>
  <c r="G177" i="1"/>
  <c r="F177" i="1"/>
  <c r="B177" i="1"/>
  <c r="A177" i="1"/>
  <c r="U176" i="1"/>
  <c r="I176" i="1"/>
  <c r="H176" i="1"/>
  <c r="G176" i="1"/>
  <c r="F176" i="1"/>
  <c r="D176" i="1"/>
  <c r="J176" i="1" s="1"/>
  <c r="B176" i="1"/>
  <c r="A176" i="1"/>
  <c r="U175" i="1"/>
  <c r="I175" i="1"/>
  <c r="H175" i="1"/>
  <c r="G175" i="1"/>
  <c r="F175" i="1"/>
  <c r="B175" i="1"/>
  <c r="A175" i="1"/>
  <c r="U174" i="1"/>
  <c r="I174" i="1"/>
  <c r="H174" i="1"/>
  <c r="G174" i="1"/>
  <c r="F174" i="1"/>
  <c r="D174" i="1"/>
  <c r="J174" i="1" s="1"/>
  <c r="B174" i="1"/>
  <c r="A174" i="1"/>
  <c r="U173" i="1"/>
  <c r="I173" i="1"/>
  <c r="H173" i="1"/>
  <c r="G173" i="1"/>
  <c r="F173" i="1"/>
  <c r="B173" i="1"/>
  <c r="A173" i="1"/>
  <c r="U172" i="1"/>
  <c r="I172" i="1"/>
  <c r="H172" i="1"/>
  <c r="G172" i="1"/>
  <c r="F172" i="1"/>
  <c r="D172" i="1"/>
  <c r="J172" i="1" s="1"/>
  <c r="B172" i="1"/>
  <c r="A172" i="1"/>
  <c r="U171" i="1"/>
  <c r="I171" i="1"/>
  <c r="H171" i="1"/>
  <c r="G171" i="1"/>
  <c r="F171" i="1"/>
  <c r="B171" i="1"/>
  <c r="A171" i="1"/>
  <c r="U170" i="1"/>
  <c r="U215" i="1" s="1"/>
  <c r="I170" i="1"/>
  <c r="H170" i="1"/>
  <c r="G170" i="1"/>
  <c r="F170" i="1"/>
  <c r="D170" i="1"/>
  <c r="B170" i="1"/>
  <c r="A170" i="1"/>
  <c r="U162" i="1"/>
  <c r="I162" i="1"/>
  <c r="H162" i="1"/>
  <c r="G162" i="1"/>
  <c r="F162" i="1"/>
  <c r="B162" i="1"/>
  <c r="A162" i="1"/>
  <c r="U161" i="1"/>
  <c r="I161" i="1"/>
  <c r="H161" i="1"/>
  <c r="G161" i="1"/>
  <c r="F161" i="1"/>
  <c r="D161" i="1"/>
  <c r="J161" i="1" s="1"/>
  <c r="B161" i="1"/>
  <c r="A161" i="1"/>
  <c r="U160" i="1"/>
  <c r="I160" i="1"/>
  <c r="H160" i="1"/>
  <c r="G160" i="1"/>
  <c r="F160" i="1"/>
  <c r="B160" i="1"/>
  <c r="A160" i="1"/>
  <c r="U159" i="1"/>
  <c r="I159" i="1"/>
  <c r="H159" i="1"/>
  <c r="G159" i="1"/>
  <c r="F159" i="1"/>
  <c r="D159" i="1"/>
  <c r="J159" i="1" s="1"/>
  <c r="B159" i="1"/>
  <c r="A159" i="1"/>
  <c r="U158" i="1"/>
  <c r="I158" i="1"/>
  <c r="H158" i="1"/>
  <c r="G158" i="1"/>
  <c r="F158" i="1"/>
  <c r="B158" i="1"/>
  <c r="A158" i="1"/>
  <c r="U157" i="1"/>
  <c r="I157" i="1"/>
  <c r="H157" i="1"/>
  <c r="G157" i="1"/>
  <c r="F157" i="1"/>
  <c r="D157" i="1"/>
  <c r="J157" i="1" s="1"/>
  <c r="B157" i="1"/>
  <c r="A157" i="1"/>
  <c r="U156" i="1"/>
  <c r="I156" i="1"/>
  <c r="H156" i="1"/>
  <c r="G156" i="1"/>
  <c r="F156" i="1"/>
  <c r="B156" i="1"/>
  <c r="A156" i="1"/>
  <c r="U155" i="1"/>
  <c r="I155" i="1"/>
  <c r="H155" i="1"/>
  <c r="G155" i="1"/>
  <c r="F155" i="1"/>
  <c r="D155" i="1"/>
  <c r="J155" i="1" s="1"/>
  <c r="B155" i="1"/>
  <c r="A155" i="1"/>
  <c r="U154" i="1"/>
  <c r="I154" i="1"/>
  <c r="H154" i="1"/>
  <c r="G154" i="1"/>
  <c r="F154" i="1"/>
  <c r="B154" i="1"/>
  <c r="A154" i="1"/>
  <c r="U153" i="1"/>
  <c r="I153" i="1"/>
  <c r="H153" i="1"/>
  <c r="G153" i="1"/>
  <c r="F153" i="1"/>
  <c r="D153" i="1"/>
  <c r="J153" i="1" s="1"/>
  <c r="B153" i="1"/>
  <c r="A153" i="1"/>
  <c r="U152" i="1"/>
  <c r="I152" i="1"/>
  <c r="H152" i="1"/>
  <c r="G152" i="1"/>
  <c r="F152" i="1"/>
  <c r="B152" i="1"/>
  <c r="A152" i="1"/>
  <c r="U151" i="1"/>
  <c r="I151" i="1"/>
  <c r="H151" i="1"/>
  <c r="G151" i="1"/>
  <c r="F151" i="1"/>
  <c r="D151" i="1"/>
  <c r="J151" i="1" s="1"/>
  <c r="B151" i="1"/>
  <c r="A151" i="1"/>
  <c r="U150" i="1"/>
  <c r="I150" i="1"/>
  <c r="H150" i="1"/>
  <c r="G150" i="1"/>
  <c r="F150" i="1"/>
  <c r="B150" i="1"/>
  <c r="A150" i="1"/>
  <c r="U149" i="1"/>
  <c r="I149" i="1"/>
  <c r="H149" i="1"/>
  <c r="G149" i="1"/>
  <c r="F149" i="1"/>
  <c r="D149" i="1"/>
  <c r="J149" i="1" s="1"/>
  <c r="B149" i="1"/>
  <c r="A149" i="1"/>
  <c r="U148" i="1"/>
  <c r="I148" i="1"/>
  <c r="H148" i="1"/>
  <c r="G148" i="1"/>
  <c r="F148" i="1"/>
  <c r="B148" i="1"/>
  <c r="A148" i="1"/>
  <c r="U147" i="1"/>
  <c r="I147" i="1"/>
  <c r="H147" i="1"/>
  <c r="G147" i="1"/>
  <c r="F147" i="1"/>
  <c r="D147" i="1"/>
  <c r="J147" i="1" s="1"/>
  <c r="B147" i="1"/>
  <c r="A147" i="1"/>
  <c r="U146" i="1"/>
  <c r="I146" i="1"/>
  <c r="H146" i="1"/>
  <c r="G146" i="1"/>
  <c r="F146" i="1"/>
  <c r="B146" i="1"/>
  <c r="A146" i="1"/>
  <c r="U145" i="1"/>
  <c r="I145" i="1"/>
  <c r="H145" i="1"/>
  <c r="G145" i="1"/>
  <c r="F145" i="1"/>
  <c r="D145" i="1"/>
  <c r="J145" i="1" s="1"/>
  <c r="B145" i="1"/>
  <c r="A145" i="1"/>
  <c r="U144" i="1"/>
  <c r="I144" i="1"/>
  <c r="H144" i="1"/>
  <c r="G144" i="1"/>
  <c r="F144" i="1"/>
  <c r="B144" i="1"/>
  <c r="A144" i="1"/>
  <c r="U143" i="1"/>
  <c r="I143" i="1"/>
  <c r="H143" i="1"/>
  <c r="G143" i="1"/>
  <c r="F143" i="1"/>
  <c r="D143" i="1"/>
  <c r="J143" i="1" s="1"/>
  <c r="B143" i="1"/>
  <c r="A143" i="1"/>
  <c r="U142" i="1"/>
  <c r="I142" i="1"/>
  <c r="H142" i="1"/>
  <c r="G142" i="1"/>
  <c r="F142" i="1"/>
  <c r="B142" i="1"/>
  <c r="A142" i="1"/>
  <c r="U141" i="1"/>
  <c r="I141" i="1"/>
  <c r="H141" i="1"/>
  <c r="G141" i="1"/>
  <c r="F141" i="1"/>
  <c r="D141" i="1"/>
  <c r="J141" i="1" s="1"/>
  <c r="B141" i="1"/>
  <c r="A141" i="1"/>
  <c r="U140" i="1"/>
  <c r="I140" i="1"/>
  <c r="H140" i="1"/>
  <c r="G140" i="1"/>
  <c r="F140" i="1"/>
  <c r="B140" i="1"/>
  <c r="A140" i="1"/>
  <c r="U139" i="1"/>
  <c r="I139" i="1"/>
  <c r="H139" i="1"/>
  <c r="G139" i="1"/>
  <c r="F139" i="1"/>
  <c r="D139" i="1"/>
  <c r="J139" i="1" s="1"/>
  <c r="B139" i="1"/>
  <c r="A139" i="1"/>
  <c r="U138" i="1"/>
  <c r="I138" i="1"/>
  <c r="H138" i="1"/>
  <c r="G138" i="1"/>
  <c r="F138" i="1"/>
  <c r="B138" i="1"/>
  <c r="A138" i="1"/>
  <c r="U137" i="1"/>
  <c r="I137" i="1"/>
  <c r="H137" i="1"/>
  <c r="G137" i="1"/>
  <c r="F137" i="1"/>
  <c r="D137" i="1"/>
  <c r="J137" i="1" s="1"/>
  <c r="B137" i="1"/>
  <c r="A137" i="1"/>
  <c r="U136" i="1"/>
  <c r="I136" i="1"/>
  <c r="H136" i="1"/>
  <c r="G136" i="1"/>
  <c r="F136" i="1"/>
  <c r="B136" i="1"/>
  <c r="A136" i="1"/>
  <c r="U135" i="1"/>
  <c r="I135" i="1"/>
  <c r="H135" i="1"/>
  <c r="G135" i="1"/>
  <c r="F135" i="1"/>
  <c r="D135" i="1"/>
  <c r="J135" i="1" s="1"/>
  <c r="B135" i="1"/>
  <c r="A135" i="1"/>
  <c r="U134" i="1"/>
  <c r="I134" i="1"/>
  <c r="H134" i="1"/>
  <c r="G134" i="1"/>
  <c r="F134" i="1"/>
  <c r="B134" i="1"/>
  <c r="A134" i="1"/>
  <c r="U133" i="1"/>
  <c r="I133" i="1"/>
  <c r="H133" i="1"/>
  <c r="G133" i="1"/>
  <c r="F133" i="1"/>
  <c r="D133" i="1"/>
  <c r="J133" i="1" s="1"/>
  <c r="B133" i="1"/>
  <c r="A133" i="1"/>
  <c r="U132" i="1"/>
  <c r="I132" i="1"/>
  <c r="H132" i="1"/>
  <c r="G132" i="1"/>
  <c r="F132" i="1"/>
  <c r="B132" i="1"/>
  <c r="A132" i="1"/>
  <c r="U131" i="1"/>
  <c r="I131" i="1"/>
  <c r="H131" i="1"/>
  <c r="G131" i="1"/>
  <c r="F131" i="1"/>
  <c r="D131" i="1"/>
  <c r="J131" i="1" s="1"/>
  <c r="B131" i="1"/>
  <c r="A131" i="1"/>
  <c r="U130" i="1"/>
  <c r="I130" i="1"/>
  <c r="H130" i="1"/>
  <c r="G130" i="1"/>
  <c r="F130" i="1"/>
  <c r="B130" i="1"/>
  <c r="A130" i="1"/>
  <c r="U129" i="1"/>
  <c r="I129" i="1"/>
  <c r="H129" i="1"/>
  <c r="G129" i="1"/>
  <c r="F129" i="1"/>
  <c r="D129" i="1"/>
  <c r="J129" i="1" s="1"/>
  <c r="B129" i="1"/>
  <c r="A129" i="1"/>
  <c r="U128" i="1"/>
  <c r="I128" i="1"/>
  <c r="H128" i="1"/>
  <c r="G128" i="1"/>
  <c r="F128" i="1"/>
  <c r="B128" i="1"/>
  <c r="A128" i="1"/>
  <c r="U127" i="1"/>
  <c r="I127" i="1"/>
  <c r="H127" i="1"/>
  <c r="G127" i="1"/>
  <c r="F127" i="1"/>
  <c r="D127" i="1"/>
  <c r="J127" i="1" s="1"/>
  <c r="B127" i="1"/>
  <c r="A127" i="1"/>
  <c r="U126" i="1"/>
  <c r="I126" i="1"/>
  <c r="H126" i="1"/>
  <c r="G126" i="1"/>
  <c r="F126" i="1"/>
  <c r="B126" i="1"/>
  <c r="A126" i="1"/>
  <c r="U125" i="1"/>
  <c r="I125" i="1"/>
  <c r="H125" i="1"/>
  <c r="G125" i="1"/>
  <c r="F125" i="1"/>
  <c r="D125" i="1"/>
  <c r="J125" i="1" s="1"/>
  <c r="B125" i="1"/>
  <c r="A125" i="1"/>
  <c r="U124" i="1"/>
  <c r="I124" i="1"/>
  <c r="H124" i="1"/>
  <c r="G124" i="1"/>
  <c r="F124" i="1"/>
  <c r="B124" i="1"/>
  <c r="A124" i="1"/>
  <c r="U123" i="1"/>
  <c r="I123" i="1"/>
  <c r="H123" i="1"/>
  <c r="G123" i="1"/>
  <c r="F123" i="1"/>
  <c r="D123" i="1"/>
  <c r="J123" i="1" s="1"/>
  <c r="B123" i="1"/>
  <c r="A123" i="1"/>
  <c r="U122" i="1"/>
  <c r="I122" i="1"/>
  <c r="H122" i="1"/>
  <c r="G122" i="1"/>
  <c r="F122" i="1"/>
  <c r="B122" i="1"/>
  <c r="A122" i="1"/>
  <c r="U121" i="1"/>
  <c r="I121" i="1"/>
  <c r="H121" i="1"/>
  <c r="G121" i="1"/>
  <c r="F121" i="1"/>
  <c r="D121" i="1"/>
  <c r="J121" i="1" s="1"/>
  <c r="B121" i="1"/>
  <c r="A121" i="1"/>
  <c r="U120" i="1"/>
  <c r="I120" i="1"/>
  <c r="H120" i="1"/>
  <c r="G120" i="1"/>
  <c r="F120" i="1"/>
  <c r="B120" i="1"/>
  <c r="A120" i="1"/>
  <c r="T119" i="1"/>
  <c r="S119" i="1"/>
  <c r="R119" i="1"/>
  <c r="Q119" i="1"/>
  <c r="M119" i="1"/>
  <c r="L119" i="1"/>
  <c r="I119" i="1"/>
  <c r="H119" i="1"/>
  <c r="G119" i="1"/>
  <c r="F119" i="1"/>
  <c r="B119" i="1"/>
  <c r="A119" i="1"/>
  <c r="T118" i="1"/>
  <c r="S118" i="1"/>
  <c r="R118" i="1"/>
  <c r="Q118" i="1"/>
  <c r="M118" i="1"/>
  <c r="L118" i="1"/>
  <c r="I118" i="1"/>
  <c r="H118" i="1"/>
  <c r="G118" i="1"/>
  <c r="F118" i="1"/>
  <c r="B118" i="1"/>
  <c r="A118" i="1"/>
  <c r="O110" i="1"/>
  <c r="I109" i="1"/>
  <c r="H109" i="1"/>
  <c r="G109" i="1"/>
  <c r="F109" i="1"/>
  <c r="B109" i="1"/>
  <c r="A109" i="1"/>
  <c r="U108" i="1"/>
  <c r="I108" i="1"/>
  <c r="H108" i="1"/>
  <c r="G108" i="1"/>
  <c r="F108" i="1"/>
  <c r="D108" i="1"/>
  <c r="J108" i="1" s="1"/>
  <c r="B108" i="1"/>
  <c r="A108" i="1"/>
  <c r="U107" i="1"/>
  <c r="I107" i="1"/>
  <c r="H107" i="1"/>
  <c r="G107" i="1"/>
  <c r="F107" i="1"/>
  <c r="B107" i="1"/>
  <c r="A107" i="1"/>
  <c r="U106" i="1"/>
  <c r="I106" i="1"/>
  <c r="H106" i="1"/>
  <c r="G106" i="1"/>
  <c r="F106" i="1"/>
  <c r="D106" i="1"/>
  <c r="J106" i="1" s="1"/>
  <c r="B106" i="1"/>
  <c r="A106" i="1"/>
  <c r="U105" i="1"/>
  <c r="I105" i="1"/>
  <c r="H105" i="1"/>
  <c r="G105" i="1"/>
  <c r="F105" i="1"/>
  <c r="B105" i="1"/>
  <c r="A105" i="1"/>
  <c r="U104" i="1"/>
  <c r="I104" i="1"/>
  <c r="H104" i="1"/>
  <c r="G104" i="1"/>
  <c r="F104" i="1"/>
  <c r="D104" i="1"/>
  <c r="J104" i="1" s="1"/>
  <c r="B104" i="1"/>
  <c r="A104" i="1"/>
  <c r="U103" i="1"/>
  <c r="I103" i="1"/>
  <c r="H103" i="1"/>
  <c r="G103" i="1"/>
  <c r="F103" i="1"/>
  <c r="B103" i="1"/>
  <c r="A103" i="1"/>
  <c r="U102" i="1"/>
  <c r="I102" i="1"/>
  <c r="H102" i="1"/>
  <c r="G102" i="1"/>
  <c r="F102" i="1"/>
  <c r="D102" i="1"/>
  <c r="J102" i="1" s="1"/>
  <c r="B102" i="1"/>
  <c r="A102" i="1"/>
  <c r="U101" i="1"/>
  <c r="I101" i="1"/>
  <c r="H101" i="1"/>
  <c r="G101" i="1"/>
  <c r="F101" i="1"/>
  <c r="B101" i="1"/>
  <c r="A101" i="1"/>
  <c r="U100" i="1"/>
  <c r="I100" i="1"/>
  <c r="H100" i="1"/>
  <c r="G100" i="1"/>
  <c r="F100" i="1"/>
  <c r="D100" i="1"/>
  <c r="J100" i="1" s="1"/>
  <c r="B100" i="1"/>
  <c r="A100" i="1"/>
  <c r="U99" i="1"/>
  <c r="I99" i="1"/>
  <c r="H99" i="1"/>
  <c r="G99" i="1"/>
  <c r="F99" i="1"/>
  <c r="B99" i="1"/>
  <c r="A99" i="1"/>
  <c r="U98" i="1"/>
  <c r="I98" i="1"/>
  <c r="H98" i="1"/>
  <c r="G98" i="1"/>
  <c r="F98" i="1"/>
  <c r="D98" i="1"/>
  <c r="J98" i="1" s="1"/>
  <c r="B98" i="1"/>
  <c r="A98" i="1"/>
  <c r="U97" i="1"/>
  <c r="I97" i="1"/>
  <c r="H97" i="1"/>
  <c r="G97" i="1"/>
  <c r="F97" i="1"/>
  <c r="B97" i="1"/>
  <c r="A97" i="1"/>
  <c r="U96" i="1"/>
  <c r="I96" i="1"/>
  <c r="H96" i="1"/>
  <c r="G96" i="1"/>
  <c r="F96" i="1"/>
  <c r="D96" i="1"/>
  <c r="J96" i="1" s="1"/>
  <c r="B96" i="1"/>
  <c r="A96" i="1"/>
  <c r="U95" i="1"/>
  <c r="I95" i="1"/>
  <c r="H95" i="1"/>
  <c r="G95" i="1"/>
  <c r="F95" i="1"/>
  <c r="B95" i="1"/>
  <c r="A95" i="1"/>
  <c r="U94" i="1"/>
  <c r="I94" i="1"/>
  <c r="H94" i="1"/>
  <c r="G94" i="1"/>
  <c r="F94" i="1"/>
  <c r="D94" i="1"/>
  <c r="J94" i="1" s="1"/>
  <c r="B94" i="1"/>
  <c r="A94" i="1"/>
  <c r="U93" i="1"/>
  <c r="I93" i="1"/>
  <c r="H93" i="1"/>
  <c r="G93" i="1"/>
  <c r="F93" i="1"/>
  <c r="B93" i="1"/>
  <c r="A93" i="1"/>
  <c r="U92" i="1"/>
  <c r="I92" i="1"/>
  <c r="H92" i="1"/>
  <c r="G92" i="1"/>
  <c r="F92" i="1"/>
  <c r="D92" i="1"/>
  <c r="J92" i="1" s="1"/>
  <c r="B92" i="1"/>
  <c r="A92" i="1"/>
  <c r="U91" i="1"/>
  <c r="I91" i="1"/>
  <c r="H91" i="1"/>
  <c r="G91" i="1"/>
  <c r="F91" i="1"/>
  <c r="B91" i="1"/>
  <c r="A91" i="1"/>
  <c r="U90" i="1"/>
  <c r="I90" i="1"/>
  <c r="H90" i="1"/>
  <c r="G90" i="1"/>
  <c r="F90" i="1"/>
  <c r="D90" i="1"/>
  <c r="J90" i="1" s="1"/>
  <c r="B90" i="1"/>
  <c r="A90" i="1"/>
  <c r="U89" i="1"/>
  <c r="I89" i="1"/>
  <c r="H89" i="1"/>
  <c r="G89" i="1"/>
  <c r="F89" i="1"/>
  <c r="B89" i="1"/>
  <c r="A89" i="1"/>
  <c r="U88" i="1"/>
  <c r="I88" i="1"/>
  <c r="H88" i="1"/>
  <c r="G88" i="1"/>
  <c r="F88" i="1"/>
  <c r="D88" i="1"/>
  <c r="J88" i="1" s="1"/>
  <c r="B88" i="1"/>
  <c r="A88" i="1"/>
  <c r="U87" i="1"/>
  <c r="I87" i="1"/>
  <c r="H87" i="1"/>
  <c r="G87" i="1"/>
  <c r="F87" i="1"/>
  <c r="B87" i="1"/>
  <c r="A87" i="1"/>
  <c r="U86" i="1"/>
  <c r="I86" i="1"/>
  <c r="H86" i="1"/>
  <c r="G86" i="1"/>
  <c r="F86" i="1"/>
  <c r="D86" i="1"/>
  <c r="J86" i="1" s="1"/>
  <c r="B86" i="1"/>
  <c r="A86" i="1"/>
  <c r="U85" i="1"/>
  <c r="I85" i="1"/>
  <c r="H85" i="1"/>
  <c r="G85" i="1"/>
  <c r="F85" i="1"/>
  <c r="B85" i="1"/>
  <c r="A85" i="1"/>
  <c r="U84" i="1"/>
  <c r="I84" i="1"/>
  <c r="H84" i="1"/>
  <c r="G84" i="1"/>
  <c r="F84" i="1"/>
  <c r="D84" i="1"/>
  <c r="J84" i="1" s="1"/>
  <c r="B84" i="1"/>
  <c r="A84" i="1"/>
  <c r="U83" i="1"/>
  <c r="I83" i="1"/>
  <c r="H83" i="1"/>
  <c r="G83" i="1"/>
  <c r="F83" i="1"/>
  <c r="B83" i="1"/>
  <c r="A83" i="1"/>
  <c r="U82" i="1"/>
  <c r="I82" i="1"/>
  <c r="H82" i="1"/>
  <c r="G82" i="1"/>
  <c r="F82" i="1"/>
  <c r="D82" i="1"/>
  <c r="J82" i="1" s="1"/>
  <c r="B82" i="1"/>
  <c r="A82" i="1"/>
  <c r="U81" i="1"/>
  <c r="I81" i="1"/>
  <c r="H81" i="1"/>
  <c r="G81" i="1"/>
  <c r="F81" i="1"/>
  <c r="B81" i="1"/>
  <c r="A81" i="1"/>
  <c r="U80" i="1"/>
  <c r="I80" i="1"/>
  <c r="H80" i="1"/>
  <c r="G80" i="1"/>
  <c r="F80" i="1"/>
  <c r="D80" i="1"/>
  <c r="J80" i="1" s="1"/>
  <c r="B80" i="1"/>
  <c r="A80" i="1"/>
  <c r="U79" i="1"/>
  <c r="I79" i="1"/>
  <c r="H79" i="1"/>
  <c r="G79" i="1"/>
  <c r="F79" i="1"/>
  <c r="B79" i="1"/>
  <c r="A79" i="1"/>
  <c r="U78" i="1"/>
  <c r="I78" i="1"/>
  <c r="H78" i="1"/>
  <c r="G78" i="1"/>
  <c r="F78" i="1"/>
  <c r="D78" i="1"/>
  <c r="J78" i="1" s="1"/>
  <c r="B78" i="1"/>
  <c r="A78" i="1"/>
  <c r="U77" i="1"/>
  <c r="I77" i="1"/>
  <c r="H77" i="1"/>
  <c r="G77" i="1"/>
  <c r="F77" i="1"/>
  <c r="B77" i="1"/>
  <c r="A77" i="1"/>
  <c r="U76" i="1"/>
  <c r="I76" i="1"/>
  <c r="H76" i="1"/>
  <c r="G76" i="1"/>
  <c r="F76" i="1"/>
  <c r="D76" i="1"/>
  <c r="J76" i="1" s="1"/>
  <c r="B76" i="1"/>
  <c r="A76" i="1"/>
  <c r="U75" i="1"/>
  <c r="I75" i="1"/>
  <c r="H75" i="1"/>
  <c r="G75" i="1"/>
  <c r="F75" i="1"/>
  <c r="B75" i="1"/>
  <c r="A75" i="1"/>
  <c r="U74" i="1"/>
  <c r="I74" i="1"/>
  <c r="H74" i="1"/>
  <c r="G74" i="1"/>
  <c r="F74" i="1"/>
  <c r="D74" i="1"/>
  <c r="J74" i="1" s="1"/>
  <c r="B74" i="1"/>
  <c r="A74" i="1"/>
  <c r="U73" i="1"/>
  <c r="I73" i="1"/>
  <c r="H73" i="1"/>
  <c r="G73" i="1"/>
  <c r="F73" i="1"/>
  <c r="B73" i="1"/>
  <c r="A73" i="1"/>
  <c r="U72" i="1"/>
  <c r="I72" i="1"/>
  <c r="H72" i="1"/>
  <c r="G72" i="1"/>
  <c r="F72" i="1"/>
  <c r="D72" i="1"/>
  <c r="J72" i="1" s="1"/>
  <c r="B72" i="1"/>
  <c r="A72" i="1"/>
  <c r="U71" i="1"/>
  <c r="I71" i="1"/>
  <c r="H71" i="1"/>
  <c r="G71" i="1"/>
  <c r="F71" i="1"/>
  <c r="B71" i="1"/>
  <c r="A71" i="1"/>
  <c r="U70" i="1"/>
  <c r="I70" i="1"/>
  <c r="H70" i="1"/>
  <c r="G70" i="1"/>
  <c r="F70" i="1"/>
  <c r="D70" i="1"/>
  <c r="J70" i="1" s="1"/>
  <c r="B70" i="1"/>
  <c r="A70" i="1"/>
  <c r="U69" i="1"/>
  <c r="I69" i="1"/>
  <c r="H69" i="1"/>
  <c r="G69" i="1"/>
  <c r="F69" i="1"/>
  <c r="B69" i="1"/>
  <c r="A69" i="1"/>
  <c r="U68" i="1"/>
  <c r="I68" i="1"/>
  <c r="H68" i="1"/>
  <c r="G68" i="1"/>
  <c r="F68" i="1"/>
  <c r="D68" i="1"/>
  <c r="J68" i="1" s="1"/>
  <c r="B68" i="1"/>
  <c r="A68" i="1"/>
  <c r="U67" i="1"/>
  <c r="I67" i="1"/>
  <c r="H67" i="1"/>
  <c r="G67" i="1"/>
  <c r="F67" i="1"/>
  <c r="B67" i="1"/>
  <c r="A67" i="1"/>
  <c r="U66" i="1"/>
  <c r="U110" i="1" s="1"/>
  <c r="I66" i="1"/>
  <c r="H66" i="1"/>
  <c r="G66" i="1"/>
  <c r="F66" i="1"/>
  <c r="D66" i="1"/>
  <c r="J66" i="1" s="1"/>
  <c r="B66" i="1"/>
  <c r="A66" i="1"/>
  <c r="U65" i="1"/>
  <c r="I65" i="1"/>
  <c r="H65" i="1"/>
  <c r="G65" i="1"/>
  <c r="F65" i="1"/>
  <c r="B65" i="1"/>
  <c r="A65" i="1"/>
  <c r="U55" i="1"/>
  <c r="I55" i="1"/>
  <c r="H55" i="1"/>
  <c r="G55" i="1"/>
  <c r="F55" i="1"/>
  <c r="D55" i="1"/>
  <c r="J55" i="1" s="1"/>
  <c r="B55" i="1"/>
  <c r="A55" i="1"/>
  <c r="U54" i="1"/>
  <c r="I54" i="1"/>
  <c r="H54" i="1"/>
  <c r="G54" i="1"/>
  <c r="F54" i="1"/>
  <c r="B54" i="1"/>
  <c r="A54" i="1"/>
  <c r="U53" i="1"/>
  <c r="I53" i="1"/>
  <c r="H53" i="1"/>
  <c r="G53" i="1"/>
  <c r="F53" i="1"/>
  <c r="D53" i="1"/>
  <c r="J53" i="1" s="1"/>
  <c r="B53" i="1"/>
  <c r="A53" i="1"/>
  <c r="U52" i="1"/>
  <c r="I52" i="1"/>
  <c r="H52" i="1"/>
  <c r="G52" i="1"/>
  <c r="F52" i="1"/>
  <c r="B52" i="1"/>
  <c r="A52" i="1"/>
  <c r="U51" i="1"/>
  <c r="I51" i="1"/>
  <c r="H51" i="1"/>
  <c r="G51" i="1"/>
  <c r="F51" i="1"/>
  <c r="D51" i="1"/>
  <c r="J51" i="1" s="1"/>
  <c r="B51" i="1"/>
  <c r="A51" i="1"/>
  <c r="U50" i="1"/>
  <c r="I50" i="1"/>
  <c r="H50" i="1"/>
  <c r="G50" i="1"/>
  <c r="F50" i="1"/>
  <c r="B50" i="1"/>
  <c r="A50" i="1"/>
  <c r="T49" i="1"/>
  <c r="S49" i="1"/>
  <c r="R49" i="1"/>
  <c r="Q49" i="1"/>
  <c r="M49" i="1"/>
  <c r="L49" i="1"/>
  <c r="I49" i="1"/>
  <c r="H49" i="1"/>
  <c r="G49" i="1"/>
  <c r="F49" i="1"/>
  <c r="B49" i="1"/>
  <c r="A49" i="1"/>
  <c r="T48" i="1"/>
  <c r="S48" i="1"/>
  <c r="R48" i="1"/>
  <c r="Q48" i="1"/>
  <c r="M48" i="1"/>
  <c r="L48" i="1"/>
  <c r="I48" i="1"/>
  <c r="H48" i="1"/>
  <c r="G48" i="1"/>
  <c r="F48" i="1"/>
  <c r="B48" i="1"/>
  <c r="A48" i="1"/>
  <c r="U47" i="1"/>
  <c r="I47" i="1"/>
  <c r="H47" i="1"/>
  <c r="G47" i="1"/>
  <c r="F47" i="1"/>
  <c r="D47" i="1"/>
  <c r="J47" i="1" s="1"/>
  <c r="B47" i="1"/>
  <c r="A47" i="1"/>
  <c r="U46" i="1"/>
  <c r="I46" i="1"/>
  <c r="H46" i="1"/>
  <c r="G46" i="1"/>
  <c r="F46" i="1"/>
  <c r="B46" i="1"/>
  <c r="A46" i="1"/>
  <c r="U45" i="1"/>
  <c r="I45" i="1"/>
  <c r="H45" i="1"/>
  <c r="G45" i="1"/>
  <c r="F45" i="1"/>
  <c r="D45" i="1"/>
  <c r="J45" i="1" s="1"/>
  <c r="B45" i="1"/>
  <c r="A45" i="1"/>
  <c r="U44" i="1"/>
  <c r="I44" i="1"/>
  <c r="H44" i="1"/>
  <c r="G44" i="1"/>
  <c r="F44" i="1"/>
  <c r="B44" i="1"/>
  <c r="A44" i="1"/>
  <c r="U43" i="1"/>
  <c r="I43" i="1"/>
  <c r="H43" i="1"/>
  <c r="G43" i="1"/>
  <c r="F43" i="1"/>
  <c r="D43" i="1"/>
  <c r="J43" i="1" s="1"/>
  <c r="B43" i="1"/>
  <c r="A43" i="1"/>
  <c r="U42" i="1"/>
  <c r="I42" i="1"/>
  <c r="H42" i="1"/>
  <c r="G42" i="1"/>
  <c r="F42" i="1"/>
  <c r="B42" i="1"/>
  <c r="A42" i="1"/>
  <c r="U41" i="1"/>
  <c r="I41" i="1"/>
  <c r="H41" i="1"/>
  <c r="G41" i="1"/>
  <c r="F41" i="1"/>
  <c r="D41" i="1"/>
  <c r="J41" i="1" s="1"/>
  <c r="B41" i="1"/>
  <c r="A41" i="1"/>
  <c r="U40" i="1"/>
  <c r="I40" i="1"/>
  <c r="G40" i="1"/>
  <c r="F40" i="1"/>
  <c r="D40" i="1"/>
  <c r="J40" i="1" s="1"/>
  <c r="B40" i="1"/>
  <c r="A40" i="1"/>
  <c r="U39" i="1"/>
  <c r="I39" i="1"/>
  <c r="H39" i="1"/>
  <c r="G39" i="1"/>
  <c r="F39" i="1"/>
  <c r="B39" i="1"/>
  <c r="A39" i="1"/>
  <c r="U38" i="1"/>
  <c r="I38" i="1"/>
  <c r="H38" i="1"/>
  <c r="G38" i="1"/>
  <c r="F38" i="1"/>
  <c r="D38" i="1"/>
  <c r="J38" i="1" s="1"/>
  <c r="B38" i="1"/>
  <c r="A38" i="1"/>
  <c r="T37" i="1"/>
  <c r="S37" i="1"/>
  <c r="R37" i="1"/>
  <c r="Q37" i="1"/>
  <c r="M37" i="1"/>
  <c r="L37" i="1"/>
  <c r="I37" i="1"/>
  <c r="H37" i="1"/>
  <c r="G37" i="1"/>
  <c r="F37" i="1"/>
  <c r="D37" i="1"/>
  <c r="J37" i="1" s="1"/>
  <c r="B37" i="1"/>
  <c r="A37" i="1"/>
  <c r="U36" i="1"/>
  <c r="I36" i="1"/>
  <c r="H36" i="1"/>
  <c r="G36" i="1"/>
  <c r="F36" i="1"/>
  <c r="B36" i="1"/>
  <c r="A36" i="1"/>
  <c r="U35" i="1"/>
  <c r="I35" i="1"/>
  <c r="H35" i="1"/>
  <c r="G35" i="1"/>
  <c r="F35" i="1"/>
  <c r="D35" i="1"/>
  <c r="J35" i="1" s="1"/>
  <c r="B35" i="1"/>
  <c r="A35" i="1"/>
  <c r="U34" i="1"/>
  <c r="I34" i="1"/>
  <c r="H34" i="1"/>
  <c r="G34" i="1"/>
  <c r="F34" i="1"/>
  <c r="B34" i="1"/>
  <c r="A34" i="1"/>
  <c r="U33" i="1"/>
  <c r="I33" i="1"/>
  <c r="H33" i="1"/>
  <c r="G33" i="1"/>
  <c r="F33" i="1"/>
  <c r="D33" i="1"/>
  <c r="J33" i="1" s="1"/>
  <c r="B33" i="1"/>
  <c r="A33" i="1"/>
  <c r="U32" i="1"/>
  <c r="I32" i="1"/>
  <c r="H32" i="1"/>
  <c r="G32" i="1"/>
  <c r="F32" i="1"/>
  <c r="B32" i="1"/>
  <c r="A32" i="1"/>
  <c r="U31" i="1"/>
  <c r="I31" i="1"/>
  <c r="H31" i="1"/>
  <c r="G31" i="1"/>
  <c r="F31" i="1"/>
  <c r="D31" i="1"/>
  <c r="J31" i="1" s="1"/>
  <c r="B31" i="1"/>
  <c r="A31" i="1"/>
  <c r="T30" i="1"/>
  <c r="S30" i="1"/>
  <c r="R30" i="1"/>
  <c r="Q30" i="1"/>
  <c r="M30" i="1"/>
  <c r="L30" i="1"/>
  <c r="I30" i="1"/>
  <c r="H30" i="1"/>
  <c r="G30" i="1"/>
  <c r="F30" i="1"/>
  <c r="D30" i="1"/>
  <c r="J30" i="1" s="1"/>
  <c r="B30" i="1"/>
  <c r="A30" i="1"/>
  <c r="U29" i="1"/>
  <c r="I29" i="1"/>
  <c r="H29" i="1"/>
  <c r="G29" i="1"/>
  <c r="F29" i="1"/>
  <c r="B29" i="1"/>
  <c r="A29" i="1"/>
  <c r="U28" i="1"/>
  <c r="I28" i="1"/>
  <c r="H28" i="1"/>
  <c r="G28" i="1"/>
  <c r="F28" i="1"/>
  <c r="D28" i="1"/>
  <c r="J28" i="1" s="1"/>
  <c r="B28" i="1"/>
  <c r="A28" i="1"/>
  <c r="U27" i="1"/>
  <c r="I27" i="1"/>
  <c r="H27" i="1"/>
  <c r="G27" i="1"/>
  <c r="F27" i="1"/>
  <c r="B27" i="1"/>
  <c r="A27" i="1"/>
  <c r="T26" i="1"/>
  <c r="S26" i="1"/>
  <c r="R26" i="1"/>
  <c r="Q26" i="1"/>
  <c r="M26" i="1"/>
  <c r="L26" i="1"/>
  <c r="I26" i="1"/>
  <c r="G26" i="1"/>
  <c r="F26" i="1"/>
  <c r="D26" i="1"/>
  <c r="J26" i="1" s="1"/>
  <c r="B26" i="1"/>
  <c r="A26" i="1"/>
  <c r="U25" i="1"/>
  <c r="I25" i="1"/>
  <c r="H25" i="1"/>
  <c r="G25" i="1"/>
  <c r="F25" i="1"/>
  <c r="B25" i="1"/>
  <c r="A25" i="1"/>
  <c r="U24" i="1"/>
  <c r="I24" i="1"/>
  <c r="H24" i="1"/>
  <c r="G24" i="1"/>
  <c r="F24" i="1"/>
  <c r="D24" i="1"/>
  <c r="J24" i="1" s="1"/>
  <c r="B24" i="1"/>
  <c r="A24" i="1"/>
  <c r="U23" i="1"/>
  <c r="I23" i="1"/>
  <c r="H23" i="1"/>
  <c r="G23" i="1"/>
  <c r="F23" i="1"/>
  <c r="B23" i="1"/>
  <c r="A23" i="1"/>
  <c r="U22" i="1"/>
  <c r="I22" i="1"/>
  <c r="H22" i="1"/>
  <c r="G22" i="1"/>
  <c r="F22" i="1"/>
  <c r="D22" i="1"/>
  <c r="J22" i="1" s="1"/>
  <c r="B22" i="1"/>
  <c r="A22" i="1"/>
  <c r="T21" i="1"/>
  <c r="S21" i="1"/>
  <c r="R21" i="1"/>
  <c r="Q21" i="1"/>
  <c r="O21" i="1"/>
  <c r="U21" i="1" s="1"/>
  <c r="M21" i="1"/>
  <c r="L21" i="1"/>
  <c r="I21" i="1"/>
  <c r="H21" i="1"/>
  <c r="G21" i="1"/>
  <c r="F21" i="1"/>
  <c r="D21" i="1"/>
  <c r="J21" i="1" s="1"/>
  <c r="B21" i="1"/>
  <c r="A21" i="1"/>
  <c r="U20" i="1"/>
  <c r="I20" i="1"/>
  <c r="H20" i="1"/>
  <c r="G20" i="1"/>
  <c r="F20" i="1"/>
  <c r="B20" i="1"/>
  <c r="A20" i="1"/>
  <c r="U19" i="1"/>
  <c r="I19" i="1"/>
  <c r="H19" i="1"/>
  <c r="G19" i="1"/>
  <c r="F19" i="1"/>
  <c r="D19" i="1"/>
  <c r="J19" i="1" s="1"/>
  <c r="B19" i="1"/>
  <c r="A19" i="1"/>
  <c r="T18" i="1"/>
  <c r="S18" i="1"/>
  <c r="R18" i="1"/>
  <c r="Q18" i="1"/>
  <c r="O18" i="1"/>
  <c r="U18" i="1" s="1"/>
  <c r="M18" i="1"/>
  <c r="L18" i="1"/>
  <c r="I18" i="1"/>
  <c r="H18" i="1"/>
  <c r="G18" i="1"/>
  <c r="F18" i="1"/>
  <c r="D18" i="1"/>
  <c r="J18" i="1" s="1"/>
  <c r="B18" i="1"/>
  <c r="A18" i="1"/>
  <c r="U17" i="1"/>
  <c r="I17" i="1"/>
  <c r="H17" i="1"/>
  <c r="G17" i="1"/>
  <c r="F17" i="1"/>
  <c r="B17" i="1"/>
  <c r="A17" i="1"/>
  <c r="U16" i="1"/>
  <c r="I16" i="1"/>
  <c r="H16" i="1"/>
  <c r="G16" i="1"/>
  <c r="F16" i="1"/>
  <c r="D16" i="1"/>
  <c r="J16" i="1" s="1"/>
  <c r="B16" i="1"/>
  <c r="A16" i="1"/>
  <c r="U15" i="1"/>
  <c r="I15" i="1"/>
  <c r="H15" i="1"/>
  <c r="G15" i="1"/>
  <c r="F15" i="1"/>
  <c r="B15" i="1"/>
  <c r="A15" i="1"/>
  <c r="U14" i="1"/>
  <c r="I14" i="1"/>
  <c r="H14" i="1"/>
  <c r="G14" i="1"/>
  <c r="F14" i="1"/>
  <c r="D14" i="1"/>
  <c r="J14" i="1" s="1"/>
  <c r="B14" i="1"/>
  <c r="A14" i="1"/>
  <c r="U13" i="1"/>
  <c r="I13" i="1"/>
  <c r="H13" i="1"/>
  <c r="G13" i="1"/>
  <c r="F13" i="1"/>
  <c r="B13" i="1"/>
  <c r="A13" i="1"/>
  <c r="U12" i="1"/>
  <c r="I12" i="1"/>
  <c r="H12" i="1"/>
  <c r="G12" i="1"/>
  <c r="B12" i="1"/>
  <c r="A12" i="1"/>
  <c r="T11" i="1"/>
  <c r="S11" i="1"/>
  <c r="R11" i="1"/>
  <c r="Q11" i="1"/>
  <c r="M11" i="1"/>
  <c r="L11" i="1"/>
  <c r="I11" i="1"/>
  <c r="H11" i="1"/>
  <c r="G11" i="1"/>
  <c r="F11" i="1"/>
  <c r="B11" i="1"/>
  <c r="A11" i="1"/>
  <c r="T10" i="1"/>
  <c r="S10" i="1"/>
  <c r="R10" i="1"/>
  <c r="Q10" i="1"/>
  <c r="M10" i="1"/>
  <c r="L10" i="1"/>
  <c r="I10" i="1"/>
  <c r="H10" i="1"/>
  <c r="G10" i="1"/>
  <c r="F10" i="1"/>
  <c r="B10" i="1"/>
  <c r="A10" i="1"/>
  <c r="U9" i="1"/>
  <c r="I9" i="1"/>
  <c r="H9" i="1"/>
  <c r="G9" i="1"/>
  <c r="F9" i="1"/>
  <c r="D9" i="1"/>
  <c r="J9" i="1" s="1"/>
  <c r="B9" i="1"/>
  <c r="A9" i="1"/>
  <c r="U8" i="1"/>
  <c r="I8" i="1"/>
  <c r="H8" i="1"/>
  <c r="G8" i="1"/>
  <c r="F8" i="1"/>
  <c r="B8" i="1"/>
  <c r="A8" i="1"/>
  <c r="U7" i="1"/>
  <c r="I7" i="1"/>
  <c r="H7" i="1"/>
  <c r="G7" i="1"/>
  <c r="F7" i="1"/>
  <c r="D7" i="1"/>
  <c r="B7" i="1"/>
  <c r="A7" i="1"/>
  <c r="I2433" i="4"/>
  <c r="H2431" i="4"/>
  <c r="H2435" i="4" s="1"/>
  <c r="G2431" i="4"/>
  <c r="G2435" i="4" s="1"/>
  <c r="F2431" i="4"/>
  <c r="F2435" i="4" s="1"/>
  <c r="E2431" i="4"/>
  <c r="E2435" i="4" s="1"/>
  <c r="D2431" i="4"/>
  <c r="D2435" i="4" s="1"/>
  <c r="C2431" i="4"/>
  <c r="C2435" i="4" s="1"/>
  <c r="I2430" i="4"/>
  <c r="I2429" i="4"/>
  <c r="I2428" i="4"/>
  <c r="I2427" i="4"/>
  <c r="I2426" i="4"/>
  <c r="I2425" i="4"/>
  <c r="I2424" i="4"/>
  <c r="I2423" i="4"/>
  <c r="I2422" i="4"/>
  <c r="I2421" i="4"/>
  <c r="I2420" i="4"/>
  <c r="I2419" i="4"/>
  <c r="I2418" i="4"/>
  <c r="I2417" i="4"/>
  <c r="I2416" i="4"/>
  <c r="I2415" i="4"/>
  <c r="I2431" i="4" s="1"/>
  <c r="I2414" i="4"/>
  <c r="D1872" i="1" s="1"/>
  <c r="J1872" i="1" s="1"/>
  <c r="B2414" i="4"/>
  <c r="I2413" i="4"/>
  <c r="D1871" i="1" s="1"/>
  <c r="J1871" i="1" s="1"/>
  <c r="B2413" i="4"/>
  <c r="I2412" i="4"/>
  <c r="D1870" i="1" s="1"/>
  <c r="J1870" i="1" s="1"/>
  <c r="B2412" i="4"/>
  <c r="I2411" i="4"/>
  <c r="D1869" i="1" s="1"/>
  <c r="J1869" i="1" s="1"/>
  <c r="B2411" i="4"/>
  <c r="I2410" i="4"/>
  <c r="D1868" i="1" s="1"/>
  <c r="J1868" i="1" s="1"/>
  <c r="B2410" i="4"/>
  <c r="I2409" i="4"/>
  <c r="D1867" i="1" s="1"/>
  <c r="J1867" i="1" s="1"/>
  <c r="B2409" i="4"/>
  <c r="I2408" i="4"/>
  <c r="D1866" i="1" s="1"/>
  <c r="J1866" i="1" s="1"/>
  <c r="B2408" i="4"/>
  <c r="I2407" i="4"/>
  <c r="D1865" i="1" s="1"/>
  <c r="J1865" i="1" s="1"/>
  <c r="B2407" i="4"/>
  <c r="I2406" i="4"/>
  <c r="D1864" i="1" s="1"/>
  <c r="J1864" i="1" s="1"/>
  <c r="B2406" i="4"/>
  <c r="I2405" i="4"/>
  <c r="D1863" i="1" s="1"/>
  <c r="J1863" i="1" s="1"/>
  <c r="B2405" i="4"/>
  <c r="I2404" i="4"/>
  <c r="D1862" i="1" s="1"/>
  <c r="J1862" i="1" s="1"/>
  <c r="B2404" i="4"/>
  <c r="I2395" i="4"/>
  <c r="I2393" i="4"/>
  <c r="H2393" i="4"/>
  <c r="H2397" i="4" s="1"/>
  <c r="G2393" i="4"/>
  <c r="G2397" i="4" s="1"/>
  <c r="F2393" i="4"/>
  <c r="F2397" i="4" s="1"/>
  <c r="E2393" i="4"/>
  <c r="E2397" i="4" s="1"/>
  <c r="D2393" i="4"/>
  <c r="D2397" i="4" s="1"/>
  <c r="C2393" i="4"/>
  <c r="C2397" i="4" s="1"/>
  <c r="I2392" i="4"/>
  <c r="D1861" i="1" s="1"/>
  <c r="J1861" i="1" s="1"/>
  <c r="B2392" i="4"/>
  <c r="I2391" i="4"/>
  <c r="D1860" i="1" s="1"/>
  <c r="J1860" i="1" s="1"/>
  <c r="B2391" i="4"/>
  <c r="I2390" i="4"/>
  <c r="D1859" i="1" s="1"/>
  <c r="J1859" i="1" s="1"/>
  <c r="B2390" i="4"/>
  <c r="I2389" i="4"/>
  <c r="D1858" i="1" s="1"/>
  <c r="J1858" i="1" s="1"/>
  <c r="B2389" i="4"/>
  <c r="I2388" i="4"/>
  <c r="D1857" i="1" s="1"/>
  <c r="J1857" i="1" s="1"/>
  <c r="B2388" i="4"/>
  <c r="I2387" i="4"/>
  <c r="D1856" i="1" s="1"/>
  <c r="J1856" i="1" s="1"/>
  <c r="B2387" i="4"/>
  <c r="I2386" i="4"/>
  <c r="D1855" i="1" s="1"/>
  <c r="J1855" i="1" s="1"/>
  <c r="B2386" i="4"/>
  <c r="I2385" i="4"/>
  <c r="D1854" i="1" s="1"/>
  <c r="J1854" i="1" s="1"/>
  <c r="B2385" i="4"/>
  <c r="I2384" i="4"/>
  <c r="D1853" i="1" s="1"/>
  <c r="J1853" i="1" s="1"/>
  <c r="B2384" i="4"/>
  <c r="I2383" i="4"/>
  <c r="D1852" i="1" s="1"/>
  <c r="J1852" i="1" s="1"/>
  <c r="B2383" i="4"/>
  <c r="I2382" i="4"/>
  <c r="D1851" i="1" s="1"/>
  <c r="J1851" i="1" s="1"/>
  <c r="B2382" i="4"/>
  <c r="I2381" i="4"/>
  <c r="D1850" i="1" s="1"/>
  <c r="J1850" i="1" s="1"/>
  <c r="B2381" i="4"/>
  <c r="I2380" i="4"/>
  <c r="D1849" i="1" s="1"/>
  <c r="B2380" i="4"/>
  <c r="I2379" i="4"/>
  <c r="D1841" i="1" s="1"/>
  <c r="J1841" i="1" s="1"/>
  <c r="B2379" i="4"/>
  <c r="I2378" i="4"/>
  <c r="D1840" i="1" s="1"/>
  <c r="J1840" i="1" s="1"/>
  <c r="B2378" i="4"/>
  <c r="I2377" i="4"/>
  <c r="D1839" i="1" s="1"/>
  <c r="J1839" i="1" s="1"/>
  <c r="B2377" i="4"/>
  <c r="I2376" i="4"/>
  <c r="D1838" i="1" s="1"/>
  <c r="J1838" i="1" s="1"/>
  <c r="B2376" i="4"/>
  <c r="I2375" i="4"/>
  <c r="D1837" i="1" s="1"/>
  <c r="J1837" i="1" s="1"/>
  <c r="B2375" i="4"/>
  <c r="I2374" i="4"/>
  <c r="D1836" i="1" s="1"/>
  <c r="J1836" i="1" s="1"/>
  <c r="B2374" i="4"/>
  <c r="I2373" i="4"/>
  <c r="D1835" i="1" s="1"/>
  <c r="J1835" i="1" s="1"/>
  <c r="B2373" i="4"/>
  <c r="I2372" i="4"/>
  <c r="D1834" i="1" s="1"/>
  <c r="J1834" i="1" s="1"/>
  <c r="B2372" i="4"/>
  <c r="I2371" i="4"/>
  <c r="D1833" i="1" s="1"/>
  <c r="J1833" i="1" s="1"/>
  <c r="B2371" i="4"/>
  <c r="I2370" i="4"/>
  <c r="D1832" i="1" s="1"/>
  <c r="J1832" i="1" s="1"/>
  <c r="B2370" i="4"/>
  <c r="I2369" i="4"/>
  <c r="D1831" i="1" s="1"/>
  <c r="J1831" i="1" s="1"/>
  <c r="B2369" i="4"/>
  <c r="I2368" i="4"/>
  <c r="D1830" i="1" s="1"/>
  <c r="J1830" i="1" s="1"/>
  <c r="B2368" i="4"/>
  <c r="I2367" i="4"/>
  <c r="D1829" i="1" s="1"/>
  <c r="J1829" i="1" s="1"/>
  <c r="B2367" i="4"/>
  <c r="I2366" i="4"/>
  <c r="D1828" i="1" s="1"/>
  <c r="J1828" i="1" s="1"/>
  <c r="B2366" i="4"/>
  <c r="I2357" i="4"/>
  <c r="I2355" i="4"/>
  <c r="H2355" i="4"/>
  <c r="H2359" i="4" s="1"/>
  <c r="G2355" i="4"/>
  <c r="G2359" i="4" s="1"/>
  <c r="F2355" i="4"/>
  <c r="F2359" i="4" s="1"/>
  <c r="E2355" i="4"/>
  <c r="E2359" i="4" s="1"/>
  <c r="D2355" i="4"/>
  <c r="D2359" i="4" s="1"/>
  <c r="C2355" i="4"/>
  <c r="C2359" i="4" s="1"/>
  <c r="I2354" i="4"/>
  <c r="D1827" i="1" s="1"/>
  <c r="J1827" i="1" s="1"/>
  <c r="B2354" i="4"/>
  <c r="I2353" i="4"/>
  <c r="D1826" i="1" s="1"/>
  <c r="J1826" i="1" s="1"/>
  <c r="B2353" i="4"/>
  <c r="I2352" i="4"/>
  <c r="D1825" i="1" s="1"/>
  <c r="J1825" i="1" s="1"/>
  <c r="B2352" i="4"/>
  <c r="I2351" i="4"/>
  <c r="D1824" i="1" s="1"/>
  <c r="J1824" i="1" s="1"/>
  <c r="B2351" i="4"/>
  <c r="I2350" i="4"/>
  <c r="D1823" i="1" s="1"/>
  <c r="J1823" i="1" s="1"/>
  <c r="B2350" i="4"/>
  <c r="I2349" i="4"/>
  <c r="D1822" i="1" s="1"/>
  <c r="J1822" i="1" s="1"/>
  <c r="B2349" i="4"/>
  <c r="I2348" i="4"/>
  <c r="D1821" i="1" s="1"/>
  <c r="J1821" i="1" s="1"/>
  <c r="B2348" i="4"/>
  <c r="I2347" i="4"/>
  <c r="D1820" i="1" s="1"/>
  <c r="J1820" i="1" s="1"/>
  <c r="B2347" i="4"/>
  <c r="I2346" i="4"/>
  <c r="D1819" i="1" s="1"/>
  <c r="J1819" i="1" s="1"/>
  <c r="B2346" i="4"/>
  <c r="I2345" i="4"/>
  <c r="D1818" i="1" s="1"/>
  <c r="J1818" i="1" s="1"/>
  <c r="B2345" i="4"/>
  <c r="I2344" i="4"/>
  <c r="D1817" i="1" s="1"/>
  <c r="J1817" i="1" s="1"/>
  <c r="B2344" i="4"/>
  <c r="I2343" i="4"/>
  <c r="D1816" i="1" s="1"/>
  <c r="J1816" i="1" s="1"/>
  <c r="B2343" i="4"/>
  <c r="I2342" i="4"/>
  <c r="D1815" i="1" s="1"/>
  <c r="J1815" i="1" s="1"/>
  <c r="B2342" i="4"/>
  <c r="I2341" i="4"/>
  <c r="D1814" i="1" s="1"/>
  <c r="J1814" i="1" s="1"/>
  <c r="B2341" i="4"/>
  <c r="I2340" i="4"/>
  <c r="D1813" i="1" s="1"/>
  <c r="J1813" i="1" s="1"/>
  <c r="B2340" i="4"/>
  <c r="I2339" i="4"/>
  <c r="D1812" i="1" s="1"/>
  <c r="J1812" i="1" s="1"/>
  <c r="B2339" i="4"/>
  <c r="I2338" i="4"/>
  <c r="D1811" i="1" s="1"/>
  <c r="J1811" i="1" s="1"/>
  <c r="B2338" i="4"/>
  <c r="I2337" i="4"/>
  <c r="D1810" i="1" s="1"/>
  <c r="J1810" i="1" s="1"/>
  <c r="B2337" i="4"/>
  <c r="I2336" i="4"/>
  <c r="D1809" i="1" s="1"/>
  <c r="J1809" i="1" s="1"/>
  <c r="B2336" i="4"/>
  <c r="I2335" i="4"/>
  <c r="D1808" i="1" s="1"/>
  <c r="J1808" i="1" s="1"/>
  <c r="B2335" i="4"/>
  <c r="I2334" i="4"/>
  <c r="D1807" i="1" s="1"/>
  <c r="J1807" i="1" s="1"/>
  <c r="B2334" i="4"/>
  <c r="I2333" i="4"/>
  <c r="D1806" i="1" s="1"/>
  <c r="J1806" i="1" s="1"/>
  <c r="B2333" i="4"/>
  <c r="I2332" i="4"/>
  <c r="D1805" i="1" s="1"/>
  <c r="J1805" i="1" s="1"/>
  <c r="B2332" i="4"/>
  <c r="I2331" i="4"/>
  <c r="D1804" i="1" s="1"/>
  <c r="J1804" i="1" s="1"/>
  <c r="B2331" i="4"/>
  <c r="I2330" i="4"/>
  <c r="D1803" i="1" s="1"/>
  <c r="J1803" i="1" s="1"/>
  <c r="B2330" i="4"/>
  <c r="I2329" i="4"/>
  <c r="D1802" i="1" s="1"/>
  <c r="J1802" i="1" s="1"/>
  <c r="B2329" i="4"/>
  <c r="I2328" i="4"/>
  <c r="D1801" i="1" s="1"/>
  <c r="J1801" i="1" s="1"/>
  <c r="B2328" i="4"/>
  <c r="I2319" i="4"/>
  <c r="I2317" i="4"/>
  <c r="H2317" i="4"/>
  <c r="H2321" i="4" s="1"/>
  <c r="G2317" i="4"/>
  <c r="G2321" i="4" s="1"/>
  <c r="F2317" i="4"/>
  <c r="F2321" i="4" s="1"/>
  <c r="E2317" i="4"/>
  <c r="E2321" i="4" s="1"/>
  <c r="D2317" i="4"/>
  <c r="D2321" i="4" s="1"/>
  <c r="C2317" i="4"/>
  <c r="C2321" i="4" s="1"/>
  <c r="I2316" i="4"/>
  <c r="D1800" i="1" s="1"/>
  <c r="J1800" i="1" s="1"/>
  <c r="B2316" i="4"/>
  <c r="I2315" i="4"/>
  <c r="D1799" i="1" s="1"/>
  <c r="J1799" i="1" s="1"/>
  <c r="B2315" i="4"/>
  <c r="I2314" i="4"/>
  <c r="D1798" i="1" s="1"/>
  <c r="J1798" i="1" s="1"/>
  <c r="B2314" i="4"/>
  <c r="I2313" i="4"/>
  <c r="D1797" i="1" s="1"/>
  <c r="B2313" i="4"/>
  <c r="I2312" i="4"/>
  <c r="D1789" i="1" s="1"/>
  <c r="J1789" i="1" s="1"/>
  <c r="B2312" i="4"/>
  <c r="I2311" i="4"/>
  <c r="D1788" i="1" s="1"/>
  <c r="J1788" i="1" s="1"/>
  <c r="B2311" i="4"/>
  <c r="I2310" i="4"/>
  <c r="D1787" i="1" s="1"/>
  <c r="J1787" i="1" s="1"/>
  <c r="B2310" i="4"/>
  <c r="I2309" i="4"/>
  <c r="D1786" i="1" s="1"/>
  <c r="J1786" i="1" s="1"/>
  <c r="B2309" i="4"/>
  <c r="I2308" i="4"/>
  <c r="D1785" i="1" s="1"/>
  <c r="J1785" i="1" s="1"/>
  <c r="B2308" i="4"/>
  <c r="I2307" i="4"/>
  <c r="D1784" i="1" s="1"/>
  <c r="J1784" i="1" s="1"/>
  <c r="B2307" i="4"/>
  <c r="I2306" i="4"/>
  <c r="B2306" i="4"/>
  <c r="I2305" i="4"/>
  <c r="D1782" i="1" s="1"/>
  <c r="J1782" i="1" s="1"/>
  <c r="B2305" i="4"/>
  <c r="I2304" i="4"/>
  <c r="B2304" i="4"/>
  <c r="I2303" i="4"/>
  <c r="D1780" i="1" s="1"/>
  <c r="J1780" i="1" s="1"/>
  <c r="B2303" i="4"/>
  <c r="I2302" i="4"/>
  <c r="B2302" i="4"/>
  <c r="I2301" i="4"/>
  <c r="D1778" i="1" s="1"/>
  <c r="J1778" i="1" s="1"/>
  <c r="B2301" i="4"/>
  <c r="I2300" i="4"/>
  <c r="B2300" i="4"/>
  <c r="I2299" i="4"/>
  <c r="D1776" i="1" s="1"/>
  <c r="J1776" i="1" s="1"/>
  <c r="B2299" i="4"/>
  <c r="I2298" i="4"/>
  <c r="B2298" i="4"/>
  <c r="I2297" i="4"/>
  <c r="D1774" i="1" s="1"/>
  <c r="J1774" i="1" s="1"/>
  <c r="B2297" i="4"/>
  <c r="I2296" i="4"/>
  <c r="B2296" i="4"/>
  <c r="I2295" i="4"/>
  <c r="B2295" i="4"/>
  <c r="I2294" i="4"/>
  <c r="B2294" i="4"/>
  <c r="I2293" i="4"/>
  <c r="B2293" i="4"/>
  <c r="I2292" i="4"/>
  <c r="B2292" i="4"/>
  <c r="I2291" i="4"/>
  <c r="B2291" i="4"/>
  <c r="I2290" i="4"/>
  <c r="B2290" i="4"/>
  <c r="I2281" i="4"/>
  <c r="I2279" i="4"/>
  <c r="H2279" i="4"/>
  <c r="H2283" i="4" s="1"/>
  <c r="G2279" i="4"/>
  <c r="G2283" i="4" s="1"/>
  <c r="F2279" i="4"/>
  <c r="F2283" i="4" s="1"/>
  <c r="E2279" i="4"/>
  <c r="E2283" i="4" s="1"/>
  <c r="D2279" i="4"/>
  <c r="D2283" i="4" s="1"/>
  <c r="C2279" i="4"/>
  <c r="C2283" i="4" s="1"/>
  <c r="I2278" i="4"/>
  <c r="B2278" i="4"/>
  <c r="I2277" i="4"/>
  <c r="B2277" i="4"/>
  <c r="I2276" i="4"/>
  <c r="B2276" i="4"/>
  <c r="I2275" i="4"/>
  <c r="B2275" i="4"/>
  <c r="I2274" i="4"/>
  <c r="B2274" i="4"/>
  <c r="I2273" i="4"/>
  <c r="B2273" i="4"/>
  <c r="I2272" i="4"/>
  <c r="B2272" i="4"/>
  <c r="I2271" i="4"/>
  <c r="B2271" i="4"/>
  <c r="I2270" i="4"/>
  <c r="B2270" i="4"/>
  <c r="I2269" i="4"/>
  <c r="B2269" i="4"/>
  <c r="I2268" i="4"/>
  <c r="B2268" i="4"/>
  <c r="I2267" i="4"/>
  <c r="B2267" i="4"/>
  <c r="I2266" i="4"/>
  <c r="B2266" i="4"/>
  <c r="I2265" i="4"/>
  <c r="B2265" i="4"/>
  <c r="I2264" i="4"/>
  <c r="B2264" i="4"/>
  <c r="I2263" i="4"/>
  <c r="B2263" i="4"/>
  <c r="I2262" i="4"/>
  <c r="B2262" i="4"/>
  <c r="I2261" i="4"/>
  <c r="B2261" i="4"/>
  <c r="I2260" i="4"/>
  <c r="B2260" i="4"/>
  <c r="I2259" i="4"/>
  <c r="B2259" i="4"/>
  <c r="I2258" i="4"/>
  <c r="B2258" i="4"/>
  <c r="I2257" i="4"/>
  <c r="B2257" i="4"/>
  <c r="I2256" i="4"/>
  <c r="B2256" i="4"/>
  <c r="I2255" i="4"/>
  <c r="B2255" i="4"/>
  <c r="I2254" i="4"/>
  <c r="B2254" i="4"/>
  <c r="I2253" i="4"/>
  <c r="B2253" i="4"/>
  <c r="I2252" i="4"/>
  <c r="B2252" i="4"/>
  <c r="I2243" i="4"/>
  <c r="I2241" i="4"/>
  <c r="H2241" i="4"/>
  <c r="H2245" i="4" s="1"/>
  <c r="G2241" i="4"/>
  <c r="G2245" i="4" s="1"/>
  <c r="F2241" i="4"/>
  <c r="F2245" i="4" s="1"/>
  <c r="E2241" i="4"/>
  <c r="E2245" i="4" s="1"/>
  <c r="D2241" i="4"/>
  <c r="D2245" i="4" s="1"/>
  <c r="C2241" i="4"/>
  <c r="C2245" i="4" s="1"/>
  <c r="I2240" i="4"/>
  <c r="B2240" i="4"/>
  <c r="I2239" i="4"/>
  <c r="B2239" i="4"/>
  <c r="I2238" i="4"/>
  <c r="B2238" i="4"/>
  <c r="I2237" i="4"/>
  <c r="B2237" i="4"/>
  <c r="I2236" i="4"/>
  <c r="B2236" i="4"/>
  <c r="I2235" i="4"/>
  <c r="B2235" i="4"/>
  <c r="I2234" i="4"/>
  <c r="B2234" i="4"/>
  <c r="I2233" i="4"/>
  <c r="B2233" i="4"/>
  <c r="I2232" i="4"/>
  <c r="B2232" i="4"/>
  <c r="I2231" i="4"/>
  <c r="B2231" i="4"/>
  <c r="I2230" i="4"/>
  <c r="B2230" i="4"/>
  <c r="I2229" i="4"/>
  <c r="B2229" i="4"/>
  <c r="I2228" i="4"/>
  <c r="B2228" i="4"/>
  <c r="I2227" i="4"/>
  <c r="B2227" i="4"/>
  <c r="I2226" i="4"/>
  <c r="B2226" i="4"/>
  <c r="I2225" i="4"/>
  <c r="B2225" i="4"/>
  <c r="I2224" i="4"/>
  <c r="B2224" i="4"/>
  <c r="I2223" i="4"/>
  <c r="B2223" i="4"/>
  <c r="I2222" i="4"/>
  <c r="B2222" i="4"/>
  <c r="I2221" i="4"/>
  <c r="B2221" i="4"/>
  <c r="I2220" i="4"/>
  <c r="B2220" i="4"/>
  <c r="I2219" i="4"/>
  <c r="B2219" i="4"/>
  <c r="I2218" i="4"/>
  <c r="B2218" i="4"/>
  <c r="I2217" i="4"/>
  <c r="B2217" i="4"/>
  <c r="I2216" i="4"/>
  <c r="B2216" i="4"/>
  <c r="I2215" i="4"/>
  <c r="B2215" i="4"/>
  <c r="I2214" i="4"/>
  <c r="B2214" i="4"/>
  <c r="I2205" i="4"/>
  <c r="I2203" i="4"/>
  <c r="H2203" i="4"/>
  <c r="H2207" i="4" s="1"/>
  <c r="G2203" i="4"/>
  <c r="G2207" i="4" s="1"/>
  <c r="F2203" i="4"/>
  <c r="F2207" i="4" s="1"/>
  <c r="E2203" i="4"/>
  <c r="E2207" i="4" s="1"/>
  <c r="D2203" i="4"/>
  <c r="D2207" i="4" s="1"/>
  <c r="C2203" i="4"/>
  <c r="C2207" i="4" s="1"/>
  <c r="I2202" i="4"/>
  <c r="B2202" i="4"/>
  <c r="I2201" i="4"/>
  <c r="B2201" i="4"/>
  <c r="I2200" i="4"/>
  <c r="B2200" i="4"/>
  <c r="I2199" i="4"/>
  <c r="B2199" i="4"/>
  <c r="I2198" i="4"/>
  <c r="B2198" i="4"/>
  <c r="I2197" i="4"/>
  <c r="B2197" i="4"/>
  <c r="I2196" i="4"/>
  <c r="B2196" i="4"/>
  <c r="I2195" i="4"/>
  <c r="B2195" i="4"/>
  <c r="I2194" i="4"/>
  <c r="B2194" i="4"/>
  <c r="I2193" i="4"/>
  <c r="B2193" i="4"/>
  <c r="I2192" i="4"/>
  <c r="B2192" i="4"/>
  <c r="I2191" i="4"/>
  <c r="B2191" i="4"/>
  <c r="I2190" i="4"/>
  <c r="B2190" i="4"/>
  <c r="I2189" i="4"/>
  <c r="B2189" i="4"/>
  <c r="I2188" i="4"/>
  <c r="B2188" i="4"/>
  <c r="I2187" i="4"/>
  <c r="B2187" i="4"/>
  <c r="I2186" i="4"/>
  <c r="B2186" i="4"/>
  <c r="I2185" i="4"/>
  <c r="B2185" i="4"/>
  <c r="I2184" i="4"/>
  <c r="B2184" i="4"/>
  <c r="I2183" i="4"/>
  <c r="B2183" i="4"/>
  <c r="I2182" i="4"/>
  <c r="B2182" i="4"/>
  <c r="I2181" i="4"/>
  <c r="B2181" i="4"/>
  <c r="I2180" i="4"/>
  <c r="B2180" i="4"/>
  <c r="I2179" i="4"/>
  <c r="B2179" i="4"/>
  <c r="I2178" i="4"/>
  <c r="B2178" i="4"/>
  <c r="I2177" i="4"/>
  <c r="B2177" i="4"/>
  <c r="I2176" i="4"/>
  <c r="B2176" i="4"/>
  <c r="I2167" i="4"/>
  <c r="I2165" i="4"/>
  <c r="H2165" i="4"/>
  <c r="H2169" i="4" s="1"/>
  <c r="G2165" i="4"/>
  <c r="G2169" i="4" s="1"/>
  <c r="F2165" i="4"/>
  <c r="F2169" i="4" s="1"/>
  <c r="E2165" i="4"/>
  <c r="E2169" i="4" s="1"/>
  <c r="D2165" i="4"/>
  <c r="D2169" i="4" s="1"/>
  <c r="C2165" i="4"/>
  <c r="C2169" i="4" s="1"/>
  <c r="I2164" i="4"/>
  <c r="B2164" i="4"/>
  <c r="I2163" i="4"/>
  <c r="B2163" i="4"/>
  <c r="I2162" i="4"/>
  <c r="B2162" i="4"/>
  <c r="I2161" i="4"/>
  <c r="B2161" i="4"/>
  <c r="I2160" i="4"/>
  <c r="B2160" i="4"/>
  <c r="I2159" i="4"/>
  <c r="B2159" i="4"/>
  <c r="I2158" i="4"/>
  <c r="B2158" i="4"/>
  <c r="I2157" i="4"/>
  <c r="B2157" i="4"/>
  <c r="I2156" i="4"/>
  <c r="B2156" i="4"/>
  <c r="I2155" i="4"/>
  <c r="B2155" i="4"/>
  <c r="I2154" i="4"/>
  <c r="B2154" i="4"/>
  <c r="I2153" i="4"/>
  <c r="B2153" i="4"/>
  <c r="I2152" i="4"/>
  <c r="B2152" i="4"/>
  <c r="I2151" i="4"/>
  <c r="B2151" i="4"/>
  <c r="I2150" i="4"/>
  <c r="B2150" i="4"/>
  <c r="I2149" i="4"/>
  <c r="B2149" i="4"/>
  <c r="I2148" i="4"/>
  <c r="B2148" i="4"/>
  <c r="I2147" i="4"/>
  <c r="B2147" i="4"/>
  <c r="I2146" i="4"/>
  <c r="B2146" i="4"/>
  <c r="I2145" i="4"/>
  <c r="B2145" i="4"/>
  <c r="I2144" i="4"/>
  <c r="B2144" i="4"/>
  <c r="I2143" i="4"/>
  <c r="B2143" i="4"/>
  <c r="I2142" i="4"/>
  <c r="B2142" i="4"/>
  <c r="I2141" i="4"/>
  <c r="B2141" i="4"/>
  <c r="I2140" i="4"/>
  <c r="B2140" i="4"/>
  <c r="I2139" i="4"/>
  <c r="B2139" i="4"/>
  <c r="I2138" i="4"/>
  <c r="B2138" i="4"/>
  <c r="I2129" i="4"/>
  <c r="I2127" i="4"/>
  <c r="H2127" i="4"/>
  <c r="H2131" i="4" s="1"/>
  <c r="G2127" i="4"/>
  <c r="G2131" i="4" s="1"/>
  <c r="F2127" i="4"/>
  <c r="F2131" i="4" s="1"/>
  <c r="E2127" i="4"/>
  <c r="E2131" i="4" s="1"/>
  <c r="D2127" i="4"/>
  <c r="D2131" i="4" s="1"/>
  <c r="C2127" i="4"/>
  <c r="C2131" i="4" s="1"/>
  <c r="I2126" i="4"/>
  <c r="B2126" i="4"/>
  <c r="I2125" i="4"/>
  <c r="B2125" i="4"/>
  <c r="I2124" i="4"/>
  <c r="B2124" i="4"/>
  <c r="I2123" i="4"/>
  <c r="B2123" i="4"/>
  <c r="I2122" i="4"/>
  <c r="B2122" i="4"/>
  <c r="I2121" i="4"/>
  <c r="O119" i="1" s="1"/>
  <c r="U119" i="1" s="1"/>
  <c r="B2121" i="4"/>
  <c r="I2120" i="4"/>
  <c r="O118" i="1" s="1"/>
  <c r="B2120" i="4"/>
  <c r="I2119" i="4"/>
  <c r="B2119" i="4"/>
  <c r="I2118" i="4"/>
  <c r="B2118" i="4"/>
  <c r="I2117" i="4"/>
  <c r="B2117" i="4"/>
  <c r="I2116" i="4"/>
  <c r="B2116" i="4"/>
  <c r="I2115" i="4"/>
  <c r="B2115" i="4"/>
  <c r="I2114" i="4"/>
  <c r="B2114" i="4"/>
  <c r="I2113" i="4"/>
  <c r="B2113" i="4"/>
  <c r="I2112" i="4"/>
  <c r="B2112" i="4"/>
  <c r="I2111" i="4"/>
  <c r="B2111" i="4"/>
  <c r="I2110" i="4"/>
  <c r="B2110" i="4"/>
  <c r="I2109" i="4"/>
  <c r="B2109" i="4"/>
  <c r="I2108" i="4"/>
  <c r="B2108" i="4"/>
  <c r="I2107" i="4"/>
  <c r="B2107" i="4"/>
  <c r="I2106" i="4"/>
  <c r="B2106" i="4"/>
  <c r="I2105" i="4"/>
  <c r="B2105" i="4"/>
  <c r="I2104" i="4"/>
  <c r="B2104" i="4"/>
  <c r="I2103" i="4"/>
  <c r="B2103" i="4"/>
  <c r="I2102" i="4"/>
  <c r="B2102" i="4"/>
  <c r="I2101" i="4"/>
  <c r="B2101" i="4"/>
  <c r="I2100" i="4"/>
  <c r="B2100" i="4"/>
  <c r="I2091" i="4"/>
  <c r="I2089" i="4"/>
  <c r="H2089" i="4"/>
  <c r="H2093" i="4" s="1"/>
  <c r="G2089" i="4"/>
  <c r="G2093" i="4" s="1"/>
  <c r="F2089" i="4"/>
  <c r="F2093" i="4" s="1"/>
  <c r="E2089" i="4"/>
  <c r="E2093" i="4" s="1"/>
  <c r="D2089" i="4"/>
  <c r="D2093" i="4" s="1"/>
  <c r="C2089" i="4"/>
  <c r="C2093" i="4" s="1"/>
  <c r="I2088" i="4"/>
  <c r="B2088" i="4"/>
  <c r="I2087" i="4"/>
  <c r="B2087" i="4"/>
  <c r="I2086" i="4"/>
  <c r="B2086" i="4"/>
  <c r="I2085" i="4"/>
  <c r="B2085" i="4"/>
  <c r="I2084" i="4"/>
  <c r="B2084" i="4"/>
  <c r="I2083" i="4"/>
  <c r="B2083" i="4"/>
  <c r="I2082" i="4"/>
  <c r="B2082" i="4"/>
  <c r="I2081" i="4"/>
  <c r="B2081" i="4"/>
  <c r="I2080" i="4"/>
  <c r="B2080" i="4"/>
  <c r="I2079" i="4"/>
  <c r="B2079" i="4"/>
  <c r="I2078" i="4"/>
  <c r="O398" i="1" s="1"/>
  <c r="U398" i="1" s="1"/>
  <c r="B2078" i="4"/>
  <c r="I2077" i="4"/>
  <c r="B2077" i="4"/>
  <c r="I2076" i="4"/>
  <c r="B2076" i="4"/>
  <c r="I2075" i="4"/>
  <c r="B2075" i="4"/>
  <c r="I2074" i="4"/>
  <c r="B2074" i="4"/>
  <c r="I2073" i="4"/>
  <c r="B2073" i="4"/>
  <c r="I2072" i="4"/>
  <c r="B2072" i="4"/>
  <c r="I2071" i="4"/>
  <c r="B2071" i="4"/>
  <c r="I2070" i="4"/>
  <c r="B2070" i="4"/>
  <c r="I2069" i="4"/>
  <c r="B2069" i="4"/>
  <c r="I2068" i="4"/>
  <c r="B2068" i="4"/>
  <c r="I2067" i="4"/>
  <c r="B2067" i="4"/>
  <c r="I2066" i="4"/>
  <c r="B2066" i="4"/>
  <c r="I2065" i="4"/>
  <c r="B2065" i="4"/>
  <c r="I2064" i="4"/>
  <c r="B2064" i="4"/>
  <c r="I2063" i="4"/>
  <c r="B2063" i="4"/>
  <c r="I2062" i="4"/>
  <c r="B2062" i="4"/>
  <c r="I2053" i="4"/>
  <c r="I2051" i="4"/>
  <c r="H2051" i="4"/>
  <c r="H2055" i="4" s="1"/>
  <c r="G2051" i="4"/>
  <c r="G2055" i="4" s="1"/>
  <c r="F2051" i="4"/>
  <c r="F2055" i="4" s="1"/>
  <c r="E2051" i="4"/>
  <c r="E2055" i="4" s="1"/>
  <c r="D2051" i="4"/>
  <c r="D2055" i="4" s="1"/>
  <c r="C2051" i="4"/>
  <c r="C2055" i="4" s="1"/>
  <c r="I2050" i="4"/>
  <c r="B2050" i="4"/>
  <c r="I2049" i="4"/>
  <c r="B2049" i="4"/>
  <c r="I2048" i="4"/>
  <c r="B2048" i="4"/>
  <c r="I2047" i="4"/>
  <c r="B2047" i="4"/>
  <c r="I2046" i="4"/>
  <c r="B2046" i="4"/>
  <c r="I2045" i="4"/>
  <c r="B2045" i="4"/>
  <c r="I2044" i="4"/>
  <c r="B2044" i="4"/>
  <c r="I2043" i="4"/>
  <c r="B2043" i="4"/>
  <c r="I2042" i="4"/>
  <c r="B2042" i="4"/>
  <c r="I2041" i="4"/>
  <c r="B2041" i="4"/>
  <c r="I2040" i="4"/>
  <c r="B2040" i="4"/>
  <c r="I2039" i="4"/>
  <c r="B2039" i="4"/>
  <c r="I2038" i="4"/>
  <c r="B2038" i="4"/>
  <c r="I2037" i="4"/>
  <c r="B2037" i="4"/>
  <c r="I2036" i="4"/>
  <c r="B2036" i="4"/>
  <c r="I2035" i="4"/>
  <c r="B2035" i="4"/>
  <c r="I2034" i="4"/>
  <c r="B2034" i="4"/>
  <c r="I2033" i="4"/>
  <c r="B2033" i="4"/>
  <c r="I2032" i="4"/>
  <c r="B2032" i="4"/>
  <c r="I2031" i="4"/>
  <c r="B2031" i="4"/>
  <c r="I2030" i="4"/>
  <c r="B2030" i="4"/>
  <c r="I2029" i="4"/>
  <c r="B2029" i="4"/>
  <c r="I2028" i="4"/>
  <c r="B2028" i="4"/>
  <c r="I2027" i="4"/>
  <c r="B2027" i="4"/>
  <c r="I2026" i="4"/>
  <c r="B2026" i="4"/>
  <c r="I2025" i="4"/>
  <c r="B2025" i="4"/>
  <c r="I2024" i="4"/>
  <c r="B2024" i="4"/>
  <c r="I2015" i="4"/>
  <c r="I2013" i="4"/>
  <c r="H2013" i="4"/>
  <c r="H2017" i="4" s="1"/>
  <c r="G2013" i="4"/>
  <c r="G2017" i="4" s="1"/>
  <c r="F2013" i="4"/>
  <c r="F2017" i="4" s="1"/>
  <c r="E2013" i="4"/>
  <c r="E2017" i="4" s="1"/>
  <c r="D2013" i="4"/>
  <c r="D2017" i="4" s="1"/>
  <c r="C2013" i="4"/>
  <c r="C2017" i="4" s="1"/>
  <c r="I2012" i="4"/>
  <c r="B2012" i="4"/>
  <c r="I2011" i="4"/>
  <c r="B2011" i="4"/>
  <c r="I2010" i="4"/>
  <c r="B2010" i="4"/>
  <c r="I2009" i="4"/>
  <c r="B2009" i="4"/>
  <c r="I2008" i="4"/>
  <c r="B2008" i="4"/>
  <c r="I2007" i="4"/>
  <c r="B2007" i="4"/>
  <c r="I2006" i="4"/>
  <c r="B2006" i="4"/>
  <c r="I2005" i="4"/>
  <c r="B2005" i="4"/>
  <c r="I2004" i="4"/>
  <c r="B2004" i="4"/>
  <c r="I2003" i="4"/>
  <c r="B2003" i="4"/>
  <c r="I2002" i="4"/>
  <c r="B2002" i="4"/>
  <c r="I2001" i="4"/>
  <c r="B2001" i="4"/>
  <c r="I2000" i="4"/>
  <c r="B2000" i="4"/>
  <c r="I1999" i="4"/>
  <c r="B1999" i="4"/>
  <c r="I1998" i="4"/>
  <c r="B1998" i="4"/>
  <c r="I1997" i="4"/>
  <c r="B1997" i="4"/>
  <c r="I1996" i="4"/>
  <c r="B1996" i="4"/>
  <c r="I1995" i="4"/>
  <c r="B1995" i="4"/>
  <c r="I1994" i="4"/>
  <c r="B1994" i="4"/>
  <c r="I1993" i="4"/>
  <c r="B1993" i="4"/>
  <c r="I1992" i="4"/>
  <c r="B1992" i="4"/>
  <c r="I1991" i="4"/>
  <c r="B1991" i="4"/>
  <c r="I1990" i="4"/>
  <c r="B1990" i="4"/>
  <c r="I1989" i="4"/>
  <c r="B1989" i="4"/>
  <c r="I1988" i="4"/>
  <c r="B1988" i="4"/>
  <c r="I1987" i="4"/>
  <c r="B1987" i="4"/>
  <c r="I1986" i="4"/>
  <c r="B1986" i="4"/>
  <c r="I1977" i="4"/>
  <c r="I1975" i="4"/>
  <c r="H1975" i="4"/>
  <c r="H1979" i="4" s="1"/>
  <c r="G1975" i="4"/>
  <c r="G1979" i="4" s="1"/>
  <c r="F1975" i="4"/>
  <c r="F1979" i="4" s="1"/>
  <c r="E1975" i="4"/>
  <c r="E1979" i="4" s="1"/>
  <c r="D1975" i="4"/>
  <c r="D1979" i="4" s="1"/>
  <c r="C1975" i="4"/>
  <c r="C1979" i="4" s="1"/>
  <c r="I1974" i="4"/>
  <c r="B1974" i="4"/>
  <c r="I1973" i="4"/>
  <c r="B1973" i="4"/>
  <c r="I1972" i="4"/>
  <c r="B1972" i="4"/>
  <c r="I1971" i="4"/>
  <c r="B1971" i="4"/>
  <c r="I1970" i="4"/>
  <c r="B1970" i="4"/>
  <c r="I1969" i="4"/>
  <c r="B1969" i="4"/>
  <c r="I1968" i="4"/>
  <c r="B1968" i="4"/>
  <c r="I1967" i="4"/>
  <c r="B1967" i="4"/>
  <c r="I1966" i="4"/>
  <c r="B1966" i="4"/>
  <c r="I1965" i="4"/>
  <c r="B1965" i="4"/>
  <c r="I1964" i="4"/>
  <c r="B1964" i="4"/>
  <c r="I1963" i="4"/>
  <c r="B1963" i="4"/>
  <c r="I1962" i="4"/>
  <c r="B1962" i="4"/>
  <c r="I1961" i="4"/>
  <c r="B1961" i="4"/>
  <c r="I1960" i="4"/>
  <c r="B1960" i="4"/>
  <c r="I1959" i="4"/>
  <c r="B1959" i="4"/>
  <c r="I1958" i="4"/>
  <c r="B1958" i="4"/>
  <c r="I1957" i="4"/>
  <c r="B1957" i="4"/>
  <c r="I1956" i="4"/>
  <c r="B1956" i="4"/>
  <c r="I1955" i="4"/>
  <c r="B1955" i="4"/>
  <c r="I1954" i="4"/>
  <c r="B1954" i="4"/>
  <c r="I1953" i="4"/>
  <c r="B1953" i="4"/>
  <c r="I1952" i="4"/>
  <c r="B1952" i="4"/>
  <c r="I1951" i="4"/>
  <c r="B1951" i="4"/>
  <c r="I1950" i="4"/>
  <c r="B1950" i="4"/>
  <c r="I1949" i="4"/>
  <c r="B1949" i="4"/>
  <c r="I1948" i="4"/>
  <c r="B1948" i="4"/>
  <c r="I1939" i="4"/>
  <c r="I1937" i="4"/>
  <c r="H1937" i="4"/>
  <c r="H1941" i="4" s="1"/>
  <c r="G1937" i="4"/>
  <c r="G1941" i="4" s="1"/>
  <c r="F1937" i="4"/>
  <c r="F1941" i="4" s="1"/>
  <c r="E1937" i="4"/>
  <c r="E1941" i="4" s="1"/>
  <c r="D1937" i="4"/>
  <c r="D1941" i="4" s="1"/>
  <c r="C1937" i="4"/>
  <c r="C1941" i="4" s="1"/>
  <c r="I1936" i="4"/>
  <c r="B1936" i="4"/>
  <c r="I1935" i="4"/>
  <c r="B1935" i="4"/>
  <c r="I1934" i="4"/>
  <c r="B1934" i="4"/>
  <c r="I1933" i="4"/>
  <c r="B1933" i="4"/>
  <c r="I1932" i="4"/>
  <c r="B1932" i="4"/>
  <c r="I1931" i="4"/>
  <c r="B1931" i="4"/>
  <c r="I1930" i="4"/>
  <c r="O394" i="1" s="1"/>
  <c r="U394" i="1" s="1"/>
  <c r="B1930" i="4"/>
  <c r="I1929" i="4"/>
  <c r="O393" i="1" s="1"/>
  <c r="U393" i="1" s="1"/>
  <c r="B1929" i="4"/>
  <c r="I1928" i="4"/>
  <c r="B1928" i="4"/>
  <c r="I1927" i="4"/>
  <c r="B1927" i="4"/>
  <c r="I1926" i="4"/>
  <c r="B1926" i="4"/>
  <c r="I1925" i="4"/>
  <c r="B1925" i="4"/>
  <c r="I1924" i="4"/>
  <c r="B1924" i="4"/>
  <c r="I1923" i="4"/>
  <c r="B1923" i="4"/>
  <c r="I1922" i="4"/>
  <c r="B1922" i="4"/>
  <c r="I1921" i="4"/>
  <c r="B1921" i="4"/>
  <c r="I1920" i="4"/>
  <c r="B1920" i="4"/>
  <c r="I1919" i="4"/>
  <c r="B1919" i="4"/>
  <c r="I1918" i="4"/>
  <c r="B1918" i="4"/>
  <c r="I1917" i="4"/>
  <c r="B1917" i="4"/>
  <c r="I1916" i="4"/>
  <c r="B1916" i="4"/>
  <c r="I1915" i="4"/>
  <c r="B1915" i="4"/>
  <c r="I1914" i="4"/>
  <c r="B1914" i="4"/>
  <c r="I1913" i="4"/>
  <c r="B1913" i="4"/>
  <c r="I1912" i="4"/>
  <c r="B1912" i="4"/>
  <c r="I1911" i="4"/>
  <c r="B1911" i="4"/>
  <c r="I1910" i="4"/>
  <c r="B1910" i="4"/>
  <c r="I1901" i="4"/>
  <c r="I1899" i="4"/>
  <c r="H1899" i="4"/>
  <c r="H1903" i="4" s="1"/>
  <c r="G1899" i="4"/>
  <c r="G1903" i="4" s="1"/>
  <c r="F1899" i="4"/>
  <c r="F1903" i="4" s="1"/>
  <c r="E1899" i="4"/>
  <c r="E1903" i="4" s="1"/>
  <c r="D1899" i="4"/>
  <c r="D1903" i="4" s="1"/>
  <c r="C1899" i="4"/>
  <c r="C1903" i="4" s="1"/>
  <c r="I1898" i="4"/>
  <c r="B1898" i="4"/>
  <c r="I1897" i="4"/>
  <c r="B1897" i="4"/>
  <c r="I1896" i="4"/>
  <c r="B1896" i="4"/>
  <c r="I1895" i="4"/>
  <c r="B1895" i="4"/>
  <c r="I1894" i="4"/>
  <c r="B1894" i="4"/>
  <c r="I1893" i="4"/>
  <c r="B1893" i="4"/>
  <c r="I1892" i="4"/>
  <c r="B1892" i="4"/>
  <c r="I1891" i="4"/>
  <c r="B1891" i="4"/>
  <c r="I1890" i="4"/>
  <c r="B1890" i="4"/>
  <c r="I1889" i="4"/>
  <c r="B1889" i="4"/>
  <c r="I1888" i="4"/>
  <c r="B1888" i="4"/>
  <c r="I1887" i="4"/>
  <c r="B1887" i="4"/>
  <c r="I1886" i="4"/>
  <c r="B1886" i="4"/>
  <c r="I1885" i="4"/>
  <c r="B1885" i="4"/>
  <c r="I1884" i="4"/>
  <c r="B1884" i="4"/>
  <c r="I1883" i="4"/>
  <c r="B1883" i="4"/>
  <c r="I1882" i="4"/>
  <c r="B1882" i="4"/>
  <c r="I1881" i="4"/>
  <c r="B1881" i="4"/>
  <c r="I1880" i="4"/>
  <c r="B1880" i="4"/>
  <c r="I1879" i="4"/>
  <c r="B1879" i="4"/>
  <c r="I1878" i="4"/>
  <c r="B1878" i="4"/>
  <c r="I1877" i="4"/>
  <c r="B1877" i="4"/>
  <c r="I1876" i="4"/>
  <c r="B1876" i="4"/>
  <c r="I1875" i="4"/>
  <c r="B1875" i="4"/>
  <c r="I1874" i="4"/>
  <c r="B1874" i="4"/>
  <c r="I1873" i="4"/>
  <c r="B1873" i="4"/>
  <c r="I1872" i="4"/>
  <c r="B1872" i="4"/>
  <c r="I1863" i="4"/>
  <c r="I1861" i="4"/>
  <c r="H1861" i="4"/>
  <c r="H1865" i="4" s="1"/>
  <c r="G1861" i="4"/>
  <c r="G1865" i="4" s="1"/>
  <c r="F1861" i="4"/>
  <c r="F1865" i="4" s="1"/>
  <c r="E1861" i="4"/>
  <c r="E1865" i="4" s="1"/>
  <c r="D1861" i="4"/>
  <c r="D1865" i="4" s="1"/>
  <c r="C1861" i="4"/>
  <c r="C1865" i="4" s="1"/>
  <c r="I1860" i="4"/>
  <c r="B1860" i="4"/>
  <c r="I1859" i="4"/>
  <c r="B1859" i="4"/>
  <c r="I1858" i="4"/>
  <c r="B1858" i="4"/>
  <c r="I1857" i="4"/>
  <c r="B1857" i="4"/>
  <c r="I1856" i="4"/>
  <c r="B1856" i="4"/>
  <c r="I1855" i="4"/>
  <c r="B1855" i="4"/>
  <c r="I1854" i="4"/>
  <c r="B1854" i="4"/>
  <c r="I1853" i="4"/>
  <c r="B1853" i="4"/>
  <c r="I1852" i="4"/>
  <c r="B1852" i="4"/>
  <c r="I1851" i="4"/>
  <c r="B1851" i="4"/>
  <c r="I1850" i="4"/>
  <c r="B1850" i="4"/>
  <c r="I1849" i="4"/>
  <c r="B1849" i="4"/>
  <c r="I1848" i="4"/>
  <c r="B1848" i="4"/>
  <c r="I1847" i="4"/>
  <c r="B1847" i="4"/>
  <c r="I1846" i="4"/>
  <c r="B1846" i="4"/>
  <c r="I1845" i="4"/>
  <c r="B1845" i="4"/>
  <c r="I1844" i="4"/>
  <c r="O392" i="1" s="1"/>
  <c r="U392" i="1" s="1"/>
  <c r="B1844" i="4"/>
  <c r="I1843" i="4"/>
  <c r="B1843" i="4"/>
  <c r="I1842" i="4"/>
  <c r="B1842" i="4"/>
  <c r="I1841" i="4"/>
  <c r="B1841" i="4"/>
  <c r="I1840" i="4"/>
  <c r="B1840" i="4"/>
  <c r="I1839" i="4"/>
  <c r="B1839" i="4"/>
  <c r="I1838" i="4"/>
  <c r="B1838" i="4"/>
  <c r="I1837" i="4"/>
  <c r="B1837" i="4"/>
  <c r="I1836" i="4"/>
  <c r="B1836" i="4"/>
  <c r="I1835" i="4"/>
  <c r="B1835" i="4"/>
  <c r="I1834" i="4"/>
  <c r="B1834" i="4"/>
  <c r="I1824" i="4"/>
  <c r="I1822" i="4"/>
  <c r="H1822" i="4"/>
  <c r="H1826" i="4" s="1"/>
  <c r="G1822" i="4"/>
  <c r="G1826" i="4" s="1"/>
  <c r="F1822" i="4"/>
  <c r="F1826" i="4" s="1"/>
  <c r="E1822" i="4"/>
  <c r="E1826" i="4" s="1"/>
  <c r="D1822" i="4"/>
  <c r="D1826" i="4" s="1"/>
  <c r="C1822" i="4"/>
  <c r="C1826" i="4" s="1"/>
  <c r="I1821" i="4"/>
  <c r="B1821" i="4"/>
  <c r="I1820" i="4"/>
  <c r="B1820" i="4"/>
  <c r="I1819" i="4"/>
  <c r="B1819" i="4"/>
  <c r="I1818" i="4"/>
  <c r="B1818" i="4"/>
  <c r="I1817" i="4"/>
  <c r="B1817" i="4"/>
  <c r="I1816" i="4"/>
  <c r="B1816" i="4"/>
  <c r="I1815" i="4"/>
  <c r="B1815" i="4"/>
  <c r="I1814" i="4"/>
  <c r="B1814" i="4"/>
  <c r="I1813" i="4"/>
  <c r="B1813" i="4"/>
  <c r="I1812" i="4"/>
  <c r="B1812" i="4"/>
  <c r="I1811" i="4"/>
  <c r="B1811" i="4"/>
  <c r="I1810" i="4"/>
  <c r="B1810" i="4"/>
  <c r="I1809" i="4"/>
  <c r="B1809" i="4"/>
  <c r="I1808" i="4"/>
  <c r="B1808" i="4"/>
  <c r="I1807" i="4"/>
  <c r="B1807" i="4"/>
  <c r="I1806" i="4"/>
  <c r="B1806" i="4"/>
  <c r="I1805" i="4"/>
  <c r="B1805" i="4"/>
  <c r="I1804" i="4"/>
  <c r="B1804" i="4"/>
  <c r="I1803" i="4"/>
  <c r="B1803" i="4"/>
  <c r="I1802" i="4"/>
  <c r="B1802" i="4"/>
  <c r="I1801" i="4"/>
  <c r="B1801" i="4"/>
  <c r="I1800" i="4"/>
  <c r="B1800" i="4"/>
  <c r="I1799" i="4"/>
  <c r="B1799" i="4"/>
  <c r="I1798" i="4"/>
  <c r="B1798" i="4"/>
  <c r="I1797" i="4"/>
  <c r="B1797" i="4"/>
  <c r="I1796" i="4"/>
  <c r="B1796" i="4"/>
  <c r="I1795" i="4"/>
  <c r="B1795" i="4"/>
  <c r="I1786" i="4"/>
  <c r="I1784" i="4"/>
  <c r="H1784" i="4"/>
  <c r="H1788" i="4" s="1"/>
  <c r="G1784" i="4"/>
  <c r="G1788" i="4" s="1"/>
  <c r="F1784" i="4"/>
  <c r="F1788" i="4" s="1"/>
  <c r="E1784" i="4"/>
  <c r="E1788" i="4" s="1"/>
  <c r="D1784" i="4"/>
  <c r="D1788" i="4" s="1"/>
  <c r="C1784" i="4"/>
  <c r="C1788" i="4" s="1"/>
  <c r="I1783" i="4"/>
  <c r="B1783" i="4"/>
  <c r="I1782" i="4"/>
  <c r="B1782" i="4"/>
  <c r="I1781" i="4"/>
  <c r="B1781" i="4"/>
  <c r="I1780" i="4"/>
  <c r="B1780" i="4"/>
  <c r="I1779" i="4"/>
  <c r="B1779" i="4"/>
  <c r="I1778" i="4"/>
  <c r="B1778" i="4"/>
  <c r="I1777" i="4"/>
  <c r="B1777" i="4"/>
  <c r="I1776" i="4"/>
  <c r="B1776" i="4"/>
  <c r="I1775" i="4"/>
  <c r="B1775" i="4"/>
  <c r="I1774" i="4"/>
  <c r="B1774" i="4"/>
  <c r="I1773" i="4"/>
  <c r="B1773" i="4"/>
  <c r="I1772" i="4"/>
  <c r="B1772" i="4"/>
  <c r="I1771" i="4"/>
  <c r="B1771" i="4"/>
  <c r="I1770" i="4"/>
  <c r="B1770" i="4"/>
  <c r="I1769" i="4"/>
  <c r="B1769" i="4"/>
  <c r="I1768" i="4"/>
  <c r="B1768" i="4"/>
  <c r="I1767" i="4"/>
  <c r="B1767" i="4"/>
  <c r="I1766" i="4"/>
  <c r="B1766" i="4"/>
  <c r="I1765" i="4"/>
  <c r="B1765" i="4"/>
  <c r="I1764" i="4"/>
  <c r="B1764" i="4"/>
  <c r="I1763" i="4"/>
  <c r="B1763" i="4"/>
  <c r="I1762" i="4"/>
  <c r="B1762" i="4"/>
  <c r="I1761" i="4"/>
  <c r="B1761" i="4"/>
  <c r="I1760" i="4"/>
  <c r="B1760" i="4"/>
  <c r="I1759" i="4"/>
  <c r="B1759" i="4"/>
  <c r="I1758" i="4"/>
  <c r="B1758" i="4"/>
  <c r="I1757" i="4"/>
  <c r="B1757" i="4"/>
  <c r="I1748" i="4"/>
  <c r="I1746" i="4"/>
  <c r="H1746" i="4"/>
  <c r="H1750" i="4" s="1"/>
  <c r="G1746" i="4"/>
  <c r="G1750" i="4" s="1"/>
  <c r="F1746" i="4"/>
  <c r="F1750" i="4" s="1"/>
  <c r="E1746" i="4"/>
  <c r="E1750" i="4" s="1"/>
  <c r="D1746" i="4"/>
  <c r="D1750" i="4" s="1"/>
  <c r="C1746" i="4"/>
  <c r="C1750" i="4" s="1"/>
  <c r="I1745" i="4"/>
  <c r="O391" i="1" s="1"/>
  <c r="U391" i="1" s="1"/>
  <c r="B1745" i="4"/>
  <c r="I1744" i="4"/>
  <c r="B1744" i="4"/>
  <c r="I1743" i="4"/>
  <c r="B1743" i="4"/>
  <c r="I1742" i="4"/>
  <c r="B1742" i="4"/>
  <c r="I1741" i="4"/>
  <c r="B1741" i="4"/>
  <c r="I1740" i="4"/>
  <c r="B1740" i="4"/>
  <c r="I1739" i="4"/>
  <c r="B1739" i="4"/>
  <c r="I1738" i="4"/>
  <c r="B1738" i="4"/>
  <c r="I1737" i="4"/>
  <c r="B1737" i="4"/>
  <c r="I1736" i="4"/>
  <c r="B1736" i="4"/>
  <c r="I1735" i="4"/>
  <c r="B1735" i="4"/>
  <c r="I1734" i="4"/>
  <c r="B1734" i="4"/>
  <c r="I1733" i="4"/>
  <c r="B1733" i="4"/>
  <c r="I1732" i="4"/>
  <c r="B1732" i="4"/>
  <c r="I1731" i="4"/>
  <c r="B1731" i="4"/>
  <c r="I1730" i="4"/>
  <c r="B1730" i="4"/>
  <c r="I1729" i="4"/>
  <c r="B1729" i="4"/>
  <c r="I1728" i="4"/>
  <c r="B1728" i="4"/>
  <c r="I1727" i="4"/>
  <c r="B1727" i="4"/>
  <c r="I1726" i="4"/>
  <c r="B1726" i="4"/>
  <c r="I1725" i="4"/>
  <c r="B1725" i="4"/>
  <c r="I1724" i="4"/>
  <c r="B1724" i="4"/>
  <c r="I1723" i="4"/>
  <c r="B1723" i="4"/>
  <c r="I1722" i="4"/>
  <c r="B1722" i="4"/>
  <c r="I1721" i="4"/>
  <c r="B1721" i="4"/>
  <c r="I1720" i="4"/>
  <c r="B1720" i="4"/>
  <c r="I1719" i="4"/>
  <c r="B1719" i="4"/>
  <c r="I1710" i="4"/>
  <c r="I1708" i="4"/>
  <c r="H1708" i="4"/>
  <c r="H1712" i="4" s="1"/>
  <c r="G1708" i="4"/>
  <c r="G1712" i="4" s="1"/>
  <c r="F1708" i="4"/>
  <c r="F1712" i="4" s="1"/>
  <c r="E1708" i="4"/>
  <c r="E1712" i="4" s="1"/>
  <c r="D1708" i="4"/>
  <c r="D1712" i="4" s="1"/>
  <c r="C1708" i="4"/>
  <c r="C1712" i="4" s="1"/>
  <c r="I1707" i="4"/>
  <c r="B1707" i="4"/>
  <c r="I1706" i="4"/>
  <c r="B1706" i="4"/>
  <c r="I1705" i="4"/>
  <c r="B1705" i="4"/>
  <c r="I1704" i="4"/>
  <c r="B1704" i="4"/>
  <c r="I1703" i="4"/>
  <c r="B1703" i="4"/>
  <c r="I1702" i="4"/>
  <c r="B1702" i="4"/>
  <c r="I1701" i="4"/>
  <c r="B1701" i="4"/>
  <c r="I1700" i="4"/>
  <c r="B1700" i="4"/>
  <c r="I1699" i="4"/>
  <c r="B1699" i="4"/>
  <c r="I1698" i="4"/>
  <c r="B1698" i="4"/>
  <c r="I1697" i="4"/>
  <c r="B1697" i="4"/>
  <c r="I1696" i="4"/>
  <c r="B1696" i="4"/>
  <c r="I1695" i="4"/>
  <c r="B1695" i="4"/>
  <c r="I1694" i="4"/>
  <c r="B1694" i="4"/>
  <c r="I1693" i="4"/>
  <c r="B1693" i="4"/>
  <c r="I1692" i="4"/>
  <c r="B1692" i="4"/>
  <c r="I1691" i="4"/>
  <c r="B1691" i="4"/>
  <c r="I1690" i="4"/>
  <c r="B1690" i="4"/>
  <c r="I1689" i="4"/>
  <c r="B1689" i="4"/>
  <c r="I1688" i="4"/>
  <c r="B1688" i="4"/>
  <c r="I1687" i="4"/>
  <c r="D1278" i="1" s="1"/>
  <c r="B1687" i="4"/>
  <c r="I1686" i="4"/>
  <c r="D1277" i="1" s="1"/>
  <c r="B1686" i="4"/>
  <c r="I1685" i="4"/>
  <c r="D1269" i="1" s="1"/>
  <c r="J1269" i="1" s="1"/>
  <c r="B1685" i="4"/>
  <c r="I1684" i="4"/>
  <c r="D1268" i="1" s="1"/>
  <c r="J1268" i="1" s="1"/>
  <c r="B1684" i="4"/>
  <c r="I1683" i="4"/>
  <c r="D1267" i="1" s="1"/>
  <c r="J1267" i="1" s="1"/>
  <c r="B1683" i="4"/>
  <c r="I1682" i="4"/>
  <c r="D1266" i="1" s="1"/>
  <c r="J1266" i="1" s="1"/>
  <c r="B1682" i="4"/>
  <c r="I1681" i="4"/>
  <c r="D1265" i="1" s="1"/>
  <c r="J1265" i="1" s="1"/>
  <c r="B1681" i="4"/>
  <c r="I1672" i="4"/>
  <c r="I1670" i="4"/>
  <c r="H1670" i="4"/>
  <c r="H1674" i="4" s="1"/>
  <c r="G1670" i="4"/>
  <c r="G1674" i="4" s="1"/>
  <c r="F1670" i="4"/>
  <c r="F1674" i="4" s="1"/>
  <c r="E1670" i="4"/>
  <c r="E1674" i="4" s="1"/>
  <c r="D1670" i="4"/>
  <c r="D1674" i="4" s="1"/>
  <c r="C1670" i="4"/>
  <c r="C1674" i="4" s="1"/>
  <c r="I1669" i="4"/>
  <c r="D1264" i="1" s="1"/>
  <c r="J1264" i="1" s="1"/>
  <c r="B1669" i="4"/>
  <c r="I1668" i="4"/>
  <c r="D1263" i="1" s="1"/>
  <c r="J1263" i="1" s="1"/>
  <c r="B1668" i="4"/>
  <c r="I1667" i="4"/>
  <c r="D1262" i="1" s="1"/>
  <c r="J1262" i="1" s="1"/>
  <c r="B1667" i="4"/>
  <c r="I1666" i="4"/>
  <c r="D1261" i="1" s="1"/>
  <c r="J1261" i="1" s="1"/>
  <c r="B1666" i="4"/>
  <c r="I1665" i="4"/>
  <c r="D1260" i="1" s="1"/>
  <c r="J1260" i="1" s="1"/>
  <c r="B1665" i="4"/>
  <c r="I1664" i="4"/>
  <c r="D1259" i="1" s="1"/>
  <c r="J1259" i="1" s="1"/>
  <c r="B1664" i="4"/>
  <c r="I1663" i="4"/>
  <c r="D1258" i="1" s="1"/>
  <c r="J1258" i="1" s="1"/>
  <c r="B1663" i="4"/>
  <c r="I1662" i="4"/>
  <c r="D1257" i="1" s="1"/>
  <c r="J1257" i="1" s="1"/>
  <c r="B1662" i="4"/>
  <c r="I1661" i="4"/>
  <c r="D1256" i="1" s="1"/>
  <c r="J1256" i="1" s="1"/>
  <c r="B1661" i="4"/>
  <c r="I1660" i="4"/>
  <c r="D1255" i="1" s="1"/>
  <c r="J1255" i="1" s="1"/>
  <c r="B1660" i="4"/>
  <c r="I1659" i="4"/>
  <c r="D1254" i="1" s="1"/>
  <c r="J1254" i="1" s="1"/>
  <c r="B1659" i="4"/>
  <c r="I1658" i="4"/>
  <c r="D1253" i="1" s="1"/>
  <c r="J1253" i="1" s="1"/>
  <c r="B1658" i="4"/>
  <c r="I1657" i="4"/>
  <c r="D1252" i="1" s="1"/>
  <c r="J1252" i="1" s="1"/>
  <c r="B1657" i="4"/>
  <c r="I1656" i="4"/>
  <c r="D1251" i="1" s="1"/>
  <c r="J1251" i="1" s="1"/>
  <c r="B1656" i="4"/>
  <c r="I1655" i="4"/>
  <c r="D1250" i="1" s="1"/>
  <c r="J1250" i="1" s="1"/>
  <c r="B1655" i="4"/>
  <c r="I1654" i="4"/>
  <c r="D1249" i="1" s="1"/>
  <c r="J1249" i="1" s="1"/>
  <c r="B1654" i="4"/>
  <c r="I1653" i="4"/>
  <c r="D1248" i="1" s="1"/>
  <c r="J1248" i="1" s="1"/>
  <c r="B1653" i="4"/>
  <c r="I1652" i="4"/>
  <c r="D1247" i="1" s="1"/>
  <c r="J1247" i="1" s="1"/>
  <c r="B1652" i="4"/>
  <c r="I1651" i="4"/>
  <c r="D1246" i="1" s="1"/>
  <c r="J1246" i="1" s="1"/>
  <c r="B1651" i="4"/>
  <c r="I1650" i="4"/>
  <c r="D1245" i="1" s="1"/>
  <c r="J1245" i="1" s="1"/>
  <c r="B1650" i="4"/>
  <c r="I1649" i="4"/>
  <c r="D1244" i="1" s="1"/>
  <c r="J1244" i="1" s="1"/>
  <c r="B1649" i="4"/>
  <c r="I1648" i="4"/>
  <c r="D1243" i="1" s="1"/>
  <c r="J1243" i="1" s="1"/>
  <c r="B1648" i="4"/>
  <c r="I1647" i="4"/>
  <c r="D1242" i="1" s="1"/>
  <c r="J1242" i="1" s="1"/>
  <c r="B1647" i="4"/>
  <c r="I1646" i="4"/>
  <c r="D1241" i="1" s="1"/>
  <c r="J1241" i="1" s="1"/>
  <c r="B1646" i="4"/>
  <c r="I1645" i="4"/>
  <c r="D1240" i="1" s="1"/>
  <c r="J1240" i="1" s="1"/>
  <c r="B1645" i="4"/>
  <c r="I1644" i="4"/>
  <c r="D1239" i="1" s="1"/>
  <c r="J1239" i="1" s="1"/>
  <c r="B1644" i="4"/>
  <c r="I1643" i="4"/>
  <c r="D1238" i="1" s="1"/>
  <c r="J1238" i="1" s="1"/>
  <c r="B1643" i="4"/>
  <c r="I1634" i="4"/>
  <c r="I1632" i="4"/>
  <c r="H1632" i="4"/>
  <c r="H1636" i="4" s="1"/>
  <c r="G1632" i="4"/>
  <c r="G1636" i="4" s="1"/>
  <c r="F1632" i="4"/>
  <c r="F1636" i="4" s="1"/>
  <c r="E1632" i="4"/>
  <c r="E1636" i="4" s="1"/>
  <c r="D1632" i="4"/>
  <c r="D1636" i="4" s="1"/>
  <c r="C1632" i="4"/>
  <c r="C1636" i="4" s="1"/>
  <c r="I1631" i="4"/>
  <c r="D1237" i="1" s="1"/>
  <c r="J1237" i="1" s="1"/>
  <c r="B1631" i="4"/>
  <c r="I1630" i="4"/>
  <c r="D1236" i="1" s="1"/>
  <c r="J1236" i="1" s="1"/>
  <c r="B1630" i="4"/>
  <c r="I1629" i="4"/>
  <c r="D1235" i="1" s="1"/>
  <c r="J1235" i="1" s="1"/>
  <c r="B1629" i="4"/>
  <c r="I1628" i="4"/>
  <c r="D1234" i="1" s="1"/>
  <c r="J1234" i="1" s="1"/>
  <c r="B1628" i="4"/>
  <c r="I1627" i="4"/>
  <c r="D1233" i="1" s="1"/>
  <c r="J1233" i="1" s="1"/>
  <c r="B1627" i="4"/>
  <c r="I1626" i="4"/>
  <c r="D1232" i="1" s="1"/>
  <c r="J1232" i="1" s="1"/>
  <c r="B1626" i="4"/>
  <c r="I1625" i="4"/>
  <c r="D1231" i="1" s="1"/>
  <c r="J1231" i="1" s="1"/>
  <c r="B1625" i="4"/>
  <c r="I1624" i="4"/>
  <c r="D1230" i="1" s="1"/>
  <c r="J1230" i="1" s="1"/>
  <c r="B1624" i="4"/>
  <c r="I1623" i="4"/>
  <c r="D1229" i="1" s="1"/>
  <c r="J1229" i="1" s="1"/>
  <c r="B1623" i="4"/>
  <c r="I1622" i="4"/>
  <c r="D1228" i="1" s="1"/>
  <c r="J1228" i="1" s="1"/>
  <c r="B1622" i="4"/>
  <c r="I1621" i="4"/>
  <c r="D1227" i="1" s="1"/>
  <c r="J1227" i="1" s="1"/>
  <c r="B1621" i="4"/>
  <c r="I1620" i="4"/>
  <c r="D1226" i="1" s="1"/>
  <c r="J1226" i="1" s="1"/>
  <c r="B1620" i="4"/>
  <c r="I1619" i="4"/>
  <c r="D1225" i="1" s="1"/>
  <c r="B1619" i="4"/>
  <c r="I1618" i="4"/>
  <c r="D1217" i="1" s="1"/>
  <c r="J1217" i="1" s="1"/>
  <c r="B1618" i="4"/>
  <c r="I1617" i="4"/>
  <c r="D1216" i="1" s="1"/>
  <c r="J1216" i="1" s="1"/>
  <c r="B1617" i="4"/>
  <c r="I1616" i="4"/>
  <c r="D1215" i="1" s="1"/>
  <c r="J1215" i="1" s="1"/>
  <c r="B1616" i="4"/>
  <c r="I1615" i="4"/>
  <c r="D1214" i="1" s="1"/>
  <c r="J1214" i="1" s="1"/>
  <c r="B1615" i="4"/>
  <c r="I1614" i="4"/>
  <c r="D1213" i="1" s="1"/>
  <c r="J1213" i="1" s="1"/>
  <c r="B1614" i="4"/>
  <c r="I1613" i="4"/>
  <c r="D1212" i="1" s="1"/>
  <c r="J1212" i="1" s="1"/>
  <c r="B1613" i="4"/>
  <c r="I1612" i="4"/>
  <c r="D1211" i="1" s="1"/>
  <c r="J1211" i="1" s="1"/>
  <c r="B1612" i="4"/>
  <c r="I1611" i="4"/>
  <c r="D1210" i="1" s="1"/>
  <c r="J1210" i="1" s="1"/>
  <c r="B1611" i="4"/>
  <c r="I1610" i="4"/>
  <c r="D1209" i="1" s="1"/>
  <c r="J1209" i="1" s="1"/>
  <c r="B1610" i="4"/>
  <c r="I1609" i="4"/>
  <c r="D1208" i="1" s="1"/>
  <c r="J1208" i="1" s="1"/>
  <c r="B1609" i="4"/>
  <c r="I1608" i="4"/>
  <c r="D1207" i="1" s="1"/>
  <c r="J1207" i="1" s="1"/>
  <c r="B1608" i="4"/>
  <c r="I1607" i="4"/>
  <c r="D1206" i="1" s="1"/>
  <c r="J1206" i="1" s="1"/>
  <c r="B1607" i="4"/>
  <c r="I1606" i="4"/>
  <c r="D1205" i="1" s="1"/>
  <c r="J1205" i="1" s="1"/>
  <c r="B1606" i="4"/>
  <c r="I1605" i="4"/>
  <c r="D1204" i="1" s="1"/>
  <c r="J1204" i="1" s="1"/>
  <c r="B1605" i="4"/>
  <c r="I1596" i="4"/>
  <c r="I1594" i="4"/>
  <c r="H1594" i="4"/>
  <c r="H1598" i="4" s="1"/>
  <c r="G1594" i="4"/>
  <c r="G1598" i="4" s="1"/>
  <c r="F1594" i="4"/>
  <c r="F1598" i="4" s="1"/>
  <c r="E1594" i="4"/>
  <c r="E1598" i="4" s="1"/>
  <c r="D1594" i="4"/>
  <c r="D1598" i="4" s="1"/>
  <c r="C1594" i="4"/>
  <c r="C1598" i="4" s="1"/>
  <c r="I1593" i="4"/>
  <c r="D1203" i="1" s="1"/>
  <c r="J1203" i="1" s="1"/>
  <c r="B1593" i="4"/>
  <c r="I1592" i="4"/>
  <c r="D1202" i="1" s="1"/>
  <c r="J1202" i="1" s="1"/>
  <c r="B1592" i="4"/>
  <c r="I1591" i="4"/>
  <c r="D1201" i="1" s="1"/>
  <c r="J1201" i="1" s="1"/>
  <c r="B1591" i="4"/>
  <c r="I1590" i="4"/>
  <c r="D1200" i="1" s="1"/>
  <c r="J1200" i="1" s="1"/>
  <c r="B1590" i="4"/>
  <c r="I1589" i="4"/>
  <c r="D1199" i="1" s="1"/>
  <c r="J1199" i="1" s="1"/>
  <c r="B1589" i="4"/>
  <c r="I1588" i="4"/>
  <c r="D1198" i="1" s="1"/>
  <c r="J1198" i="1" s="1"/>
  <c r="B1588" i="4"/>
  <c r="I1587" i="4"/>
  <c r="D1197" i="1" s="1"/>
  <c r="J1197" i="1" s="1"/>
  <c r="B1587" i="4"/>
  <c r="I1586" i="4"/>
  <c r="D1196" i="1" s="1"/>
  <c r="J1196" i="1" s="1"/>
  <c r="B1586" i="4"/>
  <c r="I1585" i="4"/>
  <c r="D1195" i="1" s="1"/>
  <c r="J1195" i="1" s="1"/>
  <c r="B1585" i="4"/>
  <c r="I1584" i="4"/>
  <c r="D1194" i="1" s="1"/>
  <c r="J1194" i="1" s="1"/>
  <c r="B1584" i="4"/>
  <c r="I1583" i="4"/>
  <c r="D1193" i="1" s="1"/>
  <c r="J1193" i="1" s="1"/>
  <c r="B1583" i="4"/>
  <c r="I1582" i="4"/>
  <c r="D1192" i="1" s="1"/>
  <c r="J1192" i="1" s="1"/>
  <c r="B1582" i="4"/>
  <c r="I1581" i="4"/>
  <c r="D1191" i="1" s="1"/>
  <c r="J1191" i="1" s="1"/>
  <c r="B1581" i="4"/>
  <c r="I1580" i="4"/>
  <c r="D1190" i="1" s="1"/>
  <c r="J1190" i="1" s="1"/>
  <c r="B1580" i="4"/>
  <c r="I1579" i="4"/>
  <c r="D1189" i="1" s="1"/>
  <c r="J1189" i="1" s="1"/>
  <c r="B1579" i="4"/>
  <c r="I1578" i="4"/>
  <c r="D1188" i="1" s="1"/>
  <c r="J1188" i="1" s="1"/>
  <c r="B1578" i="4"/>
  <c r="I1577" i="4"/>
  <c r="D1187" i="1" s="1"/>
  <c r="J1187" i="1" s="1"/>
  <c r="B1577" i="4"/>
  <c r="I1576" i="4"/>
  <c r="D1186" i="1" s="1"/>
  <c r="J1186" i="1" s="1"/>
  <c r="B1576" i="4"/>
  <c r="I1575" i="4"/>
  <c r="D1185" i="1" s="1"/>
  <c r="J1185" i="1" s="1"/>
  <c r="B1575" i="4"/>
  <c r="I1574" i="4"/>
  <c r="D1184" i="1" s="1"/>
  <c r="J1184" i="1" s="1"/>
  <c r="B1574" i="4"/>
  <c r="I1573" i="4"/>
  <c r="D1183" i="1" s="1"/>
  <c r="J1183" i="1" s="1"/>
  <c r="B1573" i="4"/>
  <c r="I1572" i="4"/>
  <c r="D1182" i="1" s="1"/>
  <c r="J1182" i="1" s="1"/>
  <c r="B1572" i="4"/>
  <c r="I1571" i="4"/>
  <c r="D1181" i="1" s="1"/>
  <c r="J1181" i="1" s="1"/>
  <c r="B1571" i="4"/>
  <c r="I1570" i="4"/>
  <c r="D1180" i="1" s="1"/>
  <c r="J1180" i="1" s="1"/>
  <c r="B1570" i="4"/>
  <c r="I1569" i="4"/>
  <c r="D1179" i="1" s="1"/>
  <c r="J1179" i="1" s="1"/>
  <c r="B1569" i="4"/>
  <c r="I1568" i="4"/>
  <c r="D1178" i="1" s="1"/>
  <c r="J1178" i="1" s="1"/>
  <c r="B1568" i="4"/>
  <c r="I1567" i="4"/>
  <c r="D1177" i="1" s="1"/>
  <c r="J1177" i="1" s="1"/>
  <c r="B1567" i="4"/>
  <c r="I1558" i="4"/>
  <c r="I1556" i="4"/>
  <c r="H1556" i="4"/>
  <c r="H1560" i="4" s="1"/>
  <c r="G1556" i="4"/>
  <c r="G1560" i="4" s="1"/>
  <c r="F1556" i="4"/>
  <c r="F1560" i="4" s="1"/>
  <c r="E1556" i="4"/>
  <c r="E1560" i="4" s="1"/>
  <c r="D1556" i="4"/>
  <c r="D1560" i="4" s="1"/>
  <c r="C1556" i="4"/>
  <c r="C1560" i="4" s="1"/>
  <c r="I1555" i="4"/>
  <c r="D1176" i="1" s="1"/>
  <c r="J1176" i="1" s="1"/>
  <c r="B1555" i="4"/>
  <c r="I1554" i="4"/>
  <c r="D1175" i="1" s="1"/>
  <c r="J1175" i="1" s="1"/>
  <c r="B1554" i="4"/>
  <c r="I1553" i="4"/>
  <c r="D1174" i="1" s="1"/>
  <c r="J1174" i="1" s="1"/>
  <c r="B1553" i="4"/>
  <c r="I1552" i="4"/>
  <c r="D1173" i="1" s="1"/>
  <c r="B1552" i="4"/>
  <c r="I1551" i="4"/>
  <c r="D1165" i="1" s="1"/>
  <c r="J1165" i="1" s="1"/>
  <c r="B1551" i="4"/>
  <c r="I1550" i="4"/>
  <c r="D1164" i="1" s="1"/>
  <c r="J1164" i="1" s="1"/>
  <c r="B1550" i="4"/>
  <c r="I1549" i="4"/>
  <c r="D1163" i="1" s="1"/>
  <c r="J1163" i="1" s="1"/>
  <c r="B1549" i="4"/>
  <c r="I1548" i="4"/>
  <c r="D1162" i="1" s="1"/>
  <c r="J1162" i="1" s="1"/>
  <c r="B1548" i="4"/>
  <c r="I1547" i="4"/>
  <c r="D1161" i="1" s="1"/>
  <c r="J1161" i="1" s="1"/>
  <c r="B1547" i="4"/>
  <c r="I1546" i="4"/>
  <c r="D1160" i="1" s="1"/>
  <c r="J1160" i="1" s="1"/>
  <c r="B1546" i="4"/>
  <c r="I1545" i="4"/>
  <c r="D1159" i="1" s="1"/>
  <c r="J1159" i="1" s="1"/>
  <c r="B1545" i="4"/>
  <c r="I1544" i="4"/>
  <c r="D1158" i="1" s="1"/>
  <c r="J1158" i="1" s="1"/>
  <c r="B1544" i="4"/>
  <c r="I1543" i="4"/>
  <c r="D1157" i="1" s="1"/>
  <c r="J1157" i="1" s="1"/>
  <c r="B1543" i="4"/>
  <c r="I1542" i="4"/>
  <c r="D1156" i="1" s="1"/>
  <c r="J1156" i="1" s="1"/>
  <c r="B1542" i="4"/>
  <c r="I1541" i="4"/>
  <c r="D1155" i="1" s="1"/>
  <c r="J1155" i="1" s="1"/>
  <c r="B1541" i="4"/>
  <c r="I1540" i="4"/>
  <c r="D1154" i="1" s="1"/>
  <c r="J1154" i="1" s="1"/>
  <c r="B1540" i="4"/>
  <c r="I1539" i="4"/>
  <c r="D1153" i="1" s="1"/>
  <c r="J1153" i="1" s="1"/>
  <c r="B1539" i="4"/>
  <c r="I1538" i="4"/>
  <c r="D1152" i="1" s="1"/>
  <c r="J1152" i="1" s="1"/>
  <c r="B1538" i="4"/>
  <c r="I1537" i="4"/>
  <c r="D1151" i="1" s="1"/>
  <c r="J1151" i="1" s="1"/>
  <c r="B1537" i="4"/>
  <c r="I1536" i="4"/>
  <c r="D1150" i="1" s="1"/>
  <c r="J1150" i="1" s="1"/>
  <c r="B1536" i="4"/>
  <c r="I1535" i="4"/>
  <c r="D1149" i="1" s="1"/>
  <c r="J1149" i="1" s="1"/>
  <c r="B1535" i="4"/>
  <c r="I1534" i="4"/>
  <c r="D1148" i="1" s="1"/>
  <c r="J1148" i="1" s="1"/>
  <c r="B1534" i="4"/>
  <c r="I1533" i="4"/>
  <c r="D1147" i="1" s="1"/>
  <c r="J1147" i="1" s="1"/>
  <c r="B1533" i="4"/>
  <c r="I1532" i="4"/>
  <c r="D1146" i="1" s="1"/>
  <c r="J1146" i="1" s="1"/>
  <c r="B1532" i="4"/>
  <c r="I1531" i="4"/>
  <c r="D1145" i="1" s="1"/>
  <c r="J1145" i="1" s="1"/>
  <c r="B1531" i="4"/>
  <c r="I1530" i="4"/>
  <c r="D1144" i="1" s="1"/>
  <c r="J1144" i="1" s="1"/>
  <c r="B1530" i="4"/>
  <c r="I1529" i="4"/>
  <c r="D1143" i="1" s="1"/>
  <c r="J1143" i="1" s="1"/>
  <c r="B1529" i="4"/>
  <c r="I1520" i="4"/>
  <c r="I1518" i="4"/>
  <c r="H1518" i="4"/>
  <c r="H1522" i="4" s="1"/>
  <c r="G1518" i="4"/>
  <c r="G1522" i="4" s="1"/>
  <c r="F1518" i="4"/>
  <c r="F1522" i="4" s="1"/>
  <c r="E1518" i="4"/>
  <c r="E1522" i="4" s="1"/>
  <c r="D1518" i="4"/>
  <c r="D1522" i="4" s="1"/>
  <c r="C1518" i="4"/>
  <c r="C1522" i="4" s="1"/>
  <c r="I1517" i="4"/>
  <c r="D1142" i="1" s="1"/>
  <c r="J1142" i="1" s="1"/>
  <c r="B1517" i="4"/>
  <c r="I1516" i="4"/>
  <c r="D1141" i="1" s="1"/>
  <c r="J1141" i="1" s="1"/>
  <c r="B1516" i="4"/>
  <c r="I1515" i="4"/>
  <c r="D1140" i="1" s="1"/>
  <c r="J1140" i="1" s="1"/>
  <c r="B1515" i="4"/>
  <c r="I1514" i="4"/>
  <c r="D1139" i="1" s="1"/>
  <c r="J1139" i="1" s="1"/>
  <c r="B1514" i="4"/>
  <c r="I1513" i="4"/>
  <c r="D1138" i="1" s="1"/>
  <c r="J1138" i="1" s="1"/>
  <c r="B1513" i="4"/>
  <c r="I1512" i="4"/>
  <c r="D1137" i="1" s="1"/>
  <c r="J1137" i="1" s="1"/>
  <c r="B1512" i="4"/>
  <c r="I1511" i="4"/>
  <c r="D1136" i="1" s="1"/>
  <c r="J1136" i="1" s="1"/>
  <c r="B1511" i="4"/>
  <c r="I1510" i="4"/>
  <c r="D1135" i="1" s="1"/>
  <c r="J1135" i="1" s="1"/>
  <c r="B1510" i="4"/>
  <c r="I1509" i="4"/>
  <c r="D1134" i="1" s="1"/>
  <c r="J1134" i="1" s="1"/>
  <c r="B1509" i="4"/>
  <c r="I1508" i="4"/>
  <c r="D1133" i="1" s="1"/>
  <c r="J1133" i="1" s="1"/>
  <c r="B1508" i="4"/>
  <c r="I1507" i="4"/>
  <c r="D1132" i="1" s="1"/>
  <c r="J1132" i="1" s="1"/>
  <c r="B1507" i="4"/>
  <c r="I1506" i="4"/>
  <c r="D1131" i="1" s="1"/>
  <c r="J1131" i="1" s="1"/>
  <c r="B1506" i="4"/>
  <c r="I1505" i="4"/>
  <c r="D1130" i="1" s="1"/>
  <c r="J1130" i="1" s="1"/>
  <c r="B1505" i="4"/>
  <c r="I1504" i="4"/>
  <c r="D1129" i="1" s="1"/>
  <c r="J1129" i="1" s="1"/>
  <c r="B1504" i="4"/>
  <c r="I1503" i="4"/>
  <c r="D1128" i="1" s="1"/>
  <c r="J1128" i="1" s="1"/>
  <c r="B1503" i="4"/>
  <c r="I1502" i="4"/>
  <c r="D1127" i="1" s="1"/>
  <c r="J1127" i="1" s="1"/>
  <c r="B1502" i="4"/>
  <c r="I1501" i="4"/>
  <c r="D1126" i="1" s="1"/>
  <c r="J1126" i="1" s="1"/>
  <c r="B1501" i="4"/>
  <c r="I1500" i="4"/>
  <c r="D1125" i="1" s="1"/>
  <c r="J1125" i="1" s="1"/>
  <c r="B1500" i="4"/>
  <c r="I1499" i="4"/>
  <c r="D1124" i="1" s="1"/>
  <c r="J1124" i="1" s="1"/>
  <c r="B1499" i="4"/>
  <c r="I1498" i="4"/>
  <c r="D1123" i="1" s="1"/>
  <c r="J1123" i="1" s="1"/>
  <c r="B1498" i="4"/>
  <c r="I1497" i="4"/>
  <c r="D1122" i="1" s="1"/>
  <c r="J1122" i="1" s="1"/>
  <c r="B1497" i="4"/>
  <c r="I1496" i="4"/>
  <c r="D1121" i="1" s="1"/>
  <c r="B1496" i="4"/>
  <c r="I1495" i="4"/>
  <c r="D1113" i="1" s="1"/>
  <c r="J1113" i="1" s="1"/>
  <c r="B1495" i="4"/>
  <c r="I1494" i="4"/>
  <c r="D1112" i="1" s="1"/>
  <c r="J1112" i="1" s="1"/>
  <c r="B1494" i="4"/>
  <c r="I1493" i="4"/>
  <c r="D1111" i="1" s="1"/>
  <c r="J1111" i="1" s="1"/>
  <c r="B1493" i="4"/>
  <c r="I1492" i="4"/>
  <c r="D1110" i="1" s="1"/>
  <c r="J1110" i="1" s="1"/>
  <c r="B1492" i="4"/>
  <c r="I1491" i="4"/>
  <c r="D1109" i="1" s="1"/>
  <c r="J1109" i="1" s="1"/>
  <c r="B1491" i="4"/>
  <c r="I1481" i="4"/>
  <c r="I1479" i="4"/>
  <c r="H1479" i="4"/>
  <c r="H1483" i="4" s="1"/>
  <c r="G1479" i="4"/>
  <c r="G1483" i="4" s="1"/>
  <c r="F1479" i="4"/>
  <c r="F1483" i="4" s="1"/>
  <c r="E1479" i="4"/>
  <c r="E1483" i="4" s="1"/>
  <c r="D1479" i="4"/>
  <c r="D1483" i="4" s="1"/>
  <c r="C1479" i="4"/>
  <c r="C1483" i="4" s="1"/>
  <c r="I1478" i="4"/>
  <c r="D1108" i="1" s="1"/>
  <c r="J1108" i="1" s="1"/>
  <c r="B1478" i="4"/>
  <c r="I1477" i="4"/>
  <c r="D1107" i="1" s="1"/>
  <c r="J1107" i="1" s="1"/>
  <c r="B1477" i="4"/>
  <c r="I1476" i="4"/>
  <c r="D1106" i="1" s="1"/>
  <c r="J1106" i="1" s="1"/>
  <c r="B1476" i="4"/>
  <c r="I1475" i="4"/>
  <c r="D1105" i="1" s="1"/>
  <c r="J1105" i="1" s="1"/>
  <c r="B1475" i="4"/>
  <c r="I1474" i="4"/>
  <c r="D1104" i="1" s="1"/>
  <c r="J1104" i="1" s="1"/>
  <c r="B1474" i="4"/>
  <c r="I1473" i="4"/>
  <c r="D1103" i="1" s="1"/>
  <c r="J1103" i="1" s="1"/>
  <c r="B1473" i="4"/>
  <c r="I1472" i="4"/>
  <c r="D1102" i="1" s="1"/>
  <c r="J1102" i="1" s="1"/>
  <c r="B1472" i="4"/>
  <c r="I1471" i="4"/>
  <c r="D1101" i="1" s="1"/>
  <c r="J1101" i="1" s="1"/>
  <c r="B1471" i="4"/>
  <c r="I1470" i="4"/>
  <c r="D1100" i="1" s="1"/>
  <c r="J1100" i="1" s="1"/>
  <c r="B1470" i="4"/>
  <c r="I1469" i="4"/>
  <c r="D1099" i="1" s="1"/>
  <c r="J1099" i="1" s="1"/>
  <c r="B1469" i="4"/>
  <c r="I1468" i="4"/>
  <c r="D1098" i="1" s="1"/>
  <c r="J1098" i="1" s="1"/>
  <c r="B1468" i="4"/>
  <c r="I1467" i="4"/>
  <c r="D1097" i="1" s="1"/>
  <c r="J1097" i="1" s="1"/>
  <c r="B1467" i="4"/>
  <c r="I1466" i="4"/>
  <c r="D1096" i="1" s="1"/>
  <c r="J1096" i="1" s="1"/>
  <c r="B1466" i="4"/>
  <c r="I1465" i="4"/>
  <c r="D1095" i="1" s="1"/>
  <c r="J1095" i="1" s="1"/>
  <c r="B1465" i="4"/>
  <c r="I1464" i="4"/>
  <c r="D1094" i="1" s="1"/>
  <c r="J1094" i="1" s="1"/>
  <c r="B1464" i="4"/>
  <c r="I1463" i="4"/>
  <c r="D1093" i="1" s="1"/>
  <c r="J1093" i="1" s="1"/>
  <c r="B1463" i="4"/>
  <c r="I1462" i="4"/>
  <c r="D1092" i="1" s="1"/>
  <c r="J1092" i="1" s="1"/>
  <c r="B1462" i="4"/>
  <c r="I1461" i="4"/>
  <c r="D1091" i="1" s="1"/>
  <c r="J1091" i="1" s="1"/>
  <c r="B1461" i="4"/>
  <c r="I1460" i="4"/>
  <c r="D1090" i="1" s="1"/>
  <c r="J1090" i="1" s="1"/>
  <c r="B1460" i="4"/>
  <c r="I1459" i="4"/>
  <c r="D1089" i="1" s="1"/>
  <c r="J1089" i="1" s="1"/>
  <c r="B1459" i="4"/>
  <c r="I1458" i="4"/>
  <c r="D1088" i="1" s="1"/>
  <c r="J1088" i="1" s="1"/>
  <c r="B1458" i="4"/>
  <c r="I1457" i="4"/>
  <c r="D1087" i="1" s="1"/>
  <c r="J1087" i="1" s="1"/>
  <c r="B1457" i="4"/>
  <c r="I1456" i="4"/>
  <c r="D1086" i="1" s="1"/>
  <c r="J1086" i="1" s="1"/>
  <c r="B1456" i="4"/>
  <c r="I1455" i="4"/>
  <c r="D1085" i="1" s="1"/>
  <c r="J1085" i="1" s="1"/>
  <c r="B1455" i="4"/>
  <c r="I1454" i="4"/>
  <c r="D1084" i="1" s="1"/>
  <c r="J1084" i="1" s="1"/>
  <c r="B1454" i="4"/>
  <c r="I1453" i="4"/>
  <c r="D1083" i="1" s="1"/>
  <c r="J1083" i="1" s="1"/>
  <c r="B1453" i="4"/>
  <c r="I1452" i="4"/>
  <c r="D1082" i="1" s="1"/>
  <c r="J1082" i="1" s="1"/>
  <c r="B1452" i="4"/>
  <c r="I1442" i="4"/>
  <c r="I1440" i="4"/>
  <c r="H1440" i="4"/>
  <c r="H1444" i="4" s="1"/>
  <c r="G1440" i="4"/>
  <c r="G1444" i="4" s="1"/>
  <c r="F1440" i="4"/>
  <c r="F1444" i="4" s="1"/>
  <c r="E1440" i="4"/>
  <c r="E1444" i="4" s="1"/>
  <c r="D1440" i="4"/>
  <c r="D1444" i="4" s="1"/>
  <c r="C1440" i="4"/>
  <c r="C1444" i="4" s="1"/>
  <c r="I1439" i="4"/>
  <c r="D1081" i="1" s="1"/>
  <c r="J1081" i="1" s="1"/>
  <c r="B1439" i="4"/>
  <c r="I1438" i="4"/>
  <c r="D1080" i="1" s="1"/>
  <c r="J1080" i="1" s="1"/>
  <c r="B1438" i="4"/>
  <c r="I1437" i="4"/>
  <c r="D1079" i="1" s="1"/>
  <c r="J1079" i="1" s="1"/>
  <c r="B1437" i="4"/>
  <c r="I1436" i="4"/>
  <c r="D1078" i="1" s="1"/>
  <c r="J1078" i="1" s="1"/>
  <c r="B1436" i="4"/>
  <c r="I1435" i="4"/>
  <c r="D1077" i="1" s="1"/>
  <c r="J1077" i="1" s="1"/>
  <c r="B1435" i="4"/>
  <c r="I1434" i="4"/>
  <c r="D1076" i="1" s="1"/>
  <c r="J1076" i="1" s="1"/>
  <c r="B1434" i="4"/>
  <c r="I1433" i="4"/>
  <c r="D1075" i="1" s="1"/>
  <c r="J1075" i="1" s="1"/>
  <c r="B1433" i="4"/>
  <c r="I1432" i="4"/>
  <c r="D1074" i="1" s="1"/>
  <c r="J1074" i="1" s="1"/>
  <c r="B1432" i="4"/>
  <c r="I1431" i="4"/>
  <c r="D1073" i="1" s="1"/>
  <c r="J1073" i="1" s="1"/>
  <c r="B1431" i="4"/>
  <c r="I1430" i="4"/>
  <c r="D1072" i="1" s="1"/>
  <c r="J1072" i="1" s="1"/>
  <c r="B1430" i="4"/>
  <c r="I1429" i="4"/>
  <c r="D1071" i="1" s="1"/>
  <c r="J1071" i="1" s="1"/>
  <c r="B1429" i="4"/>
  <c r="I1428" i="4"/>
  <c r="D1070" i="1" s="1"/>
  <c r="J1070" i="1" s="1"/>
  <c r="B1428" i="4"/>
  <c r="I1427" i="4"/>
  <c r="D1069" i="1" s="1"/>
  <c r="B1427" i="4"/>
  <c r="I1426" i="4"/>
  <c r="D1061" i="1" s="1"/>
  <c r="J1061" i="1" s="1"/>
  <c r="B1426" i="4"/>
  <c r="I1425" i="4"/>
  <c r="D1060" i="1" s="1"/>
  <c r="J1060" i="1" s="1"/>
  <c r="B1425" i="4"/>
  <c r="I1424" i="4"/>
  <c r="D1059" i="1" s="1"/>
  <c r="J1059" i="1" s="1"/>
  <c r="B1424" i="4"/>
  <c r="I1423" i="4"/>
  <c r="D1058" i="1" s="1"/>
  <c r="J1058" i="1" s="1"/>
  <c r="B1423" i="4"/>
  <c r="I1422" i="4"/>
  <c r="D1057" i="1" s="1"/>
  <c r="J1057" i="1" s="1"/>
  <c r="B1422" i="4"/>
  <c r="I1421" i="4"/>
  <c r="D1056" i="1" s="1"/>
  <c r="J1056" i="1" s="1"/>
  <c r="B1421" i="4"/>
  <c r="I1420" i="4"/>
  <c r="D1055" i="1" s="1"/>
  <c r="J1055" i="1" s="1"/>
  <c r="B1420" i="4"/>
  <c r="I1419" i="4"/>
  <c r="D1054" i="1" s="1"/>
  <c r="J1054" i="1" s="1"/>
  <c r="B1419" i="4"/>
  <c r="I1418" i="4"/>
  <c r="D1053" i="1" s="1"/>
  <c r="J1053" i="1" s="1"/>
  <c r="B1418" i="4"/>
  <c r="I1417" i="4"/>
  <c r="D1052" i="1" s="1"/>
  <c r="J1052" i="1" s="1"/>
  <c r="B1417" i="4"/>
  <c r="I1416" i="4"/>
  <c r="D1051" i="1" s="1"/>
  <c r="J1051" i="1" s="1"/>
  <c r="B1416" i="4"/>
  <c r="I1415" i="4"/>
  <c r="D1050" i="1" s="1"/>
  <c r="J1050" i="1" s="1"/>
  <c r="B1415" i="4"/>
  <c r="I1414" i="4"/>
  <c r="D1049" i="1" s="1"/>
  <c r="J1049" i="1" s="1"/>
  <c r="B1414" i="4"/>
  <c r="I1413" i="4"/>
  <c r="D1048" i="1" s="1"/>
  <c r="J1048" i="1" s="1"/>
  <c r="B1413" i="4"/>
  <c r="I1403" i="4"/>
  <c r="I1401" i="4"/>
  <c r="H1401" i="4"/>
  <c r="H1405" i="4" s="1"/>
  <c r="G1401" i="4"/>
  <c r="G1405" i="4" s="1"/>
  <c r="F1401" i="4"/>
  <c r="F1405" i="4" s="1"/>
  <c r="E1401" i="4"/>
  <c r="E1405" i="4" s="1"/>
  <c r="D1401" i="4"/>
  <c r="D1405" i="4" s="1"/>
  <c r="C1401" i="4"/>
  <c r="C1405" i="4" s="1"/>
  <c r="I1400" i="4"/>
  <c r="D1047" i="1" s="1"/>
  <c r="J1047" i="1" s="1"/>
  <c r="B1400" i="4"/>
  <c r="I1399" i="4"/>
  <c r="D1046" i="1" s="1"/>
  <c r="J1046" i="1" s="1"/>
  <c r="B1399" i="4"/>
  <c r="I1398" i="4"/>
  <c r="D1045" i="1" s="1"/>
  <c r="J1045" i="1" s="1"/>
  <c r="B1398" i="4"/>
  <c r="I1397" i="4"/>
  <c r="D1044" i="1" s="1"/>
  <c r="J1044" i="1" s="1"/>
  <c r="B1397" i="4"/>
  <c r="I1396" i="4"/>
  <c r="D1043" i="1" s="1"/>
  <c r="J1043" i="1" s="1"/>
  <c r="B1396" i="4"/>
  <c r="I1395" i="4"/>
  <c r="D1042" i="1" s="1"/>
  <c r="J1042" i="1" s="1"/>
  <c r="B1395" i="4"/>
  <c r="I1394" i="4"/>
  <c r="D1041" i="1" s="1"/>
  <c r="J1041" i="1" s="1"/>
  <c r="B1394" i="4"/>
  <c r="I1393" i="4"/>
  <c r="D1040" i="1" s="1"/>
  <c r="J1040" i="1" s="1"/>
  <c r="B1393" i="4"/>
  <c r="I1392" i="4"/>
  <c r="D1039" i="1" s="1"/>
  <c r="J1039" i="1" s="1"/>
  <c r="B1392" i="4"/>
  <c r="I1391" i="4"/>
  <c r="D1038" i="1" s="1"/>
  <c r="J1038" i="1" s="1"/>
  <c r="B1391" i="4"/>
  <c r="I1390" i="4"/>
  <c r="D1037" i="1" s="1"/>
  <c r="J1037" i="1" s="1"/>
  <c r="B1390" i="4"/>
  <c r="I1389" i="4"/>
  <c r="D1036" i="1" s="1"/>
  <c r="J1036" i="1" s="1"/>
  <c r="B1389" i="4"/>
  <c r="I1388" i="4"/>
  <c r="D1035" i="1" s="1"/>
  <c r="J1035" i="1" s="1"/>
  <c r="B1388" i="4"/>
  <c r="I1387" i="4"/>
  <c r="D1034" i="1" s="1"/>
  <c r="J1034" i="1" s="1"/>
  <c r="B1387" i="4"/>
  <c r="I1386" i="4"/>
  <c r="D1033" i="1" s="1"/>
  <c r="J1033" i="1" s="1"/>
  <c r="B1386" i="4"/>
  <c r="I1385" i="4"/>
  <c r="D1032" i="1" s="1"/>
  <c r="J1032" i="1" s="1"/>
  <c r="B1385" i="4"/>
  <c r="I1384" i="4"/>
  <c r="D1031" i="1" s="1"/>
  <c r="J1031" i="1" s="1"/>
  <c r="B1384" i="4"/>
  <c r="I1383" i="4"/>
  <c r="D1030" i="1" s="1"/>
  <c r="J1030" i="1" s="1"/>
  <c r="B1383" i="4"/>
  <c r="I1382" i="4"/>
  <c r="D1029" i="1" s="1"/>
  <c r="J1029" i="1" s="1"/>
  <c r="B1382" i="4"/>
  <c r="I1381" i="4"/>
  <c r="D1028" i="1" s="1"/>
  <c r="J1028" i="1" s="1"/>
  <c r="B1381" i="4"/>
  <c r="I1380" i="4"/>
  <c r="D1027" i="1" s="1"/>
  <c r="J1027" i="1" s="1"/>
  <c r="B1380" i="4"/>
  <c r="I1379" i="4"/>
  <c r="D1026" i="1" s="1"/>
  <c r="J1026" i="1" s="1"/>
  <c r="B1379" i="4"/>
  <c r="I1378" i="4"/>
  <c r="D1025" i="1" s="1"/>
  <c r="J1025" i="1" s="1"/>
  <c r="B1378" i="4"/>
  <c r="I1377" i="4"/>
  <c r="D1024" i="1" s="1"/>
  <c r="J1024" i="1" s="1"/>
  <c r="B1377" i="4"/>
  <c r="I1376" i="4"/>
  <c r="D1023" i="1" s="1"/>
  <c r="J1023" i="1" s="1"/>
  <c r="B1376" i="4"/>
  <c r="I1375" i="4"/>
  <c r="D1022" i="1" s="1"/>
  <c r="J1022" i="1" s="1"/>
  <c r="B1375" i="4"/>
  <c r="I1374" i="4"/>
  <c r="D1021" i="1" s="1"/>
  <c r="J1021" i="1" s="1"/>
  <c r="B1374" i="4"/>
  <c r="I1364" i="4"/>
  <c r="I1362" i="4"/>
  <c r="H1362" i="4"/>
  <c r="H1366" i="4" s="1"/>
  <c r="G1362" i="4"/>
  <c r="G1366" i="4" s="1"/>
  <c r="F1362" i="4"/>
  <c r="F1366" i="4" s="1"/>
  <c r="E1362" i="4"/>
  <c r="E1366" i="4" s="1"/>
  <c r="D1362" i="4"/>
  <c r="D1366" i="4" s="1"/>
  <c r="C1362" i="4"/>
  <c r="C1366" i="4" s="1"/>
  <c r="I1361" i="4"/>
  <c r="D1008" i="1" s="1"/>
  <c r="J1008" i="1" s="1"/>
  <c r="B1361" i="4"/>
  <c r="I1360" i="4"/>
  <c r="D1007" i="1" s="1"/>
  <c r="J1007" i="1" s="1"/>
  <c r="B1360" i="4"/>
  <c r="I1359" i="4"/>
  <c r="D1006" i="1" s="1"/>
  <c r="J1006" i="1" s="1"/>
  <c r="B1359" i="4"/>
  <c r="I1358" i="4"/>
  <c r="D1005" i="1" s="1"/>
  <c r="J1005" i="1" s="1"/>
  <c r="B1358" i="4"/>
  <c r="I1357" i="4"/>
  <c r="D1004" i="1" s="1"/>
  <c r="J1004" i="1" s="1"/>
  <c r="B1357" i="4"/>
  <c r="I1356" i="4"/>
  <c r="D1003" i="1" s="1"/>
  <c r="J1003" i="1" s="1"/>
  <c r="B1356" i="4"/>
  <c r="I1355" i="4"/>
  <c r="D1002" i="1" s="1"/>
  <c r="J1002" i="1" s="1"/>
  <c r="B1355" i="4"/>
  <c r="I1354" i="4"/>
  <c r="D1001" i="1" s="1"/>
  <c r="J1001" i="1" s="1"/>
  <c r="B1354" i="4"/>
  <c r="I1353" i="4"/>
  <c r="D1000" i="1" s="1"/>
  <c r="J1000" i="1" s="1"/>
  <c r="B1353" i="4"/>
  <c r="I1352" i="4"/>
  <c r="D999" i="1" s="1"/>
  <c r="J999" i="1" s="1"/>
  <c r="B1352" i="4"/>
  <c r="I1351" i="4"/>
  <c r="D998" i="1" s="1"/>
  <c r="J998" i="1" s="1"/>
  <c r="B1351" i="4"/>
  <c r="I1350" i="4"/>
  <c r="D997" i="1" s="1"/>
  <c r="J997" i="1" s="1"/>
  <c r="B1350" i="4"/>
  <c r="I1349" i="4"/>
  <c r="D996" i="1" s="1"/>
  <c r="J996" i="1" s="1"/>
  <c r="B1349" i="4"/>
  <c r="I1348" i="4"/>
  <c r="D995" i="1" s="1"/>
  <c r="J995" i="1" s="1"/>
  <c r="B1348" i="4"/>
  <c r="I1347" i="4"/>
  <c r="D994" i="1" s="1"/>
  <c r="J994" i="1" s="1"/>
  <c r="B1347" i="4"/>
  <c r="I1346" i="4"/>
  <c r="D993" i="1" s="1"/>
  <c r="J993" i="1" s="1"/>
  <c r="B1346" i="4"/>
  <c r="I1345" i="4"/>
  <c r="D992" i="1" s="1"/>
  <c r="J992" i="1" s="1"/>
  <c r="B1345" i="4"/>
  <c r="I1344" i="4"/>
  <c r="D991" i="1" s="1"/>
  <c r="J991" i="1" s="1"/>
  <c r="B1344" i="4"/>
  <c r="I1343" i="4"/>
  <c r="D990" i="1" s="1"/>
  <c r="J990" i="1" s="1"/>
  <c r="B1343" i="4"/>
  <c r="I1342" i="4"/>
  <c r="D989" i="1" s="1"/>
  <c r="J989" i="1" s="1"/>
  <c r="B1342" i="4"/>
  <c r="I1341" i="4"/>
  <c r="D988" i="1" s="1"/>
  <c r="J988" i="1" s="1"/>
  <c r="B1341" i="4"/>
  <c r="I1340" i="4"/>
  <c r="D987" i="1" s="1"/>
  <c r="J987" i="1" s="1"/>
  <c r="B1340" i="4"/>
  <c r="I1339" i="4"/>
  <c r="D986" i="1" s="1"/>
  <c r="J986" i="1" s="1"/>
  <c r="B1339" i="4"/>
  <c r="I1338" i="4"/>
  <c r="D985" i="1" s="1"/>
  <c r="J985" i="1" s="1"/>
  <c r="B1338" i="4"/>
  <c r="I1337" i="4"/>
  <c r="D984" i="1" s="1"/>
  <c r="J984" i="1" s="1"/>
  <c r="B1337" i="4"/>
  <c r="I1336" i="4"/>
  <c r="D983" i="1" s="1"/>
  <c r="J983" i="1" s="1"/>
  <c r="B1336" i="4"/>
  <c r="I1335" i="4"/>
  <c r="D982" i="1" s="1"/>
  <c r="J982" i="1" s="1"/>
  <c r="B1335" i="4"/>
  <c r="I1325" i="4"/>
  <c r="I1323" i="4"/>
  <c r="H1323" i="4"/>
  <c r="H1327" i="4" s="1"/>
  <c r="G1323" i="4"/>
  <c r="G1327" i="4" s="1"/>
  <c r="F1323" i="4"/>
  <c r="F1327" i="4" s="1"/>
  <c r="E1323" i="4"/>
  <c r="E1327" i="4" s="1"/>
  <c r="D1323" i="4"/>
  <c r="D1327" i="4" s="1"/>
  <c r="C1323" i="4"/>
  <c r="C1327" i="4" s="1"/>
  <c r="I1322" i="4"/>
  <c r="D1020" i="1" s="1"/>
  <c r="J1020" i="1" s="1"/>
  <c r="B1322" i="4"/>
  <c r="I1321" i="4"/>
  <c r="D1019" i="1" s="1"/>
  <c r="J1019" i="1" s="1"/>
  <c r="B1321" i="4"/>
  <c r="I1320" i="4"/>
  <c r="D1018" i="1" s="1"/>
  <c r="J1018" i="1" s="1"/>
  <c r="B1320" i="4"/>
  <c r="I1319" i="4"/>
  <c r="D1017" i="1" s="1"/>
  <c r="B1319" i="4"/>
  <c r="I1318" i="4"/>
  <c r="D954" i="1" s="1"/>
  <c r="J954" i="1" s="1"/>
  <c r="B1318" i="4"/>
  <c r="I1317" i="4"/>
  <c r="D953" i="1" s="1"/>
  <c r="J953" i="1" s="1"/>
  <c r="B1317" i="4"/>
  <c r="I1316" i="4"/>
  <c r="D952" i="1" s="1"/>
  <c r="J952" i="1" s="1"/>
  <c r="B1316" i="4"/>
  <c r="I1315" i="4"/>
  <c r="D951" i="1" s="1"/>
  <c r="J951" i="1" s="1"/>
  <c r="B1315" i="4"/>
  <c r="I1314" i="4"/>
  <c r="D950" i="1" s="1"/>
  <c r="J950" i="1" s="1"/>
  <c r="B1314" i="4"/>
  <c r="I1313" i="4"/>
  <c r="D949" i="1" s="1"/>
  <c r="J949" i="1" s="1"/>
  <c r="B1313" i="4"/>
  <c r="I1312" i="4"/>
  <c r="D948" i="1" s="1"/>
  <c r="J948" i="1" s="1"/>
  <c r="B1312" i="4"/>
  <c r="I1311" i="4"/>
  <c r="D947" i="1" s="1"/>
  <c r="J947" i="1" s="1"/>
  <c r="B1311" i="4"/>
  <c r="I1310" i="4"/>
  <c r="D946" i="1" s="1"/>
  <c r="J946" i="1" s="1"/>
  <c r="B1310" i="4"/>
  <c r="I1309" i="4"/>
  <c r="D945" i="1" s="1"/>
  <c r="J945" i="1" s="1"/>
  <c r="B1309" i="4"/>
  <c r="I1308" i="4"/>
  <c r="D944" i="1" s="1"/>
  <c r="J944" i="1" s="1"/>
  <c r="B1308" i="4"/>
  <c r="I1307" i="4"/>
  <c r="D943" i="1" s="1"/>
  <c r="J943" i="1" s="1"/>
  <c r="B1307" i="4"/>
  <c r="I1306" i="4"/>
  <c r="D942" i="1" s="1"/>
  <c r="J942" i="1" s="1"/>
  <c r="B1306" i="4"/>
  <c r="I1305" i="4"/>
  <c r="D941" i="1" s="1"/>
  <c r="J941" i="1" s="1"/>
  <c r="B1305" i="4"/>
  <c r="I1304" i="4"/>
  <c r="D940" i="1" s="1"/>
  <c r="J940" i="1" s="1"/>
  <c r="B1304" i="4"/>
  <c r="I1303" i="4"/>
  <c r="D939" i="1" s="1"/>
  <c r="J939" i="1" s="1"/>
  <c r="B1303" i="4"/>
  <c r="I1302" i="4"/>
  <c r="D938" i="1" s="1"/>
  <c r="J938" i="1" s="1"/>
  <c r="B1302" i="4"/>
  <c r="I1301" i="4"/>
  <c r="D937" i="1" s="1"/>
  <c r="J937" i="1" s="1"/>
  <c r="B1301" i="4"/>
  <c r="I1300" i="4"/>
  <c r="D936" i="1" s="1"/>
  <c r="J936" i="1" s="1"/>
  <c r="B1300" i="4"/>
  <c r="I1299" i="4"/>
  <c r="D935" i="1" s="1"/>
  <c r="J935" i="1" s="1"/>
  <c r="B1299" i="4"/>
  <c r="I1298" i="4"/>
  <c r="D934" i="1" s="1"/>
  <c r="J934" i="1" s="1"/>
  <c r="B1298" i="4"/>
  <c r="I1297" i="4"/>
  <c r="D933" i="1" s="1"/>
  <c r="J933" i="1" s="1"/>
  <c r="B1297" i="4"/>
  <c r="I1296" i="4"/>
  <c r="D932" i="1" s="1"/>
  <c r="J932" i="1" s="1"/>
  <c r="B1296" i="4"/>
  <c r="I1282" i="4"/>
  <c r="I1280" i="4"/>
  <c r="H1280" i="4"/>
  <c r="H1284" i="4" s="1"/>
  <c r="G1280" i="4"/>
  <c r="G1284" i="4" s="1"/>
  <c r="F1280" i="4"/>
  <c r="F1284" i="4" s="1"/>
  <c r="E1280" i="4"/>
  <c r="E1284" i="4" s="1"/>
  <c r="D1280" i="4"/>
  <c r="D1284" i="4" s="1"/>
  <c r="C1280" i="4"/>
  <c r="C1284" i="4" s="1"/>
  <c r="I1279" i="4"/>
  <c r="D981" i="1" s="1"/>
  <c r="J981" i="1" s="1"/>
  <c r="B1279" i="4"/>
  <c r="I1278" i="4"/>
  <c r="D980" i="1" s="1"/>
  <c r="J980" i="1" s="1"/>
  <c r="B1278" i="4"/>
  <c r="I1277" i="4"/>
  <c r="D979" i="1" s="1"/>
  <c r="J979" i="1" s="1"/>
  <c r="B1277" i="4"/>
  <c r="I1276" i="4"/>
  <c r="D978" i="1" s="1"/>
  <c r="J978" i="1" s="1"/>
  <c r="B1276" i="4"/>
  <c r="I1275" i="4"/>
  <c r="D977" i="1" s="1"/>
  <c r="J977" i="1" s="1"/>
  <c r="B1275" i="4"/>
  <c r="I1274" i="4"/>
  <c r="D976" i="1" s="1"/>
  <c r="J976" i="1" s="1"/>
  <c r="B1274" i="4"/>
  <c r="I1273" i="4"/>
  <c r="D975" i="1" s="1"/>
  <c r="J975" i="1" s="1"/>
  <c r="B1273" i="4"/>
  <c r="I1272" i="4"/>
  <c r="D974" i="1" s="1"/>
  <c r="J974" i="1" s="1"/>
  <c r="B1272" i="4"/>
  <c r="I1271" i="4"/>
  <c r="D973" i="1" s="1"/>
  <c r="J973" i="1" s="1"/>
  <c r="B1271" i="4"/>
  <c r="I1270" i="4"/>
  <c r="D972" i="1" s="1"/>
  <c r="J972" i="1" s="1"/>
  <c r="B1270" i="4"/>
  <c r="I1269" i="4"/>
  <c r="D971" i="1" s="1"/>
  <c r="J971" i="1" s="1"/>
  <c r="B1269" i="4"/>
  <c r="I1268" i="4"/>
  <c r="D970" i="1" s="1"/>
  <c r="J970" i="1" s="1"/>
  <c r="B1268" i="4"/>
  <c r="I1267" i="4"/>
  <c r="D969" i="1" s="1"/>
  <c r="J969" i="1" s="1"/>
  <c r="B1267" i="4"/>
  <c r="I1266" i="4"/>
  <c r="D968" i="1" s="1"/>
  <c r="J968" i="1" s="1"/>
  <c r="B1266" i="4"/>
  <c r="I1265" i="4"/>
  <c r="D967" i="1" s="1"/>
  <c r="J967" i="1" s="1"/>
  <c r="B1265" i="4"/>
  <c r="I1264" i="4"/>
  <c r="D966" i="1" s="1"/>
  <c r="J966" i="1" s="1"/>
  <c r="B1264" i="4"/>
  <c r="I1263" i="4"/>
  <c r="D965" i="1" s="1"/>
  <c r="J965" i="1" s="1"/>
  <c r="B1263" i="4"/>
  <c r="I1262" i="4"/>
  <c r="D964" i="1" s="1"/>
  <c r="B1262" i="4"/>
  <c r="I1261" i="4"/>
  <c r="D902" i="1" s="1"/>
  <c r="J902" i="1" s="1"/>
  <c r="B1261" i="4"/>
  <c r="I1260" i="4"/>
  <c r="D901" i="1" s="1"/>
  <c r="J901" i="1" s="1"/>
  <c r="B1260" i="4"/>
  <c r="I1259" i="4"/>
  <c r="D900" i="1" s="1"/>
  <c r="J900" i="1" s="1"/>
  <c r="B1259" i="4"/>
  <c r="I1258" i="4"/>
  <c r="D899" i="1" s="1"/>
  <c r="J899" i="1" s="1"/>
  <c r="B1258" i="4"/>
  <c r="I1257" i="4"/>
  <c r="D898" i="1" s="1"/>
  <c r="J898" i="1" s="1"/>
  <c r="B1257" i="4"/>
  <c r="I1256" i="4"/>
  <c r="D897" i="1" s="1"/>
  <c r="J897" i="1" s="1"/>
  <c r="B1256" i="4"/>
  <c r="I1255" i="4"/>
  <c r="D896" i="1" s="1"/>
  <c r="J896" i="1" s="1"/>
  <c r="B1255" i="4"/>
  <c r="I1254" i="4"/>
  <c r="D895" i="1" s="1"/>
  <c r="J895" i="1" s="1"/>
  <c r="B1254" i="4"/>
  <c r="I1253" i="4"/>
  <c r="D894" i="1" s="1"/>
  <c r="J894" i="1" s="1"/>
  <c r="B1253" i="4"/>
  <c r="I1240" i="4"/>
  <c r="H1238" i="4"/>
  <c r="H1242" i="4" s="1"/>
  <c r="G1238" i="4"/>
  <c r="G1242" i="4" s="1"/>
  <c r="F1238" i="4"/>
  <c r="F1242" i="4" s="1"/>
  <c r="E1238" i="4"/>
  <c r="E1242" i="4" s="1"/>
  <c r="D1238" i="4"/>
  <c r="D1242" i="4" s="1"/>
  <c r="C1238" i="4"/>
  <c r="C1242" i="4" s="1"/>
  <c r="I1237" i="4"/>
  <c r="I1236" i="4"/>
  <c r="D931" i="1" s="1"/>
  <c r="J931" i="1" s="1"/>
  <c r="B1236" i="4"/>
  <c r="I1235" i="4"/>
  <c r="D930" i="1" s="1"/>
  <c r="J930" i="1" s="1"/>
  <c r="B1235" i="4"/>
  <c r="I1234" i="4"/>
  <c r="D929" i="1" s="1"/>
  <c r="J929" i="1" s="1"/>
  <c r="B1234" i="4"/>
  <c r="I1233" i="4"/>
  <c r="D928" i="1" s="1"/>
  <c r="J928" i="1" s="1"/>
  <c r="B1233" i="4"/>
  <c r="I1232" i="4"/>
  <c r="D927" i="1" s="1"/>
  <c r="J927" i="1" s="1"/>
  <c r="B1232" i="4"/>
  <c r="I1231" i="4"/>
  <c r="D926" i="1" s="1"/>
  <c r="J926" i="1" s="1"/>
  <c r="B1231" i="4"/>
  <c r="I1230" i="4"/>
  <c r="D925" i="1" s="1"/>
  <c r="J925" i="1" s="1"/>
  <c r="B1230" i="4"/>
  <c r="I1229" i="4"/>
  <c r="D924" i="1" s="1"/>
  <c r="J924" i="1" s="1"/>
  <c r="B1229" i="4"/>
  <c r="I1228" i="4"/>
  <c r="D923" i="1" s="1"/>
  <c r="J923" i="1" s="1"/>
  <c r="B1228" i="4"/>
  <c r="I1227" i="4"/>
  <c r="D922" i="1" s="1"/>
  <c r="J922" i="1" s="1"/>
  <c r="B1227" i="4"/>
  <c r="I1226" i="4"/>
  <c r="D921" i="1" s="1"/>
  <c r="J921" i="1" s="1"/>
  <c r="B1226" i="4"/>
  <c r="I1225" i="4"/>
  <c r="D920" i="1" s="1"/>
  <c r="J920" i="1" s="1"/>
  <c r="B1225" i="4"/>
  <c r="I1224" i="4"/>
  <c r="D919" i="1" s="1"/>
  <c r="J919" i="1" s="1"/>
  <c r="B1224" i="4"/>
  <c r="I1223" i="4"/>
  <c r="D918" i="1" s="1"/>
  <c r="J918" i="1" s="1"/>
  <c r="B1223" i="4"/>
  <c r="I1222" i="4"/>
  <c r="D917" i="1" s="1"/>
  <c r="J917" i="1" s="1"/>
  <c r="B1222" i="4"/>
  <c r="I1221" i="4"/>
  <c r="D916" i="1" s="1"/>
  <c r="J916" i="1" s="1"/>
  <c r="B1221" i="4"/>
  <c r="I1220" i="4"/>
  <c r="D915" i="1" s="1"/>
  <c r="J915" i="1" s="1"/>
  <c r="B1220" i="4"/>
  <c r="I1219" i="4"/>
  <c r="D914" i="1" s="1"/>
  <c r="J914" i="1" s="1"/>
  <c r="B1219" i="4"/>
  <c r="I1218" i="4"/>
  <c r="D913" i="1" s="1"/>
  <c r="J913" i="1" s="1"/>
  <c r="B1218" i="4"/>
  <c r="I1217" i="4"/>
  <c r="D912" i="1" s="1"/>
  <c r="J912" i="1" s="1"/>
  <c r="B1217" i="4"/>
  <c r="I1216" i="4"/>
  <c r="D911" i="1" s="1"/>
  <c r="J911" i="1" s="1"/>
  <c r="B1216" i="4"/>
  <c r="I1215" i="4"/>
  <c r="D910" i="1" s="1"/>
  <c r="B1215" i="4"/>
  <c r="I1214" i="4"/>
  <c r="D849" i="1" s="1"/>
  <c r="J849" i="1" s="1"/>
  <c r="B1214" i="4"/>
  <c r="I1213" i="4"/>
  <c r="D848" i="1" s="1"/>
  <c r="J848" i="1" s="1"/>
  <c r="B1213" i="4"/>
  <c r="I1212" i="4"/>
  <c r="D847" i="1" s="1"/>
  <c r="J847" i="1" s="1"/>
  <c r="B1212" i="4"/>
  <c r="I1211" i="4"/>
  <c r="D846" i="1" s="1"/>
  <c r="J846" i="1" s="1"/>
  <c r="B1211" i="4"/>
  <c r="I1198" i="4"/>
  <c r="H1196" i="4"/>
  <c r="H1200" i="4" s="1"/>
  <c r="G1196" i="4"/>
  <c r="G1200" i="4" s="1"/>
  <c r="F1196" i="4"/>
  <c r="F1200" i="4" s="1"/>
  <c r="E1196" i="4"/>
  <c r="E1200" i="4" s="1"/>
  <c r="D1196" i="4"/>
  <c r="D1200" i="4" s="1"/>
  <c r="C1196" i="4"/>
  <c r="C1200" i="4" s="1"/>
  <c r="I1195" i="4"/>
  <c r="D893" i="1" s="1"/>
  <c r="J893" i="1" s="1"/>
  <c r="B1195" i="4"/>
  <c r="I1194" i="4"/>
  <c r="D892" i="1" s="1"/>
  <c r="J892" i="1" s="1"/>
  <c r="B1194" i="4"/>
  <c r="I1193" i="4"/>
  <c r="D891" i="1" s="1"/>
  <c r="J891" i="1" s="1"/>
  <c r="B1193" i="4"/>
  <c r="I1192" i="4"/>
  <c r="D890" i="1" s="1"/>
  <c r="J890" i="1" s="1"/>
  <c r="B1192" i="4"/>
  <c r="I1191" i="4"/>
  <c r="D889" i="1" s="1"/>
  <c r="J889" i="1" s="1"/>
  <c r="B1191" i="4"/>
  <c r="I1190" i="4"/>
  <c r="D888" i="1" s="1"/>
  <c r="J888" i="1" s="1"/>
  <c r="B1190" i="4"/>
  <c r="I1189" i="4"/>
  <c r="D887" i="1" s="1"/>
  <c r="J887" i="1" s="1"/>
  <c r="B1189" i="4"/>
  <c r="I1188" i="4"/>
  <c r="D886" i="1" s="1"/>
  <c r="J886" i="1" s="1"/>
  <c r="B1188" i="4"/>
  <c r="I1187" i="4"/>
  <c r="D885" i="1" s="1"/>
  <c r="J885" i="1" s="1"/>
  <c r="B1187" i="4"/>
  <c r="I1186" i="4"/>
  <c r="D884" i="1" s="1"/>
  <c r="J884" i="1" s="1"/>
  <c r="B1186" i="4"/>
  <c r="I1185" i="4"/>
  <c r="D883" i="1" s="1"/>
  <c r="J883" i="1" s="1"/>
  <c r="B1185" i="4"/>
  <c r="I1184" i="4"/>
  <c r="D882" i="1" s="1"/>
  <c r="J882" i="1" s="1"/>
  <c r="B1184" i="4"/>
  <c r="I1183" i="4"/>
  <c r="D881" i="1" s="1"/>
  <c r="J881" i="1" s="1"/>
  <c r="B1183" i="4"/>
  <c r="I1182" i="4"/>
  <c r="D880" i="1" s="1"/>
  <c r="J880" i="1" s="1"/>
  <c r="B1182" i="4"/>
  <c r="I1181" i="4"/>
  <c r="D879" i="1" s="1"/>
  <c r="J879" i="1" s="1"/>
  <c r="B1181" i="4"/>
  <c r="I1180" i="4"/>
  <c r="D878" i="1" s="1"/>
  <c r="J878" i="1" s="1"/>
  <c r="B1180" i="4"/>
  <c r="I1179" i="4"/>
  <c r="D877" i="1" s="1"/>
  <c r="J877" i="1" s="1"/>
  <c r="B1179" i="4"/>
  <c r="I1178" i="4"/>
  <c r="D876" i="1" s="1"/>
  <c r="J876" i="1" s="1"/>
  <c r="B1178" i="4"/>
  <c r="I1177" i="4"/>
  <c r="D875" i="1" s="1"/>
  <c r="J875" i="1" s="1"/>
  <c r="B1177" i="4"/>
  <c r="I1176" i="4"/>
  <c r="D874" i="1" s="1"/>
  <c r="J874" i="1" s="1"/>
  <c r="B1176" i="4"/>
  <c r="I1175" i="4"/>
  <c r="D873" i="1" s="1"/>
  <c r="J873" i="1" s="1"/>
  <c r="B1175" i="4"/>
  <c r="I1174" i="4"/>
  <c r="D872" i="1" s="1"/>
  <c r="J872" i="1" s="1"/>
  <c r="B1174" i="4"/>
  <c r="I1173" i="4"/>
  <c r="D871" i="1" s="1"/>
  <c r="J871" i="1" s="1"/>
  <c r="B1173" i="4"/>
  <c r="I1172" i="4"/>
  <c r="D870" i="1" s="1"/>
  <c r="J870" i="1" s="1"/>
  <c r="B1172" i="4"/>
  <c r="I1171" i="4"/>
  <c r="D869" i="1" s="1"/>
  <c r="J869" i="1" s="1"/>
  <c r="B1171" i="4"/>
  <c r="I1170" i="4"/>
  <c r="D868" i="1" s="1"/>
  <c r="J868" i="1" s="1"/>
  <c r="B1170" i="4"/>
  <c r="I1169" i="4"/>
  <c r="D867" i="1" s="1"/>
  <c r="J867" i="1" s="1"/>
  <c r="B1169" i="4"/>
  <c r="I1155" i="4"/>
  <c r="H1153" i="4"/>
  <c r="H1157" i="4" s="1"/>
  <c r="G1153" i="4"/>
  <c r="G1157" i="4" s="1"/>
  <c r="F1153" i="4"/>
  <c r="F1157" i="4" s="1"/>
  <c r="E1153" i="4"/>
  <c r="E1157" i="4" s="1"/>
  <c r="D1153" i="4"/>
  <c r="D1157" i="4" s="1"/>
  <c r="C1153" i="4"/>
  <c r="C1157" i="4" s="1"/>
  <c r="I1152" i="4"/>
  <c r="D845" i="1" s="1"/>
  <c r="J845" i="1" s="1"/>
  <c r="B1152" i="4"/>
  <c r="I1151" i="4"/>
  <c r="D844" i="1" s="1"/>
  <c r="J844" i="1" s="1"/>
  <c r="B1151" i="4"/>
  <c r="I1150" i="4"/>
  <c r="D843" i="1" s="1"/>
  <c r="J843" i="1" s="1"/>
  <c r="B1150" i="4"/>
  <c r="I1149" i="4"/>
  <c r="D842" i="1" s="1"/>
  <c r="J842" i="1" s="1"/>
  <c r="B1149" i="4"/>
  <c r="I1148" i="4"/>
  <c r="D841" i="1" s="1"/>
  <c r="J841" i="1" s="1"/>
  <c r="B1148" i="4"/>
  <c r="I1147" i="4"/>
  <c r="D840" i="1" s="1"/>
  <c r="J840" i="1" s="1"/>
  <c r="B1147" i="4"/>
  <c r="I1146" i="4"/>
  <c r="D839" i="1" s="1"/>
  <c r="J839" i="1" s="1"/>
  <c r="B1146" i="4"/>
  <c r="I1145" i="4"/>
  <c r="D838" i="1" s="1"/>
  <c r="J838" i="1" s="1"/>
  <c r="B1145" i="4"/>
  <c r="I1144" i="4"/>
  <c r="D837" i="1" s="1"/>
  <c r="J837" i="1" s="1"/>
  <c r="B1144" i="4"/>
  <c r="I1143" i="4"/>
  <c r="D836" i="1" s="1"/>
  <c r="J836" i="1" s="1"/>
  <c r="B1143" i="4"/>
  <c r="I1142" i="4"/>
  <c r="D835" i="1" s="1"/>
  <c r="J835" i="1" s="1"/>
  <c r="B1142" i="4"/>
  <c r="I1141" i="4"/>
  <c r="D834" i="1" s="1"/>
  <c r="J834" i="1" s="1"/>
  <c r="B1141" i="4"/>
  <c r="I1140" i="4"/>
  <c r="D833" i="1" s="1"/>
  <c r="J833" i="1" s="1"/>
  <c r="B1140" i="4"/>
  <c r="I1139" i="4"/>
  <c r="D832" i="1" s="1"/>
  <c r="J832" i="1" s="1"/>
  <c r="B1139" i="4"/>
  <c r="I1138" i="4"/>
  <c r="D831" i="1" s="1"/>
  <c r="J831" i="1" s="1"/>
  <c r="B1138" i="4"/>
  <c r="I1137" i="4"/>
  <c r="D830" i="1" s="1"/>
  <c r="J830" i="1" s="1"/>
  <c r="B1137" i="4"/>
  <c r="I1136" i="4"/>
  <c r="D829" i="1" s="1"/>
  <c r="J829" i="1" s="1"/>
  <c r="B1136" i="4"/>
  <c r="I1135" i="4"/>
  <c r="D828" i="1" s="1"/>
  <c r="J828" i="1" s="1"/>
  <c r="B1135" i="4"/>
  <c r="I1134" i="4"/>
  <c r="D827" i="1" s="1"/>
  <c r="J827" i="1" s="1"/>
  <c r="B1134" i="4"/>
  <c r="I1133" i="4"/>
  <c r="D826" i="1" s="1"/>
  <c r="J826" i="1" s="1"/>
  <c r="B1133" i="4"/>
  <c r="I1132" i="4"/>
  <c r="D825" i="1" s="1"/>
  <c r="J825" i="1" s="1"/>
  <c r="B1132" i="4"/>
  <c r="I1131" i="4"/>
  <c r="D824" i="1" s="1"/>
  <c r="J824" i="1" s="1"/>
  <c r="B1131" i="4"/>
  <c r="I1130" i="4"/>
  <c r="D823" i="1" s="1"/>
  <c r="J823" i="1" s="1"/>
  <c r="B1130" i="4"/>
  <c r="I1129" i="4"/>
  <c r="D822" i="1" s="1"/>
  <c r="J822" i="1" s="1"/>
  <c r="B1129" i="4"/>
  <c r="I1128" i="4"/>
  <c r="D821" i="1" s="1"/>
  <c r="J821" i="1" s="1"/>
  <c r="B1128" i="4"/>
  <c r="I1127" i="4"/>
  <c r="D820" i="1" s="1"/>
  <c r="J820" i="1" s="1"/>
  <c r="B1127" i="4"/>
  <c r="I1126" i="4"/>
  <c r="D819" i="1" s="1"/>
  <c r="J819" i="1" s="1"/>
  <c r="B1126" i="4"/>
  <c r="I1112" i="4"/>
  <c r="H1110" i="4"/>
  <c r="H1114" i="4" s="1"/>
  <c r="G1110" i="4"/>
  <c r="G1114" i="4" s="1"/>
  <c r="F1110" i="4"/>
  <c r="F1114" i="4" s="1"/>
  <c r="E1110" i="4"/>
  <c r="E1114" i="4" s="1"/>
  <c r="D1110" i="4"/>
  <c r="D1114" i="4" s="1"/>
  <c r="C1110" i="4"/>
  <c r="C1114" i="4" s="1"/>
  <c r="I1109" i="4"/>
  <c r="D866" i="1" s="1"/>
  <c r="J866" i="1" s="1"/>
  <c r="B1109" i="4"/>
  <c r="I1108" i="4"/>
  <c r="D865" i="1" s="1"/>
  <c r="J865" i="1" s="1"/>
  <c r="B1108" i="4"/>
  <c r="I1107" i="4"/>
  <c r="D864" i="1" s="1"/>
  <c r="J864" i="1" s="1"/>
  <c r="B1107" i="4"/>
  <c r="I1106" i="4"/>
  <c r="O37" i="1" s="1"/>
  <c r="U37" i="1" s="1"/>
  <c r="B1106" i="4"/>
  <c r="I1105" i="4"/>
  <c r="D862" i="1" s="1"/>
  <c r="J862" i="1" s="1"/>
  <c r="B1105" i="4"/>
  <c r="I1104" i="4"/>
  <c r="D861" i="1" s="1"/>
  <c r="J861" i="1" s="1"/>
  <c r="B1104" i="4"/>
  <c r="I1103" i="4"/>
  <c r="D860" i="1" s="1"/>
  <c r="J860" i="1" s="1"/>
  <c r="B1103" i="4"/>
  <c r="I1102" i="4"/>
  <c r="D859" i="1" s="1"/>
  <c r="J859" i="1" s="1"/>
  <c r="B1102" i="4"/>
  <c r="I1101" i="4"/>
  <c r="D858" i="1" s="1"/>
  <c r="B1101" i="4"/>
  <c r="I1100" i="4"/>
  <c r="D744" i="1" s="1"/>
  <c r="J744" i="1" s="1"/>
  <c r="B1100" i="4"/>
  <c r="I1099" i="4"/>
  <c r="D743" i="1" s="1"/>
  <c r="J743" i="1" s="1"/>
  <c r="B1099" i="4"/>
  <c r="I1098" i="4"/>
  <c r="D742" i="1" s="1"/>
  <c r="J742" i="1" s="1"/>
  <c r="B1098" i="4"/>
  <c r="I1097" i="4"/>
  <c r="D741" i="1" s="1"/>
  <c r="J741" i="1" s="1"/>
  <c r="B1097" i="4"/>
  <c r="I1096" i="4"/>
  <c r="D740" i="1" s="1"/>
  <c r="J740" i="1" s="1"/>
  <c r="B1096" i="4"/>
  <c r="I1095" i="4"/>
  <c r="D739" i="1" s="1"/>
  <c r="J739" i="1" s="1"/>
  <c r="B1095" i="4"/>
  <c r="I1094" i="4"/>
  <c r="D738" i="1" s="1"/>
  <c r="J738" i="1" s="1"/>
  <c r="B1094" i="4"/>
  <c r="I1093" i="4"/>
  <c r="D737" i="1" s="1"/>
  <c r="J737" i="1" s="1"/>
  <c r="B1093" i="4"/>
  <c r="I1092" i="4"/>
  <c r="D736" i="1" s="1"/>
  <c r="J736" i="1" s="1"/>
  <c r="B1092" i="4"/>
  <c r="I1091" i="4"/>
  <c r="D735" i="1" s="1"/>
  <c r="J735" i="1" s="1"/>
  <c r="B1091" i="4"/>
  <c r="I1090" i="4"/>
  <c r="D734" i="1" s="1"/>
  <c r="J734" i="1" s="1"/>
  <c r="B1090" i="4"/>
  <c r="I1089" i="4"/>
  <c r="D733" i="1" s="1"/>
  <c r="J733" i="1" s="1"/>
  <c r="B1089" i="4"/>
  <c r="I1088" i="4"/>
  <c r="D732" i="1" s="1"/>
  <c r="J732" i="1" s="1"/>
  <c r="B1088" i="4"/>
  <c r="I1087" i="4"/>
  <c r="D731" i="1" s="1"/>
  <c r="J731" i="1" s="1"/>
  <c r="B1087" i="4"/>
  <c r="I1086" i="4"/>
  <c r="D730" i="1" s="1"/>
  <c r="J730" i="1" s="1"/>
  <c r="B1086" i="4"/>
  <c r="I1085" i="4"/>
  <c r="D729" i="1" s="1"/>
  <c r="J729" i="1" s="1"/>
  <c r="B1085" i="4"/>
  <c r="I1084" i="4"/>
  <c r="D728" i="1" s="1"/>
  <c r="J728" i="1" s="1"/>
  <c r="B1084" i="4"/>
  <c r="I1083" i="4"/>
  <c r="D727" i="1" s="1"/>
  <c r="J727" i="1" s="1"/>
  <c r="B1083" i="4"/>
  <c r="I1069" i="4"/>
  <c r="H1067" i="4"/>
  <c r="H1071" i="4" s="1"/>
  <c r="G1067" i="4"/>
  <c r="G1071" i="4" s="1"/>
  <c r="F1067" i="4"/>
  <c r="F1071" i="4" s="1"/>
  <c r="E1067" i="4"/>
  <c r="E1071" i="4" s="1"/>
  <c r="D1067" i="4"/>
  <c r="D1071" i="4" s="1"/>
  <c r="C1067" i="4"/>
  <c r="C1071" i="4" s="1"/>
  <c r="I1066" i="4"/>
  <c r="D818" i="1" s="1"/>
  <c r="J818" i="1" s="1"/>
  <c r="B1066" i="4"/>
  <c r="I1065" i="4"/>
  <c r="D817" i="1" s="1"/>
  <c r="J817" i="1" s="1"/>
  <c r="B1065" i="4"/>
  <c r="I1064" i="4"/>
  <c r="D816" i="1" s="1"/>
  <c r="J816" i="1" s="1"/>
  <c r="B1064" i="4"/>
  <c r="I1063" i="4"/>
  <c r="D815" i="1" s="1"/>
  <c r="J815" i="1" s="1"/>
  <c r="B1063" i="4"/>
  <c r="I1062" i="4"/>
  <c r="D814" i="1" s="1"/>
  <c r="J814" i="1" s="1"/>
  <c r="B1062" i="4"/>
  <c r="I1061" i="4"/>
  <c r="D813" i="1" s="1"/>
  <c r="J813" i="1" s="1"/>
  <c r="B1061" i="4"/>
  <c r="I1060" i="4"/>
  <c r="D812" i="1" s="1"/>
  <c r="J812" i="1" s="1"/>
  <c r="B1060" i="4"/>
  <c r="I1059" i="4"/>
  <c r="D811" i="1" s="1"/>
  <c r="J811" i="1" s="1"/>
  <c r="B1059" i="4"/>
  <c r="I1058" i="4"/>
  <c r="D810" i="1" s="1"/>
  <c r="J810" i="1" s="1"/>
  <c r="B1058" i="4"/>
  <c r="I1057" i="4"/>
  <c r="D809" i="1" s="1"/>
  <c r="J809" i="1" s="1"/>
  <c r="B1057" i="4"/>
  <c r="I1056" i="4"/>
  <c r="D808" i="1" s="1"/>
  <c r="J808" i="1" s="1"/>
  <c r="B1056" i="4"/>
  <c r="I1055" i="4"/>
  <c r="D807" i="1" s="1"/>
  <c r="J807" i="1" s="1"/>
  <c r="B1055" i="4"/>
  <c r="I1054" i="4"/>
  <c r="D806" i="1" s="1"/>
  <c r="J806" i="1" s="1"/>
  <c r="B1054" i="4"/>
  <c r="I1053" i="4"/>
  <c r="D805" i="1" s="1"/>
  <c r="B1053" i="4"/>
  <c r="I1052" i="4"/>
  <c r="D797" i="1" s="1"/>
  <c r="J797" i="1" s="1"/>
  <c r="B1052" i="4"/>
  <c r="I1051" i="4"/>
  <c r="D796" i="1" s="1"/>
  <c r="J796" i="1" s="1"/>
  <c r="B1051" i="4"/>
  <c r="I1050" i="4"/>
  <c r="D795" i="1" s="1"/>
  <c r="J795" i="1" s="1"/>
  <c r="B1050" i="4"/>
  <c r="I1049" i="4"/>
  <c r="D794" i="1" s="1"/>
  <c r="J794" i="1" s="1"/>
  <c r="B1049" i="4"/>
  <c r="I1048" i="4"/>
  <c r="D793" i="1" s="1"/>
  <c r="J793" i="1" s="1"/>
  <c r="B1048" i="4"/>
  <c r="I1047" i="4"/>
  <c r="D792" i="1" s="1"/>
  <c r="J792" i="1" s="1"/>
  <c r="B1047" i="4"/>
  <c r="I1046" i="4"/>
  <c r="D791" i="1" s="1"/>
  <c r="J791" i="1" s="1"/>
  <c r="B1046" i="4"/>
  <c r="I1045" i="4"/>
  <c r="D790" i="1" s="1"/>
  <c r="J790" i="1" s="1"/>
  <c r="B1045" i="4"/>
  <c r="I1044" i="4"/>
  <c r="D789" i="1" s="1"/>
  <c r="J789" i="1" s="1"/>
  <c r="B1044" i="4"/>
  <c r="I1043" i="4"/>
  <c r="D788" i="1" s="1"/>
  <c r="J788" i="1" s="1"/>
  <c r="B1043" i="4"/>
  <c r="I1042" i="4"/>
  <c r="D787" i="1" s="1"/>
  <c r="J787" i="1" s="1"/>
  <c r="B1042" i="4"/>
  <c r="I1041" i="4"/>
  <c r="D786" i="1" s="1"/>
  <c r="J786" i="1" s="1"/>
  <c r="B1041" i="4"/>
  <c r="I1040" i="4"/>
  <c r="D785" i="1" s="1"/>
  <c r="J785" i="1" s="1"/>
  <c r="B1040" i="4"/>
  <c r="I1026" i="4"/>
  <c r="H1024" i="4"/>
  <c r="H1028" i="4" s="1"/>
  <c r="G1024" i="4"/>
  <c r="G1028" i="4" s="1"/>
  <c r="F1024" i="4"/>
  <c r="F1028" i="4" s="1"/>
  <c r="E1024" i="4"/>
  <c r="E1028" i="4" s="1"/>
  <c r="D1024" i="4"/>
  <c r="D1028" i="4" s="1"/>
  <c r="C1024" i="4"/>
  <c r="C1028" i="4" s="1"/>
  <c r="I1023" i="4"/>
  <c r="D784" i="1" s="1"/>
  <c r="J784" i="1" s="1"/>
  <c r="B1023" i="4"/>
  <c r="I1022" i="4"/>
  <c r="D783" i="1" s="1"/>
  <c r="J783" i="1" s="1"/>
  <c r="B1022" i="4"/>
  <c r="I1021" i="4"/>
  <c r="D782" i="1" s="1"/>
  <c r="J782" i="1" s="1"/>
  <c r="B1021" i="4"/>
  <c r="I1020" i="4"/>
  <c r="D781" i="1" s="1"/>
  <c r="J781" i="1" s="1"/>
  <c r="B1020" i="4"/>
  <c r="I1019" i="4"/>
  <c r="D780" i="1" s="1"/>
  <c r="J780" i="1" s="1"/>
  <c r="B1019" i="4"/>
  <c r="I1018" i="4"/>
  <c r="D779" i="1" s="1"/>
  <c r="J779" i="1" s="1"/>
  <c r="B1018" i="4"/>
  <c r="I1017" i="4"/>
  <c r="D778" i="1" s="1"/>
  <c r="J778" i="1" s="1"/>
  <c r="B1017" i="4"/>
  <c r="I1016" i="4"/>
  <c r="D777" i="1" s="1"/>
  <c r="J777" i="1" s="1"/>
  <c r="B1016" i="4"/>
  <c r="I1015" i="4"/>
  <c r="D776" i="1" s="1"/>
  <c r="J776" i="1" s="1"/>
  <c r="B1015" i="4"/>
  <c r="I1014" i="4"/>
  <c r="D775" i="1" s="1"/>
  <c r="J775" i="1" s="1"/>
  <c r="B1014" i="4"/>
  <c r="I1013" i="4"/>
  <c r="D774" i="1" s="1"/>
  <c r="J774" i="1" s="1"/>
  <c r="B1013" i="4"/>
  <c r="I1012" i="4"/>
  <c r="D773" i="1" s="1"/>
  <c r="J773" i="1" s="1"/>
  <c r="B1012" i="4"/>
  <c r="I1011" i="4"/>
  <c r="D772" i="1" s="1"/>
  <c r="J772" i="1" s="1"/>
  <c r="B1011" i="4"/>
  <c r="I1010" i="4"/>
  <c r="D771" i="1" s="1"/>
  <c r="J771" i="1" s="1"/>
  <c r="B1010" i="4"/>
  <c r="I1009" i="4"/>
  <c r="D770" i="1" s="1"/>
  <c r="J770" i="1" s="1"/>
  <c r="B1009" i="4"/>
  <c r="I1008" i="4"/>
  <c r="D769" i="1" s="1"/>
  <c r="J769" i="1" s="1"/>
  <c r="B1008" i="4"/>
  <c r="I1007" i="4"/>
  <c r="D768" i="1" s="1"/>
  <c r="J768" i="1" s="1"/>
  <c r="B1007" i="4"/>
  <c r="I1006" i="4"/>
  <c r="D767" i="1" s="1"/>
  <c r="J767" i="1" s="1"/>
  <c r="B1006" i="4"/>
  <c r="I1005" i="4"/>
  <c r="D766" i="1" s="1"/>
  <c r="J766" i="1" s="1"/>
  <c r="B1005" i="4"/>
  <c r="I1004" i="4"/>
  <c r="D765" i="1" s="1"/>
  <c r="J765" i="1" s="1"/>
  <c r="B1004" i="4"/>
  <c r="I1003" i="4"/>
  <c r="D764" i="1" s="1"/>
  <c r="J764" i="1" s="1"/>
  <c r="B1003" i="4"/>
  <c r="I1002" i="4"/>
  <c r="D763" i="1" s="1"/>
  <c r="J763" i="1" s="1"/>
  <c r="B1002" i="4"/>
  <c r="I1001" i="4"/>
  <c r="D762" i="1" s="1"/>
  <c r="J762" i="1" s="1"/>
  <c r="B1001" i="4"/>
  <c r="I1000" i="4"/>
  <c r="D761" i="1" s="1"/>
  <c r="J761" i="1" s="1"/>
  <c r="B1000" i="4"/>
  <c r="I999" i="4"/>
  <c r="D760" i="1" s="1"/>
  <c r="J760" i="1" s="1"/>
  <c r="B999" i="4"/>
  <c r="I998" i="4"/>
  <c r="D759" i="1" s="1"/>
  <c r="J759" i="1" s="1"/>
  <c r="B998" i="4"/>
  <c r="I997" i="4"/>
  <c r="D758" i="1" s="1"/>
  <c r="J758" i="1" s="1"/>
  <c r="B997" i="4"/>
  <c r="I983" i="4"/>
  <c r="H981" i="4"/>
  <c r="H985" i="4" s="1"/>
  <c r="G981" i="4"/>
  <c r="G985" i="4" s="1"/>
  <c r="F981" i="4"/>
  <c r="F985" i="4" s="1"/>
  <c r="E981" i="4"/>
  <c r="E985" i="4" s="1"/>
  <c r="D981" i="4"/>
  <c r="D985" i="4" s="1"/>
  <c r="C981" i="4"/>
  <c r="C985" i="4" s="1"/>
  <c r="I980" i="4"/>
  <c r="D726" i="1" s="1"/>
  <c r="J726" i="1" s="1"/>
  <c r="B980" i="4"/>
  <c r="I979" i="4"/>
  <c r="D725" i="1" s="1"/>
  <c r="J725" i="1" s="1"/>
  <c r="B979" i="4"/>
  <c r="I978" i="4"/>
  <c r="D724" i="1" s="1"/>
  <c r="J724" i="1" s="1"/>
  <c r="B978" i="4"/>
  <c r="I977" i="4"/>
  <c r="D723" i="1" s="1"/>
  <c r="J723" i="1" s="1"/>
  <c r="B977" i="4"/>
  <c r="I976" i="4"/>
  <c r="D722" i="1" s="1"/>
  <c r="J722" i="1" s="1"/>
  <c r="B976" i="4"/>
  <c r="I975" i="4"/>
  <c r="D721" i="1" s="1"/>
  <c r="J721" i="1" s="1"/>
  <c r="B975" i="4"/>
  <c r="I974" i="4"/>
  <c r="D720" i="1" s="1"/>
  <c r="J720" i="1" s="1"/>
  <c r="B974" i="4"/>
  <c r="I973" i="4"/>
  <c r="D719" i="1" s="1"/>
  <c r="J719" i="1" s="1"/>
  <c r="B973" i="4"/>
  <c r="I972" i="4"/>
  <c r="D718" i="1" s="1"/>
  <c r="J718" i="1" s="1"/>
  <c r="B972" i="4"/>
  <c r="I971" i="4"/>
  <c r="D717" i="1" s="1"/>
  <c r="J717" i="1" s="1"/>
  <c r="B971" i="4"/>
  <c r="I970" i="4"/>
  <c r="D716" i="1" s="1"/>
  <c r="J716" i="1" s="1"/>
  <c r="B970" i="4"/>
  <c r="I969" i="4"/>
  <c r="D715" i="1" s="1"/>
  <c r="J715" i="1" s="1"/>
  <c r="B969" i="4"/>
  <c r="I968" i="4"/>
  <c r="D714" i="1" s="1"/>
  <c r="J714" i="1" s="1"/>
  <c r="B968" i="4"/>
  <c r="I967" i="4"/>
  <c r="D713" i="1" s="1"/>
  <c r="J713" i="1" s="1"/>
  <c r="B967" i="4"/>
  <c r="I966" i="4"/>
  <c r="D712" i="1" s="1"/>
  <c r="J712" i="1" s="1"/>
  <c r="B966" i="4"/>
  <c r="I965" i="4"/>
  <c r="D711" i="1" s="1"/>
  <c r="J711" i="1" s="1"/>
  <c r="B965" i="4"/>
  <c r="I964" i="4"/>
  <c r="D710" i="1" s="1"/>
  <c r="J710" i="1" s="1"/>
  <c r="B964" i="4"/>
  <c r="I963" i="4"/>
  <c r="D709" i="1" s="1"/>
  <c r="J709" i="1" s="1"/>
  <c r="B963" i="4"/>
  <c r="I962" i="4"/>
  <c r="D708" i="1" s="1"/>
  <c r="J708" i="1" s="1"/>
  <c r="B962" i="4"/>
  <c r="I961" i="4"/>
  <c r="D707" i="1" s="1"/>
  <c r="J707" i="1" s="1"/>
  <c r="B961" i="4"/>
  <c r="I960" i="4"/>
  <c r="D706" i="1" s="1"/>
  <c r="J706" i="1" s="1"/>
  <c r="B960" i="4"/>
  <c r="I959" i="4"/>
  <c r="D705" i="1" s="1"/>
  <c r="J705" i="1" s="1"/>
  <c r="B959" i="4"/>
  <c r="I958" i="4"/>
  <c r="D704" i="1" s="1"/>
  <c r="J704" i="1" s="1"/>
  <c r="B958" i="4"/>
  <c r="I957" i="4"/>
  <c r="D703" i="1" s="1"/>
  <c r="J703" i="1" s="1"/>
  <c r="B957" i="4"/>
  <c r="I956" i="4"/>
  <c r="D702" i="1" s="1"/>
  <c r="J702" i="1" s="1"/>
  <c r="B956" i="4"/>
  <c r="I955" i="4"/>
  <c r="D701" i="1" s="1"/>
  <c r="J701" i="1" s="1"/>
  <c r="B955" i="4"/>
  <c r="I954" i="4"/>
  <c r="D700" i="1" s="1"/>
  <c r="B954" i="4"/>
  <c r="I940" i="4"/>
  <c r="H938" i="4"/>
  <c r="H942" i="4" s="1"/>
  <c r="G938" i="4"/>
  <c r="G942" i="4" s="1"/>
  <c r="F938" i="4"/>
  <c r="F942" i="4" s="1"/>
  <c r="E938" i="4"/>
  <c r="E942" i="4" s="1"/>
  <c r="D938" i="4"/>
  <c r="D942" i="4" s="1"/>
  <c r="C938" i="4"/>
  <c r="C942" i="4" s="1"/>
  <c r="I937" i="4"/>
  <c r="D691" i="1" s="1"/>
  <c r="J691" i="1" s="1"/>
  <c r="B937" i="4"/>
  <c r="I936" i="4"/>
  <c r="D690" i="1" s="1"/>
  <c r="J690" i="1" s="1"/>
  <c r="B936" i="4"/>
  <c r="I935" i="4"/>
  <c r="D689" i="1" s="1"/>
  <c r="J689" i="1" s="1"/>
  <c r="B935" i="4"/>
  <c r="I934" i="4"/>
  <c r="D688" i="1" s="1"/>
  <c r="J688" i="1" s="1"/>
  <c r="B934" i="4"/>
  <c r="I933" i="4"/>
  <c r="D687" i="1" s="1"/>
  <c r="J687" i="1" s="1"/>
  <c r="B933" i="4"/>
  <c r="I932" i="4"/>
  <c r="D686" i="1" s="1"/>
  <c r="J686" i="1" s="1"/>
  <c r="B932" i="4"/>
  <c r="I931" i="4"/>
  <c r="D685" i="1" s="1"/>
  <c r="J685" i="1" s="1"/>
  <c r="B931" i="4"/>
  <c r="I930" i="4"/>
  <c r="D684" i="1" s="1"/>
  <c r="J684" i="1" s="1"/>
  <c r="B930" i="4"/>
  <c r="I929" i="4"/>
  <c r="D683" i="1" s="1"/>
  <c r="J683" i="1" s="1"/>
  <c r="B929" i="4"/>
  <c r="I928" i="4"/>
  <c r="D682" i="1" s="1"/>
  <c r="J682" i="1" s="1"/>
  <c r="B928" i="4"/>
  <c r="I927" i="4"/>
  <c r="D681" i="1" s="1"/>
  <c r="J681" i="1" s="1"/>
  <c r="B927" i="4"/>
  <c r="I926" i="4"/>
  <c r="D680" i="1" s="1"/>
  <c r="J680" i="1" s="1"/>
  <c r="B926" i="4"/>
  <c r="I925" i="4"/>
  <c r="D679" i="1" s="1"/>
  <c r="J679" i="1" s="1"/>
  <c r="B925" i="4"/>
  <c r="I924" i="4"/>
  <c r="D678" i="1" s="1"/>
  <c r="J678" i="1" s="1"/>
  <c r="B924" i="4"/>
  <c r="I923" i="4"/>
  <c r="D677" i="1" s="1"/>
  <c r="J677" i="1" s="1"/>
  <c r="B923" i="4"/>
  <c r="I922" i="4"/>
  <c r="D676" i="1" s="1"/>
  <c r="J676" i="1" s="1"/>
  <c r="B922" i="4"/>
  <c r="I921" i="4"/>
  <c r="D675" i="1" s="1"/>
  <c r="J675" i="1" s="1"/>
  <c r="B921" i="4"/>
  <c r="I920" i="4"/>
  <c r="D674" i="1" s="1"/>
  <c r="J674" i="1" s="1"/>
  <c r="B920" i="4"/>
  <c r="I919" i="4"/>
  <c r="D673" i="1" s="1"/>
  <c r="J673" i="1" s="1"/>
  <c r="B919" i="4"/>
  <c r="I918" i="4"/>
  <c r="D672" i="1" s="1"/>
  <c r="J672" i="1" s="1"/>
  <c r="B918" i="4"/>
  <c r="I917" i="4"/>
  <c r="D671" i="1" s="1"/>
  <c r="J671" i="1" s="1"/>
  <c r="B917" i="4"/>
  <c r="I916" i="4"/>
  <c r="D670" i="1" s="1"/>
  <c r="J670" i="1" s="1"/>
  <c r="B916" i="4"/>
  <c r="I915" i="4"/>
  <c r="D669" i="1" s="1"/>
  <c r="J669" i="1" s="1"/>
  <c r="B915" i="4"/>
  <c r="I914" i="4"/>
  <c r="D668" i="1" s="1"/>
  <c r="J668" i="1" s="1"/>
  <c r="B914" i="4"/>
  <c r="I913" i="4"/>
  <c r="D667" i="1" s="1"/>
  <c r="J667" i="1" s="1"/>
  <c r="B913" i="4"/>
  <c r="I912" i="4"/>
  <c r="D666" i="1" s="1"/>
  <c r="J666" i="1" s="1"/>
  <c r="B912" i="4"/>
  <c r="I911" i="4"/>
  <c r="D665" i="1" s="1"/>
  <c r="J665" i="1" s="1"/>
  <c r="B911" i="4"/>
  <c r="I897" i="4"/>
  <c r="H895" i="4"/>
  <c r="H899" i="4" s="1"/>
  <c r="G895" i="4"/>
  <c r="G899" i="4" s="1"/>
  <c r="F895" i="4"/>
  <c r="F899" i="4" s="1"/>
  <c r="E895" i="4"/>
  <c r="E899" i="4" s="1"/>
  <c r="D895" i="4"/>
  <c r="D899" i="4" s="1"/>
  <c r="C895" i="4"/>
  <c r="C899" i="4" s="1"/>
  <c r="I894" i="4"/>
  <c r="D664" i="1" s="1"/>
  <c r="J664" i="1" s="1"/>
  <c r="B894" i="4"/>
  <c r="I893" i="4"/>
  <c r="D663" i="1" s="1"/>
  <c r="J663" i="1" s="1"/>
  <c r="B893" i="4"/>
  <c r="I892" i="4"/>
  <c r="D662" i="1" s="1"/>
  <c r="J662" i="1" s="1"/>
  <c r="B892" i="4"/>
  <c r="I891" i="4"/>
  <c r="D661" i="1" s="1"/>
  <c r="J661" i="1" s="1"/>
  <c r="B891" i="4"/>
  <c r="I890" i="4"/>
  <c r="D660" i="1" s="1"/>
  <c r="J660" i="1" s="1"/>
  <c r="B890" i="4"/>
  <c r="I889" i="4"/>
  <c r="D659" i="1" s="1"/>
  <c r="J659" i="1" s="1"/>
  <c r="B889" i="4"/>
  <c r="I888" i="4"/>
  <c r="D658" i="1" s="1"/>
  <c r="J658" i="1" s="1"/>
  <c r="B888" i="4"/>
  <c r="I887" i="4"/>
  <c r="D657" i="1" s="1"/>
  <c r="J657" i="1" s="1"/>
  <c r="B887" i="4"/>
  <c r="I886" i="4"/>
  <c r="D656" i="1" s="1"/>
  <c r="J656" i="1" s="1"/>
  <c r="B886" i="4"/>
  <c r="I885" i="4"/>
  <c r="D655" i="1" s="1"/>
  <c r="J655" i="1" s="1"/>
  <c r="B885" i="4"/>
  <c r="I884" i="4"/>
  <c r="D654" i="1" s="1"/>
  <c r="J654" i="1" s="1"/>
  <c r="B884" i="4"/>
  <c r="I883" i="4"/>
  <c r="D653" i="1" s="1"/>
  <c r="J653" i="1" s="1"/>
  <c r="B883" i="4"/>
  <c r="I882" i="4"/>
  <c r="D652" i="1" s="1"/>
  <c r="J652" i="1" s="1"/>
  <c r="B882" i="4"/>
  <c r="I881" i="4"/>
  <c r="D651" i="1" s="1"/>
  <c r="J651" i="1" s="1"/>
  <c r="B881" i="4"/>
  <c r="I880" i="4"/>
  <c r="D650" i="1" s="1"/>
  <c r="J650" i="1" s="1"/>
  <c r="B880" i="4"/>
  <c r="I879" i="4"/>
  <c r="D649" i="1" s="1"/>
  <c r="J649" i="1" s="1"/>
  <c r="B879" i="4"/>
  <c r="I878" i="4"/>
  <c r="D648" i="1" s="1"/>
  <c r="J648" i="1" s="1"/>
  <c r="B878" i="4"/>
  <c r="I877" i="4"/>
  <c r="D647" i="1" s="1"/>
  <c r="B877" i="4"/>
  <c r="I876" i="4"/>
  <c r="D638" i="1" s="1"/>
  <c r="J638" i="1" s="1"/>
  <c r="B876" i="4"/>
  <c r="I875" i="4"/>
  <c r="D637" i="1" s="1"/>
  <c r="J637" i="1" s="1"/>
  <c r="B875" i="4"/>
  <c r="I874" i="4"/>
  <c r="D636" i="1" s="1"/>
  <c r="J636" i="1" s="1"/>
  <c r="B874" i="4"/>
  <c r="I873" i="4"/>
  <c r="D635" i="1" s="1"/>
  <c r="J635" i="1" s="1"/>
  <c r="B873" i="4"/>
  <c r="I872" i="4"/>
  <c r="D634" i="1" s="1"/>
  <c r="J634" i="1" s="1"/>
  <c r="B872" i="4"/>
  <c r="I871" i="4"/>
  <c r="D633" i="1" s="1"/>
  <c r="J633" i="1" s="1"/>
  <c r="B871" i="4"/>
  <c r="I870" i="4"/>
  <c r="D632" i="1" s="1"/>
  <c r="J632" i="1" s="1"/>
  <c r="B870" i="4"/>
  <c r="I869" i="4"/>
  <c r="D631" i="1" s="1"/>
  <c r="J631" i="1" s="1"/>
  <c r="B869" i="4"/>
  <c r="I868" i="4"/>
  <c r="D630" i="1" s="1"/>
  <c r="J630" i="1" s="1"/>
  <c r="B868" i="4"/>
  <c r="I854" i="4"/>
  <c r="H852" i="4"/>
  <c r="H856" i="4" s="1"/>
  <c r="G852" i="4"/>
  <c r="G856" i="4" s="1"/>
  <c r="F852" i="4"/>
  <c r="F856" i="4" s="1"/>
  <c r="E852" i="4"/>
  <c r="E856" i="4" s="1"/>
  <c r="D852" i="4"/>
  <c r="D856" i="4" s="1"/>
  <c r="C852" i="4"/>
  <c r="C856" i="4" s="1"/>
  <c r="I851" i="4"/>
  <c r="D629" i="1" s="1"/>
  <c r="J629" i="1" s="1"/>
  <c r="B851" i="4"/>
  <c r="I850" i="4"/>
  <c r="D628" i="1" s="1"/>
  <c r="J628" i="1" s="1"/>
  <c r="B850" i="4"/>
  <c r="I849" i="4"/>
  <c r="D627" i="1" s="1"/>
  <c r="J627" i="1" s="1"/>
  <c r="B849" i="4"/>
  <c r="I848" i="4"/>
  <c r="D626" i="1" s="1"/>
  <c r="J626" i="1" s="1"/>
  <c r="B848" i="4"/>
  <c r="I847" i="4"/>
  <c r="D625" i="1" s="1"/>
  <c r="J625" i="1" s="1"/>
  <c r="B847" i="4"/>
  <c r="I846" i="4"/>
  <c r="D624" i="1" s="1"/>
  <c r="J624" i="1" s="1"/>
  <c r="B846" i="4"/>
  <c r="I845" i="4"/>
  <c r="D623" i="1" s="1"/>
  <c r="J623" i="1" s="1"/>
  <c r="B845" i="4"/>
  <c r="I844" i="4"/>
  <c r="D622" i="1" s="1"/>
  <c r="J622" i="1" s="1"/>
  <c r="B844" i="4"/>
  <c r="I843" i="4"/>
  <c r="D621" i="1" s="1"/>
  <c r="J621" i="1" s="1"/>
  <c r="B843" i="4"/>
  <c r="I842" i="4"/>
  <c r="D620" i="1" s="1"/>
  <c r="J620" i="1" s="1"/>
  <c r="B842" i="4"/>
  <c r="I841" i="4"/>
  <c r="D619" i="1" s="1"/>
  <c r="J619" i="1" s="1"/>
  <c r="B841" i="4"/>
  <c r="I840" i="4"/>
  <c r="D618" i="1" s="1"/>
  <c r="J618" i="1" s="1"/>
  <c r="B840" i="4"/>
  <c r="I839" i="4"/>
  <c r="D617" i="1" s="1"/>
  <c r="J617" i="1" s="1"/>
  <c r="B839" i="4"/>
  <c r="I838" i="4"/>
  <c r="D616" i="1" s="1"/>
  <c r="J616" i="1" s="1"/>
  <c r="B838" i="4"/>
  <c r="I837" i="4"/>
  <c r="D615" i="1" s="1"/>
  <c r="J615" i="1" s="1"/>
  <c r="B837" i="4"/>
  <c r="I836" i="4"/>
  <c r="D614" i="1" s="1"/>
  <c r="J614" i="1" s="1"/>
  <c r="B836" i="4"/>
  <c r="I835" i="4"/>
  <c r="D613" i="1" s="1"/>
  <c r="J613" i="1" s="1"/>
  <c r="B835" i="4"/>
  <c r="I834" i="4"/>
  <c r="D612" i="1" s="1"/>
  <c r="J612" i="1" s="1"/>
  <c r="B834" i="4"/>
  <c r="I833" i="4"/>
  <c r="D611" i="1" s="1"/>
  <c r="J611" i="1" s="1"/>
  <c r="I832" i="4"/>
  <c r="D610" i="1" s="1"/>
  <c r="J610" i="1" s="1"/>
  <c r="B832" i="4"/>
  <c r="I831" i="4"/>
  <c r="D609" i="1" s="1"/>
  <c r="J609" i="1" s="1"/>
  <c r="B831" i="4"/>
  <c r="I830" i="4"/>
  <c r="D608" i="1" s="1"/>
  <c r="J608" i="1" s="1"/>
  <c r="B830" i="4"/>
  <c r="I829" i="4"/>
  <c r="D607" i="1" s="1"/>
  <c r="J607" i="1" s="1"/>
  <c r="B829" i="4"/>
  <c r="I828" i="4"/>
  <c r="D606" i="1" s="1"/>
  <c r="J606" i="1" s="1"/>
  <c r="B828" i="4"/>
  <c r="I827" i="4"/>
  <c r="D605" i="1" s="1"/>
  <c r="J605" i="1" s="1"/>
  <c r="B827" i="4"/>
  <c r="I826" i="4"/>
  <c r="D604" i="1" s="1"/>
  <c r="J604" i="1" s="1"/>
  <c r="B826" i="4"/>
  <c r="I825" i="4"/>
  <c r="D603" i="1" s="1"/>
  <c r="J603" i="1" s="1"/>
  <c r="B825" i="4"/>
  <c r="I811" i="4"/>
  <c r="I809" i="4"/>
  <c r="H809" i="4"/>
  <c r="H813" i="4" s="1"/>
  <c r="G809" i="4"/>
  <c r="G813" i="4" s="1"/>
  <c r="F809" i="4"/>
  <c r="F813" i="4" s="1"/>
  <c r="E809" i="4"/>
  <c r="E813" i="4" s="1"/>
  <c r="D809" i="4"/>
  <c r="D813" i="4" s="1"/>
  <c r="C809" i="4"/>
  <c r="C813" i="4" s="1"/>
  <c r="I808" i="4"/>
  <c r="D602" i="1" s="1"/>
  <c r="J602" i="1" s="1"/>
  <c r="B808" i="4"/>
  <c r="I807" i="4"/>
  <c r="D601" i="1" s="1"/>
  <c r="J601" i="1" s="1"/>
  <c r="B807" i="4"/>
  <c r="I806" i="4"/>
  <c r="D600" i="1" s="1"/>
  <c r="J600" i="1" s="1"/>
  <c r="B806" i="4"/>
  <c r="I805" i="4"/>
  <c r="D599" i="1" s="1"/>
  <c r="J599" i="1" s="1"/>
  <c r="B805" i="4"/>
  <c r="I804" i="4"/>
  <c r="D598" i="1" s="1"/>
  <c r="J598" i="1" s="1"/>
  <c r="B804" i="4"/>
  <c r="I803" i="4"/>
  <c r="D597" i="1" s="1"/>
  <c r="J597" i="1" s="1"/>
  <c r="B803" i="4"/>
  <c r="I802" i="4"/>
  <c r="D596" i="1" s="1"/>
  <c r="J596" i="1" s="1"/>
  <c r="B802" i="4"/>
  <c r="I801" i="4"/>
  <c r="D595" i="1" s="1"/>
  <c r="J595" i="1" s="1"/>
  <c r="B801" i="4"/>
  <c r="I800" i="4"/>
  <c r="D594" i="1" s="1"/>
  <c r="B800" i="4"/>
  <c r="I799" i="4"/>
  <c r="D585" i="1" s="1"/>
  <c r="J585" i="1" s="1"/>
  <c r="B799" i="4"/>
  <c r="I798" i="4"/>
  <c r="D584" i="1" s="1"/>
  <c r="J584" i="1" s="1"/>
  <c r="B798" i="4"/>
  <c r="I797" i="4"/>
  <c r="D583" i="1" s="1"/>
  <c r="J583" i="1" s="1"/>
  <c r="B797" i="4"/>
  <c r="I796" i="4"/>
  <c r="D582" i="1" s="1"/>
  <c r="J582" i="1" s="1"/>
  <c r="B796" i="4"/>
  <c r="I795" i="4"/>
  <c r="D581" i="1" s="1"/>
  <c r="J581" i="1" s="1"/>
  <c r="B795" i="4"/>
  <c r="I794" i="4"/>
  <c r="D580" i="1" s="1"/>
  <c r="J580" i="1" s="1"/>
  <c r="B794" i="4"/>
  <c r="I793" i="4"/>
  <c r="D579" i="1" s="1"/>
  <c r="J579" i="1" s="1"/>
  <c r="B793" i="4"/>
  <c r="I792" i="4"/>
  <c r="D578" i="1" s="1"/>
  <c r="J578" i="1" s="1"/>
  <c r="B792" i="4"/>
  <c r="I791" i="4"/>
  <c r="D577" i="1" s="1"/>
  <c r="J577" i="1" s="1"/>
  <c r="B791" i="4"/>
  <c r="I790" i="4"/>
  <c r="D576" i="1" s="1"/>
  <c r="J576" i="1" s="1"/>
  <c r="B790" i="4"/>
  <c r="I789" i="4"/>
  <c r="D575" i="1" s="1"/>
  <c r="J575" i="1" s="1"/>
  <c r="B789" i="4"/>
  <c r="I788" i="4"/>
  <c r="D574" i="1" s="1"/>
  <c r="J574" i="1" s="1"/>
  <c r="B788" i="4"/>
  <c r="I787" i="4"/>
  <c r="D573" i="1" s="1"/>
  <c r="J573" i="1" s="1"/>
  <c r="B787" i="4"/>
  <c r="I786" i="4"/>
  <c r="D572" i="1" s="1"/>
  <c r="J572" i="1" s="1"/>
  <c r="B786" i="4"/>
  <c r="I785" i="4"/>
  <c r="D571" i="1" s="1"/>
  <c r="J571" i="1" s="1"/>
  <c r="B785" i="4"/>
  <c r="I784" i="4"/>
  <c r="D570" i="1" s="1"/>
  <c r="J570" i="1" s="1"/>
  <c r="B784" i="4"/>
  <c r="I783" i="4"/>
  <c r="D569" i="1" s="1"/>
  <c r="J569" i="1" s="1"/>
  <c r="B783" i="4"/>
  <c r="I782" i="4"/>
  <c r="D568" i="1" s="1"/>
  <c r="J568" i="1" s="1"/>
  <c r="B782" i="4"/>
  <c r="I768" i="4"/>
  <c r="I766" i="4"/>
  <c r="H766" i="4"/>
  <c r="H770" i="4" s="1"/>
  <c r="G766" i="4"/>
  <c r="G770" i="4" s="1"/>
  <c r="F766" i="4"/>
  <c r="F770" i="4" s="1"/>
  <c r="E766" i="4"/>
  <c r="E770" i="4" s="1"/>
  <c r="D766" i="4"/>
  <c r="D770" i="4" s="1"/>
  <c r="C766" i="4"/>
  <c r="C770" i="4" s="1"/>
  <c r="I765" i="4"/>
  <c r="D567" i="1" s="1"/>
  <c r="J567" i="1" s="1"/>
  <c r="B765" i="4"/>
  <c r="I764" i="4"/>
  <c r="D566" i="1" s="1"/>
  <c r="J566" i="1" s="1"/>
  <c r="B764" i="4"/>
  <c r="I763" i="4"/>
  <c r="D565" i="1" s="1"/>
  <c r="J565" i="1" s="1"/>
  <c r="B763" i="4"/>
  <c r="I762" i="4"/>
  <c r="D564" i="1" s="1"/>
  <c r="J564" i="1" s="1"/>
  <c r="B762" i="4"/>
  <c r="I761" i="4"/>
  <c r="D563" i="1" s="1"/>
  <c r="J563" i="1" s="1"/>
  <c r="B761" i="4"/>
  <c r="I760" i="4"/>
  <c r="D562" i="1" s="1"/>
  <c r="J562" i="1" s="1"/>
  <c r="B760" i="4"/>
  <c r="I759" i="4"/>
  <c r="D561" i="1" s="1"/>
  <c r="J561" i="1" s="1"/>
  <c r="B759" i="4"/>
  <c r="I758" i="4"/>
  <c r="D560" i="1" s="1"/>
  <c r="J560" i="1" s="1"/>
  <c r="B758" i="4"/>
  <c r="I757" i="4"/>
  <c r="D559" i="1" s="1"/>
  <c r="J559" i="1" s="1"/>
  <c r="B757" i="4"/>
  <c r="I756" i="4"/>
  <c r="D558" i="1" s="1"/>
  <c r="J558" i="1" s="1"/>
  <c r="B756" i="4"/>
  <c r="I755" i="4"/>
  <c r="D557" i="1" s="1"/>
  <c r="J557" i="1" s="1"/>
  <c r="B755" i="4"/>
  <c r="I754" i="4"/>
  <c r="D556" i="1" s="1"/>
  <c r="J556" i="1" s="1"/>
  <c r="B754" i="4"/>
  <c r="I753" i="4"/>
  <c r="D555" i="1" s="1"/>
  <c r="J555" i="1" s="1"/>
  <c r="B753" i="4"/>
  <c r="I752" i="4"/>
  <c r="D554" i="1" s="1"/>
  <c r="J554" i="1" s="1"/>
  <c r="B752" i="4"/>
  <c r="I751" i="4"/>
  <c r="D553" i="1" s="1"/>
  <c r="J553" i="1" s="1"/>
  <c r="B751" i="4"/>
  <c r="I750" i="4"/>
  <c r="D552" i="1" s="1"/>
  <c r="J552" i="1" s="1"/>
  <c r="B750" i="4"/>
  <c r="I749" i="4"/>
  <c r="D551" i="1" s="1"/>
  <c r="J551" i="1" s="1"/>
  <c r="B749" i="4"/>
  <c r="I748" i="4"/>
  <c r="D550" i="1" s="1"/>
  <c r="J550" i="1" s="1"/>
  <c r="B748" i="4"/>
  <c r="I747" i="4"/>
  <c r="D549" i="1" s="1"/>
  <c r="J549" i="1" s="1"/>
  <c r="B747" i="4"/>
  <c r="I746" i="4"/>
  <c r="D548" i="1" s="1"/>
  <c r="J548" i="1" s="1"/>
  <c r="B746" i="4"/>
  <c r="I745" i="4"/>
  <c r="D547" i="1" s="1"/>
  <c r="J547" i="1" s="1"/>
  <c r="B745" i="4"/>
  <c r="I744" i="4"/>
  <c r="D546" i="1" s="1"/>
  <c r="J546" i="1" s="1"/>
  <c r="B744" i="4"/>
  <c r="I743" i="4"/>
  <c r="D545" i="1" s="1"/>
  <c r="J545" i="1" s="1"/>
  <c r="B743" i="4"/>
  <c r="I742" i="4"/>
  <c r="D544" i="1" s="1"/>
  <c r="J544" i="1" s="1"/>
  <c r="B742" i="4"/>
  <c r="I741" i="4"/>
  <c r="D543" i="1" s="1"/>
  <c r="J543" i="1" s="1"/>
  <c r="B741" i="4"/>
  <c r="I740" i="4"/>
  <c r="D542" i="1" s="1"/>
  <c r="J542" i="1" s="1"/>
  <c r="B740" i="4"/>
  <c r="I739" i="4"/>
  <c r="D541" i="1" s="1"/>
  <c r="B739" i="4"/>
  <c r="I725" i="4"/>
  <c r="I723" i="4"/>
  <c r="H723" i="4"/>
  <c r="H727" i="4" s="1"/>
  <c r="G723" i="4"/>
  <c r="G727" i="4" s="1"/>
  <c r="F723" i="4"/>
  <c r="F727" i="4" s="1"/>
  <c r="E723" i="4"/>
  <c r="E727" i="4" s="1"/>
  <c r="D723" i="4"/>
  <c r="D727" i="4" s="1"/>
  <c r="C723" i="4"/>
  <c r="C727" i="4" s="1"/>
  <c r="I722" i="4"/>
  <c r="D479" i="1" s="1"/>
  <c r="J479" i="1" s="1"/>
  <c r="B722" i="4"/>
  <c r="I721" i="4"/>
  <c r="D478" i="1" s="1"/>
  <c r="J478" i="1" s="1"/>
  <c r="B721" i="4"/>
  <c r="I720" i="4"/>
  <c r="D477" i="1" s="1"/>
  <c r="J477" i="1" s="1"/>
  <c r="B720" i="4"/>
  <c r="I719" i="4"/>
  <c r="D476" i="1" s="1"/>
  <c r="J476" i="1" s="1"/>
  <c r="B719" i="4"/>
  <c r="I718" i="4"/>
  <c r="D475" i="1" s="1"/>
  <c r="J475" i="1" s="1"/>
  <c r="B718" i="4"/>
  <c r="I717" i="4"/>
  <c r="D474" i="1" s="1"/>
  <c r="J474" i="1" s="1"/>
  <c r="B717" i="4"/>
  <c r="I716" i="4"/>
  <c r="D473" i="1" s="1"/>
  <c r="J473" i="1" s="1"/>
  <c r="B716" i="4"/>
  <c r="I715" i="4"/>
  <c r="D472" i="1" s="1"/>
  <c r="J472" i="1" s="1"/>
  <c r="B715" i="4"/>
  <c r="I714" i="4"/>
  <c r="D471" i="1" s="1"/>
  <c r="J471" i="1" s="1"/>
  <c r="B714" i="4"/>
  <c r="I713" i="4"/>
  <c r="D470" i="1" s="1"/>
  <c r="J470" i="1" s="1"/>
  <c r="B713" i="4"/>
  <c r="I712" i="4"/>
  <c r="D469" i="1" s="1"/>
  <c r="J469" i="1" s="1"/>
  <c r="B712" i="4"/>
  <c r="I711" i="4"/>
  <c r="D468" i="1" s="1"/>
  <c r="J468" i="1" s="1"/>
  <c r="B711" i="4"/>
  <c r="I710" i="4"/>
  <c r="D467" i="1" s="1"/>
  <c r="J467" i="1" s="1"/>
  <c r="B710" i="4"/>
  <c r="I709" i="4"/>
  <c r="D466" i="1" s="1"/>
  <c r="J466" i="1" s="1"/>
  <c r="B709" i="4"/>
  <c r="I708" i="4"/>
  <c r="D465" i="1" s="1"/>
  <c r="J465" i="1" s="1"/>
  <c r="B708" i="4"/>
  <c r="I707" i="4"/>
  <c r="D464" i="1" s="1"/>
  <c r="J464" i="1" s="1"/>
  <c r="B707" i="4"/>
  <c r="I706" i="4"/>
  <c r="D463" i="1" s="1"/>
  <c r="J463" i="1" s="1"/>
  <c r="B706" i="4"/>
  <c r="I705" i="4"/>
  <c r="D462" i="1" s="1"/>
  <c r="J462" i="1" s="1"/>
  <c r="B705" i="4"/>
  <c r="I704" i="4"/>
  <c r="D461" i="1" s="1"/>
  <c r="J461" i="1" s="1"/>
  <c r="B704" i="4"/>
  <c r="I703" i="4"/>
  <c r="D460" i="1" s="1"/>
  <c r="J460" i="1" s="1"/>
  <c r="B703" i="4"/>
  <c r="I702" i="4"/>
  <c r="D459" i="1" s="1"/>
  <c r="J459" i="1" s="1"/>
  <c r="B702" i="4"/>
  <c r="I701" i="4"/>
  <c r="D458" i="1" s="1"/>
  <c r="J458" i="1" s="1"/>
  <c r="B701" i="4"/>
  <c r="I700" i="4"/>
  <c r="D457" i="1" s="1"/>
  <c r="J457" i="1" s="1"/>
  <c r="B700" i="4"/>
  <c r="I699" i="4"/>
  <c r="D456" i="1" s="1"/>
  <c r="J456" i="1" s="1"/>
  <c r="B699" i="4"/>
  <c r="I698" i="4"/>
  <c r="D455" i="1" s="1"/>
  <c r="J455" i="1" s="1"/>
  <c r="B698" i="4"/>
  <c r="I697" i="4"/>
  <c r="D454" i="1" s="1"/>
  <c r="J454" i="1" s="1"/>
  <c r="B697" i="4"/>
  <c r="I696" i="4"/>
  <c r="D453" i="1" s="1"/>
  <c r="J453" i="1" s="1"/>
  <c r="B696" i="4"/>
  <c r="I682" i="4"/>
  <c r="H680" i="4"/>
  <c r="H684" i="4" s="1"/>
  <c r="G680" i="4"/>
  <c r="G684" i="4" s="1"/>
  <c r="F680" i="4"/>
  <c r="F684" i="4" s="1"/>
  <c r="E680" i="4"/>
  <c r="E684" i="4" s="1"/>
  <c r="D680" i="4"/>
  <c r="D684" i="4" s="1"/>
  <c r="C680" i="4"/>
  <c r="C684" i="4" s="1"/>
  <c r="I679" i="4"/>
  <c r="D452" i="1" s="1"/>
  <c r="J452" i="1" s="1"/>
  <c r="B679" i="4"/>
  <c r="I678" i="4"/>
  <c r="D451" i="1" s="1"/>
  <c r="J451" i="1" s="1"/>
  <c r="B678" i="4"/>
  <c r="I677" i="4"/>
  <c r="D450" i="1" s="1"/>
  <c r="J450" i="1" s="1"/>
  <c r="B677" i="4"/>
  <c r="I676" i="4"/>
  <c r="D449" i="1" s="1"/>
  <c r="J449" i="1" s="1"/>
  <c r="B676" i="4"/>
  <c r="I675" i="4"/>
  <c r="D448" i="1" s="1"/>
  <c r="J448" i="1" s="1"/>
  <c r="B675" i="4"/>
  <c r="I674" i="4"/>
  <c r="D447" i="1" s="1"/>
  <c r="J447" i="1" s="1"/>
  <c r="B674" i="4"/>
  <c r="I673" i="4"/>
  <c r="D446" i="1" s="1"/>
  <c r="J446" i="1" s="1"/>
  <c r="B673" i="4"/>
  <c r="I672" i="4"/>
  <c r="D445" i="1" s="1"/>
  <c r="J445" i="1" s="1"/>
  <c r="B672" i="4"/>
  <c r="I671" i="4"/>
  <c r="D444" i="1" s="1"/>
  <c r="J444" i="1" s="1"/>
  <c r="B671" i="4"/>
  <c r="I670" i="4"/>
  <c r="D443" i="1" s="1"/>
  <c r="J443" i="1" s="1"/>
  <c r="B670" i="4"/>
  <c r="I669" i="4"/>
  <c r="D442" i="1" s="1"/>
  <c r="J442" i="1" s="1"/>
  <c r="B669" i="4"/>
  <c r="I668" i="4"/>
  <c r="D441" i="1" s="1"/>
  <c r="J441" i="1" s="1"/>
  <c r="B668" i="4"/>
  <c r="I667" i="4"/>
  <c r="D440" i="1" s="1"/>
  <c r="J440" i="1" s="1"/>
  <c r="B667" i="4"/>
  <c r="I666" i="4"/>
  <c r="D439" i="1" s="1"/>
  <c r="J439" i="1" s="1"/>
  <c r="B666" i="4"/>
  <c r="I665" i="4"/>
  <c r="D438" i="1" s="1"/>
  <c r="J438" i="1" s="1"/>
  <c r="B665" i="4"/>
  <c r="I664" i="4"/>
  <c r="D437" i="1" s="1"/>
  <c r="J437" i="1" s="1"/>
  <c r="B664" i="4"/>
  <c r="I663" i="4"/>
  <c r="D436" i="1" s="1"/>
  <c r="J436" i="1" s="1"/>
  <c r="B663" i="4"/>
  <c r="I662" i="4"/>
  <c r="D435" i="1" s="1"/>
  <c r="B662" i="4"/>
  <c r="I661" i="4"/>
  <c r="D426" i="1" s="1"/>
  <c r="J426" i="1" s="1"/>
  <c r="B661" i="4"/>
  <c r="I660" i="4"/>
  <c r="D425" i="1" s="1"/>
  <c r="J425" i="1" s="1"/>
  <c r="B660" i="4"/>
  <c r="I659" i="4"/>
  <c r="D424" i="1" s="1"/>
  <c r="J424" i="1" s="1"/>
  <c r="B659" i="4"/>
  <c r="I658" i="4"/>
  <c r="D423" i="1" s="1"/>
  <c r="J423" i="1" s="1"/>
  <c r="B658" i="4"/>
  <c r="I657" i="4"/>
  <c r="D422" i="1" s="1"/>
  <c r="J422" i="1" s="1"/>
  <c r="B657" i="4"/>
  <c r="I656" i="4"/>
  <c r="D421" i="1" s="1"/>
  <c r="J421" i="1" s="1"/>
  <c r="B656" i="4"/>
  <c r="I655" i="4"/>
  <c r="D420" i="1" s="1"/>
  <c r="J420" i="1" s="1"/>
  <c r="B655" i="4"/>
  <c r="I654" i="4"/>
  <c r="D419" i="1" s="1"/>
  <c r="J419" i="1" s="1"/>
  <c r="B654" i="4"/>
  <c r="I653" i="4"/>
  <c r="D418" i="1" s="1"/>
  <c r="J418" i="1" s="1"/>
  <c r="B653" i="4"/>
  <c r="I639" i="4"/>
  <c r="H637" i="4"/>
  <c r="H641" i="4" s="1"/>
  <c r="G637" i="4"/>
  <c r="G641" i="4" s="1"/>
  <c r="F637" i="4"/>
  <c r="F641" i="4" s="1"/>
  <c r="E637" i="4"/>
  <c r="E641" i="4" s="1"/>
  <c r="D637" i="4"/>
  <c r="D641" i="4" s="1"/>
  <c r="C637" i="4"/>
  <c r="C641" i="4" s="1"/>
  <c r="I636" i="4"/>
  <c r="D417" i="1" s="1"/>
  <c r="J417" i="1" s="1"/>
  <c r="B636" i="4"/>
  <c r="I635" i="4"/>
  <c r="D416" i="1" s="1"/>
  <c r="J416" i="1" s="1"/>
  <c r="B635" i="4"/>
  <c r="I634" i="4"/>
  <c r="D415" i="1" s="1"/>
  <c r="J415" i="1" s="1"/>
  <c r="B634" i="4"/>
  <c r="I633" i="4"/>
  <c r="D414" i="1" s="1"/>
  <c r="J414" i="1" s="1"/>
  <c r="B633" i="4"/>
  <c r="I632" i="4"/>
  <c r="D413" i="1" s="1"/>
  <c r="J413" i="1" s="1"/>
  <c r="B632" i="4"/>
  <c r="I631" i="4"/>
  <c r="D412" i="1" s="1"/>
  <c r="J412" i="1" s="1"/>
  <c r="B631" i="4"/>
  <c r="I630" i="4"/>
  <c r="D411" i="1" s="1"/>
  <c r="J411" i="1" s="1"/>
  <c r="B630" i="4"/>
  <c r="I629" i="4"/>
  <c r="D410" i="1" s="1"/>
  <c r="J410" i="1" s="1"/>
  <c r="B629" i="4"/>
  <c r="I628" i="4"/>
  <c r="D409" i="1" s="1"/>
  <c r="J409" i="1" s="1"/>
  <c r="B628" i="4"/>
  <c r="I627" i="4"/>
  <c r="D408" i="1" s="1"/>
  <c r="J408" i="1" s="1"/>
  <c r="B627" i="4"/>
  <c r="I626" i="4"/>
  <c r="D407" i="1" s="1"/>
  <c r="J407" i="1" s="1"/>
  <c r="B626" i="4"/>
  <c r="I625" i="4"/>
  <c r="D406" i="1" s="1"/>
  <c r="J406" i="1" s="1"/>
  <c r="B625" i="4"/>
  <c r="I624" i="4"/>
  <c r="D405" i="1" s="1"/>
  <c r="J405" i="1" s="1"/>
  <c r="B624" i="4"/>
  <c r="I623" i="4"/>
  <c r="D404" i="1" s="1"/>
  <c r="J404" i="1" s="1"/>
  <c r="B623" i="4"/>
  <c r="I622" i="4"/>
  <c r="D403" i="1" s="1"/>
  <c r="J403" i="1" s="1"/>
  <c r="B622" i="4"/>
  <c r="I621" i="4"/>
  <c r="D402" i="1" s="1"/>
  <c r="J402" i="1" s="1"/>
  <c r="B621" i="4"/>
  <c r="I620" i="4"/>
  <c r="D401" i="1" s="1"/>
  <c r="J401" i="1" s="1"/>
  <c r="B620" i="4"/>
  <c r="I619" i="4"/>
  <c r="D400" i="1" s="1"/>
  <c r="J400" i="1" s="1"/>
  <c r="B619" i="4"/>
  <c r="I618" i="4"/>
  <c r="D399" i="1" s="1"/>
  <c r="J399" i="1" s="1"/>
  <c r="B618" i="4"/>
  <c r="I617" i="4"/>
  <c r="D398" i="1" s="1"/>
  <c r="J398" i="1" s="1"/>
  <c r="B617" i="4"/>
  <c r="I616" i="4"/>
  <c r="D397" i="1" s="1"/>
  <c r="J397" i="1" s="1"/>
  <c r="B616" i="4"/>
  <c r="I615" i="4"/>
  <c r="D396" i="1" s="1"/>
  <c r="J396" i="1" s="1"/>
  <c r="B615" i="4"/>
  <c r="I614" i="4"/>
  <c r="D395" i="1" s="1"/>
  <c r="J395" i="1" s="1"/>
  <c r="B614" i="4"/>
  <c r="I613" i="4"/>
  <c r="D394" i="1" s="1"/>
  <c r="J394" i="1" s="1"/>
  <c r="B613" i="4"/>
  <c r="I612" i="4"/>
  <c r="D393" i="1" s="1"/>
  <c r="J393" i="1" s="1"/>
  <c r="B612" i="4"/>
  <c r="I611" i="4"/>
  <c r="D392" i="1" s="1"/>
  <c r="J392" i="1" s="1"/>
  <c r="B611" i="4"/>
  <c r="I610" i="4"/>
  <c r="D391" i="1" s="1"/>
  <c r="J391" i="1" s="1"/>
  <c r="B610" i="4"/>
  <c r="I596" i="4"/>
  <c r="H594" i="4"/>
  <c r="H598" i="4" s="1"/>
  <c r="G594" i="4"/>
  <c r="G598" i="4" s="1"/>
  <c r="F594" i="4"/>
  <c r="F598" i="4" s="1"/>
  <c r="E594" i="4"/>
  <c r="E598" i="4" s="1"/>
  <c r="D594" i="4"/>
  <c r="D598" i="4" s="1"/>
  <c r="C594" i="4"/>
  <c r="C598" i="4" s="1"/>
  <c r="I593" i="4"/>
  <c r="D390" i="1" s="1"/>
  <c r="J390" i="1" s="1"/>
  <c r="B593" i="4"/>
  <c r="I592" i="4"/>
  <c r="D389" i="1" s="1"/>
  <c r="J389" i="1" s="1"/>
  <c r="B592" i="4"/>
  <c r="I591" i="4"/>
  <c r="D388" i="1" s="1"/>
  <c r="J388" i="1" s="1"/>
  <c r="B591" i="4"/>
  <c r="I590" i="4"/>
  <c r="D387" i="1" s="1"/>
  <c r="J387" i="1" s="1"/>
  <c r="B590" i="4"/>
  <c r="I589" i="4"/>
  <c r="D386" i="1" s="1"/>
  <c r="J386" i="1" s="1"/>
  <c r="B589" i="4"/>
  <c r="I588" i="4"/>
  <c r="D385" i="1" s="1"/>
  <c r="J385" i="1" s="1"/>
  <c r="B588" i="4"/>
  <c r="I587" i="4"/>
  <c r="D384" i="1" s="1"/>
  <c r="J384" i="1" s="1"/>
  <c r="B587" i="4"/>
  <c r="I586" i="4"/>
  <c r="D383" i="1" s="1"/>
  <c r="J383" i="1" s="1"/>
  <c r="B586" i="4"/>
  <c r="I585" i="4"/>
  <c r="D382" i="1" s="1"/>
  <c r="B585" i="4"/>
  <c r="I584" i="4"/>
  <c r="D373" i="1" s="1"/>
  <c r="J373" i="1" s="1"/>
  <c r="B584" i="4"/>
  <c r="I583" i="4"/>
  <c r="D372" i="1" s="1"/>
  <c r="J372" i="1" s="1"/>
  <c r="B583" i="4"/>
  <c r="I582" i="4"/>
  <c r="D371" i="1" s="1"/>
  <c r="J371" i="1" s="1"/>
  <c r="B582" i="4"/>
  <c r="I581" i="4"/>
  <c r="D370" i="1" s="1"/>
  <c r="J370" i="1" s="1"/>
  <c r="B581" i="4"/>
  <c r="I580" i="4"/>
  <c r="D369" i="1" s="1"/>
  <c r="J369" i="1" s="1"/>
  <c r="B580" i="4"/>
  <c r="I579" i="4"/>
  <c r="B579" i="4"/>
  <c r="I578" i="4"/>
  <c r="B578" i="4"/>
  <c r="I577" i="4"/>
  <c r="B577" i="4"/>
  <c r="I576" i="4"/>
  <c r="B576" i="4"/>
  <c r="I575" i="4"/>
  <c r="B575" i="4"/>
  <c r="I574" i="4"/>
  <c r="D363" i="1" s="1"/>
  <c r="J363" i="1" s="1"/>
  <c r="B574" i="4"/>
  <c r="I573" i="4"/>
  <c r="D362" i="1" s="1"/>
  <c r="J362" i="1" s="1"/>
  <c r="B573" i="4"/>
  <c r="I572" i="4"/>
  <c r="D361" i="1" s="1"/>
  <c r="J361" i="1" s="1"/>
  <c r="B572" i="4"/>
  <c r="I571" i="4"/>
  <c r="D360" i="1" s="1"/>
  <c r="J360" i="1" s="1"/>
  <c r="B571" i="4"/>
  <c r="I570" i="4"/>
  <c r="D359" i="1" s="1"/>
  <c r="J359" i="1" s="1"/>
  <c r="B570" i="4"/>
  <c r="I569" i="4"/>
  <c r="D358" i="1" s="1"/>
  <c r="J358" i="1" s="1"/>
  <c r="B569" i="4"/>
  <c r="I568" i="4"/>
  <c r="D357" i="1" s="1"/>
  <c r="J357" i="1" s="1"/>
  <c r="B568" i="4"/>
  <c r="I567" i="4"/>
  <c r="D356" i="1" s="1"/>
  <c r="J356" i="1" s="1"/>
  <c r="B567" i="4"/>
  <c r="I553" i="4"/>
  <c r="H551" i="4"/>
  <c r="H555" i="4" s="1"/>
  <c r="G551" i="4"/>
  <c r="G555" i="4" s="1"/>
  <c r="F551" i="4"/>
  <c r="F555" i="4" s="1"/>
  <c r="E551" i="4"/>
  <c r="E555" i="4" s="1"/>
  <c r="D551" i="4"/>
  <c r="D555" i="4" s="1"/>
  <c r="C551" i="4"/>
  <c r="C555" i="4" s="1"/>
  <c r="I550" i="4"/>
  <c r="D355" i="1" s="1"/>
  <c r="J355" i="1" s="1"/>
  <c r="B550" i="4"/>
  <c r="I549" i="4"/>
  <c r="D354" i="1" s="1"/>
  <c r="J354" i="1" s="1"/>
  <c r="B549" i="4"/>
  <c r="I548" i="4"/>
  <c r="D353" i="1" s="1"/>
  <c r="J353" i="1" s="1"/>
  <c r="B548" i="4"/>
  <c r="I547" i="4"/>
  <c r="D352" i="1" s="1"/>
  <c r="J352" i="1" s="1"/>
  <c r="B547" i="4"/>
  <c r="I546" i="4"/>
  <c r="D351" i="1" s="1"/>
  <c r="J351" i="1" s="1"/>
  <c r="B546" i="4"/>
  <c r="I545" i="4"/>
  <c r="D350" i="1" s="1"/>
  <c r="J350" i="1" s="1"/>
  <c r="B545" i="4"/>
  <c r="I544" i="4"/>
  <c r="D349" i="1" s="1"/>
  <c r="J349" i="1" s="1"/>
  <c r="B544" i="4"/>
  <c r="I543" i="4"/>
  <c r="D348" i="1" s="1"/>
  <c r="J348" i="1" s="1"/>
  <c r="B543" i="4"/>
  <c r="I542" i="4"/>
  <c r="D347" i="1" s="1"/>
  <c r="J347" i="1" s="1"/>
  <c r="B542" i="4"/>
  <c r="I541" i="4"/>
  <c r="D346" i="1" s="1"/>
  <c r="J346" i="1" s="1"/>
  <c r="B541" i="4"/>
  <c r="I540" i="4"/>
  <c r="D345" i="1" s="1"/>
  <c r="J345" i="1" s="1"/>
  <c r="B540" i="4"/>
  <c r="I539" i="4"/>
  <c r="D344" i="1" s="1"/>
  <c r="J344" i="1" s="1"/>
  <c r="B539" i="4"/>
  <c r="I538" i="4"/>
  <c r="D343" i="1" s="1"/>
  <c r="J343" i="1" s="1"/>
  <c r="B538" i="4"/>
  <c r="I537" i="4"/>
  <c r="D342" i="1" s="1"/>
  <c r="J342" i="1" s="1"/>
  <c r="B537" i="4"/>
  <c r="I536" i="4"/>
  <c r="D341" i="1" s="1"/>
  <c r="J341" i="1" s="1"/>
  <c r="B536" i="4"/>
  <c r="I535" i="4"/>
  <c r="D340" i="1" s="1"/>
  <c r="J340" i="1" s="1"/>
  <c r="B535" i="4"/>
  <c r="I534" i="4"/>
  <c r="D339" i="1" s="1"/>
  <c r="J339" i="1" s="1"/>
  <c r="B534" i="4"/>
  <c r="I533" i="4"/>
  <c r="D338" i="1" s="1"/>
  <c r="J338" i="1" s="1"/>
  <c r="B533" i="4"/>
  <c r="I532" i="4"/>
  <c r="D337" i="1" s="1"/>
  <c r="J337" i="1" s="1"/>
  <c r="B532" i="4"/>
  <c r="I531" i="4"/>
  <c r="D336" i="1" s="1"/>
  <c r="J336" i="1" s="1"/>
  <c r="B531" i="4"/>
  <c r="I530" i="4"/>
  <c r="D335" i="1" s="1"/>
  <c r="J335" i="1" s="1"/>
  <c r="B530" i="4"/>
  <c r="I529" i="4"/>
  <c r="D334" i="1" s="1"/>
  <c r="J334" i="1" s="1"/>
  <c r="B529" i="4"/>
  <c r="I528" i="4"/>
  <c r="D333" i="1" s="1"/>
  <c r="J333" i="1" s="1"/>
  <c r="B528" i="4"/>
  <c r="I527" i="4"/>
  <c r="D332" i="1" s="1"/>
  <c r="J332" i="1" s="1"/>
  <c r="B527" i="4"/>
  <c r="I526" i="4"/>
  <c r="D331" i="1" s="1"/>
  <c r="J331" i="1" s="1"/>
  <c r="B526" i="4"/>
  <c r="I525" i="4"/>
  <c r="D330" i="1" s="1"/>
  <c r="J330" i="1" s="1"/>
  <c r="B525" i="4"/>
  <c r="I524" i="4"/>
  <c r="D329" i="1" s="1"/>
  <c r="B524" i="4"/>
  <c r="I509" i="4"/>
  <c r="H507" i="4"/>
  <c r="H511" i="4" s="1"/>
  <c r="G507" i="4"/>
  <c r="G511" i="4" s="1"/>
  <c r="F507" i="4"/>
  <c r="F511" i="4" s="1"/>
  <c r="E507" i="4"/>
  <c r="E511" i="4" s="1"/>
  <c r="D507" i="4"/>
  <c r="D511" i="4" s="1"/>
  <c r="C507" i="4"/>
  <c r="C511" i="4" s="1"/>
  <c r="I506" i="4"/>
  <c r="D320" i="1" s="1"/>
  <c r="J320" i="1" s="1"/>
  <c r="B506" i="4"/>
  <c r="I505" i="4"/>
  <c r="D319" i="1" s="1"/>
  <c r="J319" i="1" s="1"/>
  <c r="B505" i="4"/>
  <c r="I504" i="4"/>
  <c r="D318" i="1" s="1"/>
  <c r="J318" i="1" s="1"/>
  <c r="B504" i="4"/>
  <c r="I503" i="4"/>
  <c r="B503" i="4"/>
  <c r="I502" i="4"/>
  <c r="B502" i="4"/>
  <c r="I501" i="4"/>
  <c r="B501" i="4"/>
  <c r="I500" i="4"/>
  <c r="B500" i="4"/>
  <c r="I499" i="4"/>
  <c r="B499" i="4"/>
  <c r="I498" i="4"/>
  <c r="B498" i="4"/>
  <c r="I497" i="4"/>
  <c r="B497" i="4"/>
  <c r="I496" i="4"/>
  <c r="B496" i="4"/>
  <c r="I495" i="4"/>
  <c r="B495" i="4"/>
  <c r="I494" i="4"/>
  <c r="B494" i="4"/>
  <c r="I493" i="4"/>
  <c r="B493" i="4"/>
  <c r="I492" i="4"/>
  <c r="B492" i="4"/>
  <c r="I491" i="4"/>
  <c r="B491" i="4"/>
  <c r="I490" i="4"/>
  <c r="B490" i="4"/>
  <c r="I489" i="4"/>
  <c r="B489" i="4"/>
  <c r="I488" i="4"/>
  <c r="B488" i="4"/>
  <c r="I487" i="4"/>
  <c r="B487" i="4"/>
  <c r="I486" i="4"/>
  <c r="B486" i="4"/>
  <c r="I485" i="4"/>
  <c r="B485" i="4"/>
  <c r="I484" i="4"/>
  <c r="B484" i="4"/>
  <c r="I483" i="4"/>
  <c r="B483" i="4"/>
  <c r="I482" i="4"/>
  <c r="B482" i="4"/>
  <c r="I481" i="4"/>
  <c r="B481" i="4"/>
  <c r="I480" i="4"/>
  <c r="B480" i="4"/>
  <c r="I466" i="4"/>
  <c r="H464" i="4"/>
  <c r="H468" i="4" s="1"/>
  <c r="G464" i="4"/>
  <c r="G468" i="4" s="1"/>
  <c r="F464" i="4"/>
  <c r="F468" i="4" s="1"/>
  <c r="E464" i="4"/>
  <c r="E468" i="4" s="1"/>
  <c r="D464" i="4"/>
  <c r="D468" i="4" s="1"/>
  <c r="C464" i="4"/>
  <c r="C468" i="4" s="1"/>
  <c r="I463" i="4"/>
  <c r="B463" i="4"/>
  <c r="I462" i="4"/>
  <c r="B462" i="4"/>
  <c r="I461" i="4"/>
  <c r="B461" i="4"/>
  <c r="I460" i="4"/>
  <c r="B460" i="4"/>
  <c r="I459" i="4"/>
  <c r="B459" i="4"/>
  <c r="I458" i="4"/>
  <c r="B458" i="4"/>
  <c r="I457" i="4"/>
  <c r="B457" i="4"/>
  <c r="I456" i="4"/>
  <c r="B456" i="4"/>
  <c r="I455" i="4"/>
  <c r="B455" i="4"/>
  <c r="I454" i="4"/>
  <c r="B454" i="4"/>
  <c r="I453" i="4"/>
  <c r="B453" i="4"/>
  <c r="I452" i="4"/>
  <c r="B452" i="4"/>
  <c r="I451" i="4"/>
  <c r="B451" i="4"/>
  <c r="I450" i="4"/>
  <c r="B450" i="4"/>
  <c r="I449" i="4"/>
  <c r="O427" i="1" s="1"/>
  <c r="U427" i="1" s="1"/>
  <c r="B449" i="4"/>
  <c r="I448" i="4"/>
  <c r="B448" i="4"/>
  <c r="I447" i="4"/>
  <c r="B447" i="4"/>
  <c r="I446" i="4"/>
  <c r="B446" i="4"/>
  <c r="I445" i="4"/>
  <c r="B445" i="4"/>
  <c r="I444" i="4"/>
  <c r="D213" i="1" s="1"/>
  <c r="J213" i="1" s="1"/>
  <c r="B444" i="4"/>
  <c r="I443" i="4"/>
  <c r="B443" i="4"/>
  <c r="I442" i="4"/>
  <c r="D211" i="1" s="1"/>
  <c r="J211" i="1" s="1"/>
  <c r="B442" i="4"/>
  <c r="I441" i="4"/>
  <c r="B441" i="4"/>
  <c r="I440" i="4"/>
  <c r="D209" i="1" s="1"/>
  <c r="J209" i="1" s="1"/>
  <c r="B440" i="4"/>
  <c r="I439" i="4"/>
  <c r="B439" i="4"/>
  <c r="I438" i="4"/>
  <c r="D207" i="1" s="1"/>
  <c r="J207" i="1" s="1"/>
  <c r="B438" i="4"/>
  <c r="I437" i="4"/>
  <c r="B437" i="4"/>
  <c r="I423" i="4"/>
  <c r="H421" i="4"/>
  <c r="H425" i="4" s="1"/>
  <c r="G421" i="4"/>
  <c r="G425" i="4" s="1"/>
  <c r="F421" i="4"/>
  <c r="F425" i="4" s="1"/>
  <c r="E421" i="4"/>
  <c r="E425" i="4" s="1"/>
  <c r="D421" i="4"/>
  <c r="D425" i="4" s="1"/>
  <c r="C421" i="4"/>
  <c r="I421" i="4" s="1"/>
  <c r="I420" i="4"/>
  <c r="D205" i="1" s="1"/>
  <c r="J205" i="1" s="1"/>
  <c r="B420" i="4"/>
  <c r="I419" i="4"/>
  <c r="B419" i="4"/>
  <c r="I418" i="4"/>
  <c r="D203" i="1" s="1"/>
  <c r="J203" i="1" s="1"/>
  <c r="B418" i="4"/>
  <c r="I417" i="4"/>
  <c r="B417" i="4"/>
  <c r="I416" i="4"/>
  <c r="D201" i="1" s="1"/>
  <c r="J201" i="1" s="1"/>
  <c r="B416" i="4"/>
  <c r="I415" i="4"/>
  <c r="B415" i="4"/>
  <c r="I414" i="4"/>
  <c r="D199" i="1" s="1"/>
  <c r="J199" i="1" s="1"/>
  <c r="B414" i="4"/>
  <c r="I413" i="4"/>
  <c r="B413" i="4"/>
  <c r="I412" i="4"/>
  <c r="D197" i="1" s="1"/>
  <c r="J197" i="1" s="1"/>
  <c r="B412" i="4"/>
  <c r="I411" i="4"/>
  <c r="B411" i="4"/>
  <c r="I410" i="4"/>
  <c r="D195" i="1" s="1"/>
  <c r="J195" i="1" s="1"/>
  <c r="B410" i="4"/>
  <c r="I409" i="4"/>
  <c r="B409" i="4"/>
  <c r="I408" i="4"/>
  <c r="D193" i="1" s="1"/>
  <c r="J193" i="1" s="1"/>
  <c r="B408" i="4"/>
  <c r="I407" i="4"/>
  <c r="B407" i="4"/>
  <c r="I406" i="4"/>
  <c r="D191" i="1" s="1"/>
  <c r="J191" i="1" s="1"/>
  <c r="B406" i="4"/>
  <c r="I405" i="4"/>
  <c r="B405" i="4"/>
  <c r="I404" i="4"/>
  <c r="D189" i="1" s="1"/>
  <c r="J189" i="1" s="1"/>
  <c r="B404" i="4"/>
  <c r="I403" i="4"/>
  <c r="B403" i="4"/>
  <c r="I402" i="4"/>
  <c r="D187" i="1" s="1"/>
  <c r="J187" i="1" s="1"/>
  <c r="B402" i="4"/>
  <c r="I401" i="4"/>
  <c r="B401" i="4"/>
  <c r="I400" i="4"/>
  <c r="D185" i="1" s="1"/>
  <c r="J185" i="1" s="1"/>
  <c r="B400" i="4"/>
  <c r="I399" i="4"/>
  <c r="B399" i="4"/>
  <c r="I398" i="4"/>
  <c r="D183" i="1" s="1"/>
  <c r="J183" i="1" s="1"/>
  <c r="B398" i="4"/>
  <c r="I397" i="4"/>
  <c r="B397" i="4"/>
  <c r="I396" i="4"/>
  <c r="D181" i="1" s="1"/>
  <c r="J181" i="1" s="1"/>
  <c r="B396" i="4"/>
  <c r="I395" i="4"/>
  <c r="B395" i="4"/>
  <c r="I394" i="4"/>
  <c r="D179" i="1" s="1"/>
  <c r="J179" i="1" s="1"/>
  <c r="B394" i="4"/>
  <c r="I381" i="4"/>
  <c r="H379" i="4"/>
  <c r="H383" i="4" s="1"/>
  <c r="G379" i="4"/>
  <c r="G383" i="4" s="1"/>
  <c r="F379" i="4"/>
  <c r="F383" i="4" s="1"/>
  <c r="E379" i="4"/>
  <c r="E383" i="4" s="1"/>
  <c r="D379" i="4"/>
  <c r="D383" i="4" s="1"/>
  <c r="C379" i="4"/>
  <c r="C383" i="4" s="1"/>
  <c r="I378" i="4"/>
  <c r="B378" i="4"/>
  <c r="I377" i="4"/>
  <c r="D177" i="1" s="1"/>
  <c r="J177" i="1" s="1"/>
  <c r="B377" i="4"/>
  <c r="I376" i="4"/>
  <c r="B376" i="4"/>
  <c r="I375" i="4"/>
  <c r="D175" i="1" s="1"/>
  <c r="J175" i="1" s="1"/>
  <c r="B375" i="4"/>
  <c r="I374" i="4"/>
  <c r="B374" i="4"/>
  <c r="I373" i="4"/>
  <c r="D173" i="1" s="1"/>
  <c r="J173" i="1" s="1"/>
  <c r="B373" i="4"/>
  <c r="I372" i="4"/>
  <c r="B372" i="4"/>
  <c r="I371" i="4"/>
  <c r="D171" i="1" s="1"/>
  <c r="J171" i="1" s="1"/>
  <c r="B371" i="4"/>
  <c r="I370" i="4"/>
  <c r="B370" i="4"/>
  <c r="I369" i="4"/>
  <c r="D162" i="1" s="1"/>
  <c r="J162" i="1" s="1"/>
  <c r="B369" i="4"/>
  <c r="I368" i="4"/>
  <c r="B368" i="4"/>
  <c r="I367" i="4"/>
  <c r="D160" i="1" s="1"/>
  <c r="J160" i="1" s="1"/>
  <c r="B367" i="4"/>
  <c r="I366" i="4"/>
  <c r="B366" i="4"/>
  <c r="I365" i="4"/>
  <c r="D158" i="1" s="1"/>
  <c r="J158" i="1" s="1"/>
  <c r="B365" i="4"/>
  <c r="I364" i="4"/>
  <c r="B364" i="4"/>
  <c r="I363" i="4"/>
  <c r="D156" i="1" s="1"/>
  <c r="J156" i="1" s="1"/>
  <c r="B363" i="4"/>
  <c r="I362" i="4"/>
  <c r="B362" i="4"/>
  <c r="I361" i="4"/>
  <c r="D154" i="1" s="1"/>
  <c r="J154" i="1" s="1"/>
  <c r="B361" i="4"/>
  <c r="I360" i="4"/>
  <c r="B360" i="4"/>
  <c r="I359" i="4"/>
  <c r="D152" i="1" s="1"/>
  <c r="J152" i="1" s="1"/>
  <c r="B359" i="4"/>
  <c r="I358" i="4"/>
  <c r="B358" i="4"/>
  <c r="I357" i="4"/>
  <c r="D150" i="1" s="1"/>
  <c r="J150" i="1" s="1"/>
  <c r="B357" i="4"/>
  <c r="I356" i="4"/>
  <c r="B356" i="4"/>
  <c r="I355" i="4"/>
  <c r="D148" i="1" s="1"/>
  <c r="J148" i="1" s="1"/>
  <c r="B355" i="4"/>
  <c r="I354" i="4"/>
  <c r="B354" i="4"/>
  <c r="I353" i="4"/>
  <c r="D146" i="1" s="1"/>
  <c r="J146" i="1" s="1"/>
  <c r="B353" i="4"/>
  <c r="I352" i="4"/>
  <c r="B352" i="4"/>
  <c r="I338" i="4"/>
  <c r="I336" i="4"/>
  <c r="H336" i="4"/>
  <c r="H340" i="4" s="1"/>
  <c r="G336" i="4"/>
  <c r="G340" i="4" s="1"/>
  <c r="F336" i="4"/>
  <c r="F340" i="4" s="1"/>
  <c r="E336" i="4"/>
  <c r="E340" i="4" s="1"/>
  <c r="D336" i="4"/>
  <c r="D340" i="4" s="1"/>
  <c r="C336" i="4"/>
  <c r="C340" i="4" s="1"/>
  <c r="I335" i="4"/>
  <c r="D144" i="1" s="1"/>
  <c r="J144" i="1" s="1"/>
  <c r="B335" i="4"/>
  <c r="I334" i="4"/>
  <c r="B334" i="4"/>
  <c r="I333" i="4"/>
  <c r="D142" i="1" s="1"/>
  <c r="J142" i="1" s="1"/>
  <c r="B333" i="4"/>
  <c r="I332" i="4"/>
  <c r="B332" i="4"/>
  <c r="I331" i="4"/>
  <c r="D140" i="1" s="1"/>
  <c r="J140" i="1" s="1"/>
  <c r="B331" i="4"/>
  <c r="I330" i="4"/>
  <c r="B330" i="4"/>
  <c r="I329" i="4"/>
  <c r="D138" i="1" s="1"/>
  <c r="J138" i="1" s="1"/>
  <c r="B329" i="4"/>
  <c r="I328" i="4"/>
  <c r="B328" i="4"/>
  <c r="I327" i="4"/>
  <c r="D136" i="1" s="1"/>
  <c r="J136" i="1" s="1"/>
  <c r="B327" i="4"/>
  <c r="I326" i="4"/>
  <c r="B326" i="4"/>
  <c r="I325" i="4"/>
  <c r="D134" i="1" s="1"/>
  <c r="J134" i="1" s="1"/>
  <c r="B325" i="4"/>
  <c r="I324" i="4"/>
  <c r="B324" i="4"/>
  <c r="I323" i="4"/>
  <c r="D132" i="1" s="1"/>
  <c r="J132" i="1" s="1"/>
  <c r="B323" i="4"/>
  <c r="I322" i="4"/>
  <c r="B322" i="4"/>
  <c r="I321" i="4"/>
  <c r="D130" i="1" s="1"/>
  <c r="J130" i="1" s="1"/>
  <c r="B321" i="4"/>
  <c r="I320" i="4"/>
  <c r="O11" i="1" s="1"/>
  <c r="U11" i="1" s="1"/>
  <c r="B320" i="4"/>
  <c r="I319" i="4"/>
  <c r="D128" i="1" s="1"/>
  <c r="J128" i="1" s="1"/>
  <c r="B319" i="4"/>
  <c r="I318" i="4"/>
  <c r="B318" i="4"/>
  <c r="I317" i="4"/>
  <c r="D126" i="1" s="1"/>
  <c r="J126" i="1" s="1"/>
  <c r="B317" i="4"/>
  <c r="I316" i="4"/>
  <c r="B316" i="4"/>
  <c r="I315" i="4"/>
  <c r="D124" i="1" s="1"/>
  <c r="J124" i="1" s="1"/>
  <c r="B315" i="4"/>
  <c r="I314" i="4"/>
  <c r="B314" i="4"/>
  <c r="I313" i="4"/>
  <c r="D122" i="1" s="1"/>
  <c r="J122" i="1" s="1"/>
  <c r="B313" i="4"/>
  <c r="I312" i="4"/>
  <c r="B312" i="4"/>
  <c r="I311" i="4"/>
  <c r="D120" i="1" s="1"/>
  <c r="J120" i="1" s="1"/>
  <c r="B311" i="4"/>
  <c r="I310" i="4"/>
  <c r="D119" i="1" s="1"/>
  <c r="J119" i="1" s="1"/>
  <c r="B310" i="4"/>
  <c r="I309" i="4"/>
  <c r="D118" i="1" s="1"/>
  <c r="B309" i="4"/>
  <c r="I294" i="4"/>
  <c r="I292" i="4"/>
  <c r="H292" i="4"/>
  <c r="H296" i="4" s="1"/>
  <c r="G292" i="4"/>
  <c r="G296" i="4" s="1"/>
  <c r="F292" i="4"/>
  <c r="F296" i="4" s="1"/>
  <c r="E292" i="4"/>
  <c r="E296" i="4" s="1"/>
  <c r="D292" i="4"/>
  <c r="D296" i="4" s="1"/>
  <c r="C292" i="4"/>
  <c r="C296" i="4" s="1"/>
  <c r="I291" i="4"/>
  <c r="D757" i="1" s="1"/>
  <c r="J757" i="1" s="1"/>
  <c r="B291" i="4"/>
  <c r="I290" i="4"/>
  <c r="D756" i="1" s="1"/>
  <c r="J756" i="1" s="1"/>
  <c r="B290" i="4"/>
  <c r="I289" i="4"/>
  <c r="D755" i="1" s="1"/>
  <c r="J755" i="1" s="1"/>
  <c r="B289" i="4"/>
  <c r="I288" i="4"/>
  <c r="D754" i="1" s="1"/>
  <c r="J754" i="1" s="1"/>
  <c r="B288" i="4"/>
  <c r="I287" i="4"/>
  <c r="D753" i="1" s="1"/>
  <c r="B287" i="4"/>
  <c r="I286" i="4"/>
  <c r="D532" i="1" s="1"/>
  <c r="J532" i="1" s="1"/>
  <c r="B286" i="4"/>
  <c r="I285" i="4"/>
  <c r="D531" i="1" s="1"/>
  <c r="J531" i="1" s="1"/>
  <c r="B285" i="4"/>
  <c r="I284" i="4"/>
  <c r="D530" i="1" s="1"/>
  <c r="J530" i="1" s="1"/>
  <c r="B284" i="4"/>
  <c r="I283" i="4"/>
  <c r="D529" i="1" s="1"/>
  <c r="J529" i="1" s="1"/>
  <c r="B283" i="4"/>
  <c r="I282" i="4"/>
  <c r="D528" i="1" s="1"/>
  <c r="J528" i="1" s="1"/>
  <c r="B282" i="4"/>
  <c r="I281" i="4"/>
  <c r="D527" i="1" s="1"/>
  <c r="J527" i="1" s="1"/>
  <c r="B281" i="4"/>
  <c r="I280" i="4"/>
  <c r="D526" i="1" s="1"/>
  <c r="J526" i="1" s="1"/>
  <c r="B280" i="4"/>
  <c r="I279" i="4"/>
  <c r="D525" i="1" s="1"/>
  <c r="J525" i="1" s="1"/>
  <c r="B279" i="4"/>
  <c r="I278" i="4"/>
  <c r="D524" i="1" s="1"/>
  <c r="J524" i="1" s="1"/>
  <c r="B278" i="4"/>
  <c r="I277" i="4"/>
  <c r="D523" i="1" s="1"/>
  <c r="J523" i="1" s="1"/>
  <c r="B277" i="4"/>
  <c r="I276" i="4"/>
  <c r="D522" i="1" s="1"/>
  <c r="J522" i="1" s="1"/>
  <c r="B276" i="4"/>
  <c r="I275" i="4"/>
  <c r="D521" i="1" s="1"/>
  <c r="J521" i="1" s="1"/>
  <c r="B275" i="4"/>
  <c r="I274" i="4"/>
  <c r="D520" i="1" s="1"/>
  <c r="J520" i="1" s="1"/>
  <c r="B274" i="4"/>
  <c r="I273" i="4"/>
  <c r="D519" i="1" s="1"/>
  <c r="J519" i="1" s="1"/>
  <c r="B273" i="4"/>
  <c r="I272" i="4"/>
  <c r="D518" i="1" s="1"/>
  <c r="J518" i="1" s="1"/>
  <c r="B272" i="4"/>
  <c r="I271" i="4"/>
  <c r="D517" i="1" s="1"/>
  <c r="J517" i="1" s="1"/>
  <c r="B271" i="4"/>
  <c r="I270" i="4"/>
  <c r="D516" i="1" s="1"/>
  <c r="J516" i="1" s="1"/>
  <c r="B270" i="4"/>
  <c r="I269" i="4"/>
  <c r="D515" i="1" s="1"/>
  <c r="J515" i="1" s="1"/>
  <c r="B269" i="4"/>
  <c r="I268" i="4"/>
  <c r="D514" i="1" s="1"/>
  <c r="J514" i="1" s="1"/>
  <c r="B268" i="4"/>
  <c r="I267" i="4"/>
  <c r="D513" i="1" s="1"/>
  <c r="J513" i="1" s="1"/>
  <c r="B267" i="4"/>
  <c r="I266" i="4"/>
  <c r="D512" i="1" s="1"/>
  <c r="J512" i="1" s="1"/>
  <c r="B266" i="4"/>
  <c r="I265" i="4"/>
  <c r="D511" i="1" s="1"/>
  <c r="J511" i="1" s="1"/>
  <c r="B265" i="4"/>
  <c r="I249" i="4"/>
  <c r="I247" i="4"/>
  <c r="H247" i="4"/>
  <c r="H251" i="4" s="1"/>
  <c r="G247" i="4"/>
  <c r="G251" i="4" s="1"/>
  <c r="F247" i="4"/>
  <c r="F251" i="4" s="1"/>
  <c r="E247" i="4"/>
  <c r="E251" i="4" s="1"/>
  <c r="D247" i="4"/>
  <c r="D251" i="4" s="1"/>
  <c r="C247" i="4"/>
  <c r="C251" i="4" s="1"/>
  <c r="I246" i="4"/>
  <c r="D510" i="1" s="1"/>
  <c r="J510" i="1" s="1"/>
  <c r="B246" i="4"/>
  <c r="I245" i="4"/>
  <c r="D509" i="1" s="1"/>
  <c r="J509" i="1" s="1"/>
  <c r="B245" i="4"/>
  <c r="I244" i="4"/>
  <c r="D508" i="1" s="1"/>
  <c r="J508" i="1" s="1"/>
  <c r="B244" i="4"/>
  <c r="I243" i="4"/>
  <c r="D507" i="1" s="1"/>
  <c r="J507" i="1" s="1"/>
  <c r="B243" i="4"/>
  <c r="I242" i="4"/>
  <c r="D506" i="1" s="1"/>
  <c r="J506" i="1" s="1"/>
  <c r="B242" i="4"/>
  <c r="I241" i="4"/>
  <c r="D505" i="1" s="1"/>
  <c r="J505" i="1" s="1"/>
  <c r="B241" i="4"/>
  <c r="I240" i="4"/>
  <c r="D504" i="1" s="1"/>
  <c r="J504" i="1" s="1"/>
  <c r="B240" i="4"/>
  <c r="I239" i="4"/>
  <c r="D503" i="1" s="1"/>
  <c r="J503" i="1" s="1"/>
  <c r="B239" i="4"/>
  <c r="I238" i="4"/>
  <c r="D502" i="1" s="1"/>
  <c r="J502" i="1" s="1"/>
  <c r="B238" i="4"/>
  <c r="I237" i="4"/>
  <c r="D501" i="1" s="1"/>
  <c r="J501" i="1" s="1"/>
  <c r="B237" i="4"/>
  <c r="I236" i="4"/>
  <c r="D500" i="1" s="1"/>
  <c r="J500" i="1" s="1"/>
  <c r="B236" i="4"/>
  <c r="I235" i="4"/>
  <c r="D499" i="1" s="1"/>
  <c r="J499" i="1" s="1"/>
  <c r="B235" i="4"/>
  <c r="I234" i="4"/>
  <c r="D498" i="1" s="1"/>
  <c r="J498" i="1" s="1"/>
  <c r="B234" i="4"/>
  <c r="I233" i="4"/>
  <c r="D497" i="1" s="1"/>
  <c r="J497" i="1" s="1"/>
  <c r="B233" i="4"/>
  <c r="I232" i="4"/>
  <c r="D496" i="1" s="1"/>
  <c r="J496" i="1" s="1"/>
  <c r="B232" i="4"/>
  <c r="I231" i="4"/>
  <c r="D495" i="1" s="1"/>
  <c r="J495" i="1" s="1"/>
  <c r="B231" i="4"/>
  <c r="I230" i="4"/>
  <c r="D494" i="1" s="1"/>
  <c r="J494" i="1" s="1"/>
  <c r="B230" i="4"/>
  <c r="I229" i="4"/>
  <c r="D493" i="1" s="1"/>
  <c r="J493" i="1" s="1"/>
  <c r="B229" i="4"/>
  <c r="I228" i="4"/>
  <c r="D492" i="1" s="1"/>
  <c r="J492" i="1" s="1"/>
  <c r="B228" i="4"/>
  <c r="I227" i="4"/>
  <c r="D491" i="1" s="1"/>
  <c r="J491" i="1" s="1"/>
  <c r="B227" i="4"/>
  <c r="I226" i="4"/>
  <c r="D490" i="1" s="1"/>
  <c r="J490" i="1" s="1"/>
  <c r="B226" i="4"/>
  <c r="I225" i="4"/>
  <c r="D489" i="1" s="1"/>
  <c r="J489" i="1" s="1"/>
  <c r="B225" i="4"/>
  <c r="I224" i="4"/>
  <c r="D488" i="1" s="1"/>
  <c r="B224" i="4"/>
  <c r="I223" i="4"/>
  <c r="B223" i="4"/>
  <c r="I222" i="4"/>
  <c r="D266" i="1" s="1"/>
  <c r="J266" i="1" s="1"/>
  <c r="B222" i="4"/>
  <c r="I221" i="4"/>
  <c r="B221" i="4"/>
  <c r="I220" i="4"/>
  <c r="D264" i="1" s="1"/>
  <c r="J264" i="1" s="1"/>
  <c r="B220" i="4"/>
  <c r="I206" i="4"/>
  <c r="I204" i="4"/>
  <c r="H204" i="4"/>
  <c r="H208" i="4" s="1"/>
  <c r="G204" i="4"/>
  <c r="G208" i="4" s="1"/>
  <c r="F204" i="4"/>
  <c r="F208" i="4" s="1"/>
  <c r="E204" i="4"/>
  <c r="E208" i="4" s="1"/>
  <c r="D204" i="4"/>
  <c r="D208" i="4" s="1"/>
  <c r="C204" i="4"/>
  <c r="C208" i="4" s="1"/>
  <c r="I203" i="4"/>
  <c r="B203" i="4"/>
  <c r="I202" i="4"/>
  <c r="D262" i="1" s="1"/>
  <c r="J262" i="1" s="1"/>
  <c r="B202" i="4"/>
  <c r="I201" i="4"/>
  <c r="B201" i="4"/>
  <c r="I200" i="4"/>
  <c r="D260" i="1" s="1"/>
  <c r="J260" i="1" s="1"/>
  <c r="B200" i="4"/>
  <c r="I199" i="4"/>
  <c r="B199" i="4"/>
  <c r="I198" i="4"/>
  <c r="D258" i="1" s="1"/>
  <c r="J258" i="1" s="1"/>
  <c r="B198" i="4"/>
  <c r="I197" i="4"/>
  <c r="B197" i="4"/>
  <c r="I196" i="4"/>
  <c r="D256" i="1" s="1"/>
  <c r="J256" i="1" s="1"/>
  <c r="B196" i="4"/>
  <c r="I195" i="4"/>
  <c r="B195" i="4"/>
  <c r="I194" i="4"/>
  <c r="D254" i="1" s="1"/>
  <c r="J254" i="1" s="1"/>
  <c r="B194" i="4"/>
  <c r="I193" i="4"/>
  <c r="B193" i="4"/>
  <c r="I192" i="4"/>
  <c r="D252" i="1" s="1"/>
  <c r="J252" i="1" s="1"/>
  <c r="B192" i="4"/>
  <c r="I191" i="4"/>
  <c r="B191" i="4"/>
  <c r="I190" i="4"/>
  <c r="D250" i="1" s="1"/>
  <c r="J250" i="1" s="1"/>
  <c r="B190" i="4"/>
  <c r="I189" i="4"/>
  <c r="B189" i="4"/>
  <c r="I188" i="4"/>
  <c r="D248" i="1" s="1"/>
  <c r="J248" i="1" s="1"/>
  <c r="B188" i="4"/>
  <c r="I187" i="4"/>
  <c r="B187" i="4"/>
  <c r="I186" i="4"/>
  <c r="D246" i="1" s="1"/>
  <c r="J246" i="1" s="1"/>
  <c r="B186" i="4"/>
  <c r="I185" i="4"/>
  <c r="B185" i="4"/>
  <c r="I184" i="4"/>
  <c r="D244" i="1" s="1"/>
  <c r="J244" i="1" s="1"/>
  <c r="B184" i="4"/>
  <c r="I183" i="4"/>
  <c r="B183" i="4"/>
  <c r="I182" i="4"/>
  <c r="D242" i="1" s="1"/>
  <c r="J242" i="1" s="1"/>
  <c r="B182" i="4"/>
  <c r="I181" i="4"/>
  <c r="B181" i="4"/>
  <c r="I180" i="4"/>
  <c r="D240" i="1" s="1"/>
  <c r="J240" i="1" s="1"/>
  <c r="B180" i="4"/>
  <c r="I179" i="4"/>
  <c r="B179" i="4"/>
  <c r="I178" i="4"/>
  <c r="D238" i="1" s="1"/>
  <c r="J238" i="1" s="1"/>
  <c r="B178" i="4"/>
  <c r="I177" i="4"/>
  <c r="B177" i="4"/>
  <c r="I163" i="4"/>
  <c r="I161" i="4"/>
  <c r="H161" i="4"/>
  <c r="H165" i="4" s="1"/>
  <c r="G161" i="4"/>
  <c r="G165" i="4" s="1"/>
  <c r="F161" i="4"/>
  <c r="F165" i="4" s="1"/>
  <c r="E161" i="4"/>
  <c r="E165" i="4" s="1"/>
  <c r="D161" i="4"/>
  <c r="D165" i="4" s="1"/>
  <c r="C161" i="4"/>
  <c r="C165" i="4" s="1"/>
  <c r="I160" i="4"/>
  <c r="D236" i="1" s="1"/>
  <c r="J236" i="1" s="1"/>
  <c r="B160" i="4"/>
  <c r="I159" i="4"/>
  <c r="B159" i="4"/>
  <c r="I158" i="4"/>
  <c r="D234" i="1" s="1"/>
  <c r="J234" i="1" s="1"/>
  <c r="B158" i="4"/>
  <c r="I157" i="4"/>
  <c r="B157" i="4"/>
  <c r="I156" i="4"/>
  <c r="D232" i="1" s="1"/>
  <c r="J232" i="1" s="1"/>
  <c r="B156" i="4"/>
  <c r="I155" i="4"/>
  <c r="B155" i="4"/>
  <c r="I154" i="4"/>
  <c r="D230" i="1" s="1"/>
  <c r="J230" i="1" s="1"/>
  <c r="B154" i="4"/>
  <c r="I153" i="4"/>
  <c r="B153" i="4"/>
  <c r="I152" i="4"/>
  <c r="D228" i="1" s="1"/>
  <c r="J228" i="1" s="1"/>
  <c r="B152" i="4"/>
  <c r="I151" i="4"/>
  <c r="B151" i="4"/>
  <c r="I150" i="4"/>
  <c r="D226" i="1" s="1"/>
  <c r="J226" i="1" s="1"/>
  <c r="B150" i="4"/>
  <c r="I149" i="4"/>
  <c r="B149" i="4"/>
  <c r="I148" i="4"/>
  <c r="D224" i="1" s="1"/>
  <c r="J224" i="1" s="1"/>
  <c r="B148" i="4"/>
  <c r="I147" i="4"/>
  <c r="B147" i="4"/>
  <c r="I146" i="4"/>
  <c r="D109" i="1" s="1"/>
  <c r="J109" i="1" s="1"/>
  <c r="B146" i="4"/>
  <c r="I145" i="4"/>
  <c r="B145" i="4"/>
  <c r="I144" i="4"/>
  <c r="D107" i="1" s="1"/>
  <c r="J107" i="1" s="1"/>
  <c r="B144" i="4"/>
  <c r="I143" i="4"/>
  <c r="B143" i="4"/>
  <c r="I142" i="4"/>
  <c r="D105" i="1" s="1"/>
  <c r="J105" i="1" s="1"/>
  <c r="B142" i="4"/>
  <c r="I141" i="4"/>
  <c r="O384" i="1" s="1"/>
  <c r="U384" i="1" s="1"/>
  <c r="B141" i="4"/>
  <c r="I140" i="4"/>
  <c r="D103" i="1" s="1"/>
  <c r="J103" i="1" s="1"/>
  <c r="B140" i="4"/>
  <c r="I139" i="4"/>
  <c r="B139" i="4"/>
  <c r="I138" i="4"/>
  <c r="D101" i="1" s="1"/>
  <c r="J101" i="1" s="1"/>
  <c r="B138" i="4"/>
  <c r="I137" i="4"/>
  <c r="B137" i="4"/>
  <c r="I136" i="4"/>
  <c r="D99" i="1" s="1"/>
  <c r="J99" i="1" s="1"/>
  <c r="B136" i="4"/>
  <c r="I135" i="4"/>
  <c r="B135" i="4"/>
  <c r="I134" i="4"/>
  <c r="D97" i="1" s="1"/>
  <c r="J97" i="1" s="1"/>
  <c r="B134" i="4"/>
  <c r="I121" i="4"/>
  <c r="I119" i="4"/>
  <c r="H119" i="4"/>
  <c r="H123" i="4" s="1"/>
  <c r="G119" i="4"/>
  <c r="G123" i="4" s="1"/>
  <c r="F119" i="4"/>
  <c r="F123" i="4" s="1"/>
  <c r="E119" i="4"/>
  <c r="E123" i="4" s="1"/>
  <c r="D119" i="4"/>
  <c r="D123" i="4" s="1"/>
  <c r="C119" i="4"/>
  <c r="C123" i="4" s="1"/>
  <c r="I118" i="4"/>
  <c r="B118" i="4"/>
  <c r="I117" i="4"/>
  <c r="D95" i="1" s="1"/>
  <c r="J95" i="1" s="1"/>
  <c r="B117" i="4"/>
  <c r="I116" i="4"/>
  <c r="B116" i="4"/>
  <c r="I115" i="4"/>
  <c r="D93" i="1" s="1"/>
  <c r="J93" i="1" s="1"/>
  <c r="B115" i="4"/>
  <c r="I114" i="4"/>
  <c r="B114" i="4"/>
  <c r="I113" i="4"/>
  <c r="D91" i="1" s="1"/>
  <c r="J91" i="1" s="1"/>
  <c r="B113" i="4"/>
  <c r="I112" i="4"/>
  <c r="B112" i="4"/>
  <c r="I111" i="4"/>
  <c r="D89" i="1" s="1"/>
  <c r="J89" i="1" s="1"/>
  <c r="B111" i="4"/>
  <c r="I110" i="4"/>
  <c r="B110" i="4"/>
  <c r="I109" i="4"/>
  <c r="D87" i="1" s="1"/>
  <c r="J87" i="1" s="1"/>
  <c r="B109" i="4"/>
  <c r="I108" i="4"/>
  <c r="B108" i="4"/>
  <c r="I107" i="4"/>
  <c r="D85" i="1" s="1"/>
  <c r="J85" i="1" s="1"/>
  <c r="B107" i="4"/>
  <c r="I106" i="4"/>
  <c r="B106" i="4"/>
  <c r="I105" i="4"/>
  <c r="D83" i="1" s="1"/>
  <c r="J83" i="1" s="1"/>
  <c r="B105" i="4"/>
  <c r="I104" i="4"/>
  <c r="B104" i="4"/>
  <c r="I103" i="4"/>
  <c r="D81" i="1" s="1"/>
  <c r="J81" i="1" s="1"/>
  <c r="B103" i="4"/>
  <c r="I102" i="4"/>
  <c r="B102" i="4"/>
  <c r="I101" i="4"/>
  <c r="D79" i="1" s="1"/>
  <c r="J79" i="1" s="1"/>
  <c r="B101" i="4"/>
  <c r="I100" i="4"/>
  <c r="B100" i="4"/>
  <c r="I99" i="4"/>
  <c r="D77" i="1" s="1"/>
  <c r="J77" i="1" s="1"/>
  <c r="B99" i="4"/>
  <c r="I98" i="4"/>
  <c r="B98" i="4"/>
  <c r="I97" i="4"/>
  <c r="D75" i="1" s="1"/>
  <c r="J75" i="1" s="1"/>
  <c r="B97" i="4"/>
  <c r="I96" i="4"/>
  <c r="B96" i="4"/>
  <c r="I95" i="4"/>
  <c r="D73" i="1" s="1"/>
  <c r="J73" i="1" s="1"/>
  <c r="B95" i="4"/>
  <c r="I94" i="4"/>
  <c r="B94" i="4"/>
  <c r="I93" i="4"/>
  <c r="D71" i="1" s="1"/>
  <c r="J71" i="1" s="1"/>
  <c r="B93" i="4"/>
  <c r="I92" i="4"/>
  <c r="B92" i="4"/>
  <c r="I79" i="4"/>
  <c r="I77" i="4"/>
  <c r="H77" i="4"/>
  <c r="H81" i="4" s="1"/>
  <c r="G77" i="4"/>
  <c r="G81" i="4" s="1"/>
  <c r="F77" i="4"/>
  <c r="F81" i="4" s="1"/>
  <c r="E77" i="4"/>
  <c r="E81" i="4" s="1"/>
  <c r="D77" i="4"/>
  <c r="D81" i="4" s="1"/>
  <c r="C77" i="4"/>
  <c r="C81" i="4" s="1"/>
  <c r="I76" i="4"/>
  <c r="D69" i="1" s="1"/>
  <c r="J69" i="1" s="1"/>
  <c r="B76" i="4"/>
  <c r="I75" i="4"/>
  <c r="B75" i="4"/>
  <c r="I74" i="4"/>
  <c r="D67" i="1" s="1"/>
  <c r="J67" i="1" s="1"/>
  <c r="B74" i="4"/>
  <c r="I73" i="4"/>
  <c r="B73" i="4"/>
  <c r="I72" i="4"/>
  <c r="D65" i="1" s="1"/>
  <c r="B72" i="4"/>
  <c r="I71" i="4"/>
  <c r="B71" i="4"/>
  <c r="I70" i="4"/>
  <c r="D54" i="1" s="1"/>
  <c r="J54" i="1" s="1"/>
  <c r="B70" i="4"/>
  <c r="I69" i="4"/>
  <c r="B69" i="4"/>
  <c r="I68" i="4"/>
  <c r="D52" i="1" s="1"/>
  <c r="J52" i="1" s="1"/>
  <c r="B68" i="4"/>
  <c r="I67" i="4"/>
  <c r="B67" i="4"/>
  <c r="I66" i="4"/>
  <c r="D50" i="1" s="1"/>
  <c r="J50" i="1" s="1"/>
  <c r="B66" i="4"/>
  <c r="I65" i="4"/>
  <c r="D49" i="1" s="1"/>
  <c r="J49" i="1" s="1"/>
  <c r="B65" i="4"/>
  <c r="I64" i="4"/>
  <c r="D48" i="1" s="1"/>
  <c r="J48" i="1" s="1"/>
  <c r="B64" i="4"/>
  <c r="I63" i="4"/>
  <c r="B63" i="4"/>
  <c r="I62" i="4"/>
  <c r="D46" i="1" s="1"/>
  <c r="J46" i="1" s="1"/>
  <c r="B62" i="4"/>
  <c r="I61" i="4"/>
  <c r="B61" i="4"/>
  <c r="I60" i="4"/>
  <c r="D44" i="1" s="1"/>
  <c r="J44" i="1" s="1"/>
  <c r="B60" i="4"/>
  <c r="I59" i="4"/>
  <c r="B59" i="4"/>
  <c r="I58" i="4"/>
  <c r="D42" i="1" s="1"/>
  <c r="J42" i="1" s="1"/>
  <c r="B58" i="4"/>
  <c r="I57" i="4"/>
  <c r="B57" i="4"/>
  <c r="I56" i="4"/>
  <c r="B56" i="4"/>
  <c r="I55" i="4"/>
  <c r="D39" i="1" s="1"/>
  <c r="J39" i="1" s="1"/>
  <c r="B55" i="4"/>
  <c r="I54" i="4"/>
  <c r="B54" i="4"/>
  <c r="I53" i="4"/>
  <c r="B53" i="4"/>
  <c r="I52" i="4"/>
  <c r="D36" i="1" s="1"/>
  <c r="J36" i="1" s="1"/>
  <c r="B52" i="4"/>
  <c r="I51" i="4"/>
  <c r="B51" i="4"/>
  <c r="I50" i="4"/>
  <c r="D34" i="1" s="1"/>
  <c r="J34" i="1" s="1"/>
  <c r="B50" i="4"/>
  <c r="I37" i="4"/>
  <c r="I35" i="4"/>
  <c r="H35" i="4"/>
  <c r="H39" i="4" s="1"/>
  <c r="G35" i="4"/>
  <c r="G39" i="4" s="1"/>
  <c r="F35" i="4"/>
  <c r="F39" i="4" s="1"/>
  <c r="E35" i="4"/>
  <c r="E39" i="4" s="1"/>
  <c r="D35" i="4"/>
  <c r="D39" i="4" s="1"/>
  <c r="C35" i="4"/>
  <c r="C39" i="4" s="1"/>
  <c r="I34" i="4"/>
  <c r="B34" i="4"/>
  <c r="I33" i="4"/>
  <c r="D32" i="1" s="1"/>
  <c r="J32" i="1" s="1"/>
  <c r="B33" i="4"/>
  <c r="I32" i="4"/>
  <c r="B32" i="4"/>
  <c r="I31" i="4"/>
  <c r="B31" i="4"/>
  <c r="I30" i="4"/>
  <c r="O383" i="1" s="1"/>
  <c r="B30" i="4"/>
  <c r="I29" i="4"/>
  <c r="B29" i="4"/>
  <c r="I28" i="4"/>
  <c r="D27" i="1" s="1"/>
  <c r="J27" i="1" s="1"/>
  <c r="B28" i="4"/>
  <c r="I27" i="4"/>
  <c r="B27" i="4"/>
  <c r="I26" i="4"/>
  <c r="D25" i="1" s="1"/>
  <c r="J25" i="1" s="1"/>
  <c r="B26" i="4"/>
  <c r="I25" i="4"/>
  <c r="B25" i="4"/>
  <c r="I24" i="4"/>
  <c r="D23" i="1" s="1"/>
  <c r="J23" i="1" s="1"/>
  <c r="B24" i="4"/>
  <c r="I23" i="4"/>
  <c r="B23" i="4"/>
  <c r="I22" i="4"/>
  <c r="B22" i="4"/>
  <c r="I21" i="4"/>
  <c r="D20" i="1" s="1"/>
  <c r="J20" i="1" s="1"/>
  <c r="B21" i="4"/>
  <c r="I20" i="4"/>
  <c r="B20" i="4"/>
  <c r="I19" i="4"/>
  <c r="B19" i="4"/>
  <c r="I18" i="4"/>
  <c r="D17" i="1" s="1"/>
  <c r="J17" i="1" s="1"/>
  <c r="B18" i="4"/>
  <c r="I17" i="4"/>
  <c r="B17" i="4"/>
  <c r="I16" i="4"/>
  <c r="D15" i="1" s="1"/>
  <c r="J15" i="1" s="1"/>
  <c r="B16" i="4"/>
  <c r="I15" i="4"/>
  <c r="B15" i="4"/>
  <c r="I14" i="4"/>
  <c r="D13" i="1" s="1"/>
  <c r="J13" i="1" s="1"/>
  <c r="B14" i="4"/>
  <c r="I13" i="4"/>
  <c r="D12" i="1" s="1"/>
  <c r="J12" i="1" s="1"/>
  <c r="B13" i="4"/>
  <c r="I12" i="4"/>
  <c r="D11" i="1" s="1"/>
  <c r="J11" i="1" s="1"/>
  <c r="B12" i="4"/>
  <c r="I11" i="4"/>
  <c r="D10" i="1" s="1"/>
  <c r="J10" i="1" s="1"/>
  <c r="B11" i="4"/>
  <c r="I10" i="4"/>
  <c r="B10" i="4"/>
  <c r="I9" i="4"/>
  <c r="D8" i="1" s="1"/>
  <c r="J8" i="1" s="1"/>
  <c r="B9" i="4"/>
  <c r="I8" i="4"/>
  <c r="B8" i="4"/>
  <c r="H14" i="23"/>
  <c r="E14" i="23"/>
  <c r="H13" i="23"/>
  <c r="E13" i="23"/>
  <c r="H12" i="23"/>
  <c r="E12" i="23"/>
  <c r="H11" i="23"/>
  <c r="E11" i="23"/>
  <c r="H10" i="23"/>
  <c r="E10" i="23"/>
  <c r="H9" i="23"/>
  <c r="E9" i="23"/>
  <c r="H8" i="23"/>
  <c r="E8" i="23"/>
  <c r="H7" i="23"/>
  <c r="E7" i="23"/>
  <c r="H6" i="23"/>
  <c r="E6" i="23"/>
  <c r="H5" i="23"/>
  <c r="E5" i="23"/>
  <c r="H4" i="23"/>
  <c r="E4" i="23"/>
  <c r="H3" i="23"/>
  <c r="E3" i="23"/>
  <c r="T2" i="23"/>
  <c r="D2" i="23"/>
  <c r="I73" i="24" l="1"/>
  <c r="B73" i="24"/>
  <c r="D110" i="1"/>
  <c r="J65" i="1"/>
  <c r="J110" i="1" s="1"/>
  <c r="J753" i="1"/>
  <c r="J798" i="1" s="1"/>
  <c r="D798" i="1"/>
  <c r="D163" i="1"/>
  <c r="J118" i="1"/>
  <c r="J163" i="1" s="1"/>
  <c r="J541" i="1"/>
  <c r="J586" i="1" s="1"/>
  <c r="D586" i="1"/>
  <c r="J700" i="1"/>
  <c r="J745" i="1" s="1"/>
  <c r="D745" i="1"/>
  <c r="J805" i="1"/>
  <c r="J850" i="1" s="1"/>
  <c r="D850" i="1"/>
  <c r="J1069" i="1"/>
  <c r="J1114" i="1" s="1"/>
  <c r="D1114" i="1"/>
  <c r="J1121" i="1"/>
  <c r="J1166" i="1" s="1"/>
  <c r="D1166" i="1"/>
  <c r="J1173" i="1"/>
  <c r="J1218" i="1" s="1"/>
  <c r="D1218" i="1"/>
  <c r="J1225" i="1"/>
  <c r="J1270" i="1" s="1"/>
  <c r="D1270" i="1"/>
  <c r="D1322" i="1"/>
  <c r="J1277" i="1"/>
  <c r="J1322" i="1" s="1"/>
  <c r="O163" i="1"/>
  <c r="U118" i="1"/>
  <c r="U163" i="1" s="1"/>
  <c r="J1797" i="1"/>
  <c r="J1842" i="1" s="1"/>
  <c r="D1842" i="1"/>
  <c r="J1849" i="1"/>
  <c r="J1894" i="1" s="1"/>
  <c r="D1894" i="1"/>
  <c r="U383" i="1"/>
  <c r="D533" i="1"/>
  <c r="J488" i="1"/>
  <c r="J533" i="1" s="1"/>
  <c r="J329" i="1"/>
  <c r="J374" i="1" s="1"/>
  <c r="D374" i="1"/>
  <c r="D639" i="1"/>
  <c r="J594" i="1"/>
  <c r="J639" i="1" s="1"/>
  <c r="D692" i="1"/>
  <c r="J647" i="1"/>
  <c r="J692" i="1" s="1"/>
  <c r="J910" i="1"/>
  <c r="J955" i="1" s="1"/>
  <c r="D955" i="1"/>
  <c r="J964" i="1"/>
  <c r="J1009" i="1" s="1"/>
  <c r="D1009" i="1"/>
  <c r="J1017" i="1"/>
  <c r="J1062" i="1" s="1"/>
  <c r="D1062" i="1"/>
  <c r="D427" i="1"/>
  <c r="J382" i="1"/>
  <c r="J427" i="1" s="1"/>
  <c r="J435" i="1"/>
  <c r="J480" i="1" s="1"/>
  <c r="D480" i="1"/>
  <c r="J858" i="1"/>
  <c r="D215" i="1"/>
  <c r="J268" i="1"/>
  <c r="D321" i="1"/>
  <c r="D1790" i="1"/>
  <c r="C425" i="4"/>
  <c r="I464" i="4"/>
  <c r="I507" i="4"/>
  <c r="I551" i="4"/>
  <c r="I637" i="4"/>
  <c r="I680" i="4"/>
  <c r="I1238" i="4"/>
  <c r="O30" i="1"/>
  <c r="U30" i="1" s="1"/>
  <c r="D268" i="1"/>
  <c r="I852" i="4"/>
  <c r="I895" i="4"/>
  <c r="I938" i="4"/>
  <c r="I981" i="4"/>
  <c r="I1024" i="4"/>
  <c r="I1067" i="4"/>
  <c r="I1110" i="4"/>
  <c r="I1153" i="4"/>
  <c r="I1196" i="4"/>
  <c r="J7" i="1"/>
  <c r="J56" i="1" s="1"/>
  <c r="O10" i="1"/>
  <c r="O26" i="1"/>
  <c r="U26" i="1" s="1"/>
  <c r="D29" i="1"/>
  <c r="J29" i="1" s="1"/>
  <c r="O48" i="1"/>
  <c r="U48" i="1" s="1"/>
  <c r="O49" i="1"/>
  <c r="U49" i="1" s="1"/>
  <c r="J170" i="1"/>
  <c r="J215" i="1" s="1"/>
  <c r="J276" i="1"/>
  <c r="J321" i="1" s="1"/>
  <c r="U276" i="1"/>
  <c r="U321" i="1" s="1"/>
  <c r="O385" i="1"/>
  <c r="U385" i="1" s="1"/>
  <c r="O386" i="1"/>
  <c r="U386" i="1" s="1"/>
  <c r="O387" i="1"/>
  <c r="U387" i="1" s="1"/>
  <c r="O388" i="1"/>
  <c r="U388" i="1" s="1"/>
  <c r="O389" i="1"/>
  <c r="U389" i="1" s="1"/>
  <c r="O390" i="1"/>
  <c r="U390" i="1" s="1"/>
  <c r="O413" i="1"/>
  <c r="U413" i="1" s="1"/>
  <c r="D863" i="1"/>
  <c r="J863" i="1" s="1"/>
  <c r="J1329" i="1"/>
  <c r="J1374" i="1" s="1"/>
  <c r="J1381" i="1"/>
  <c r="J1426" i="1" s="1"/>
  <c r="J1433" i="1"/>
  <c r="J1478" i="1" s="1"/>
  <c r="J1485" i="1"/>
  <c r="J1530" i="1" s="1"/>
  <c r="J1537" i="1"/>
  <c r="J1582" i="1" s="1"/>
  <c r="J1589" i="1"/>
  <c r="J1634" i="1" s="1"/>
  <c r="J1641" i="1"/>
  <c r="J1686" i="1" s="1"/>
  <c r="J1693" i="1"/>
  <c r="J1738" i="1" s="1"/>
  <c r="J1745" i="1"/>
  <c r="J1790" i="1" s="1"/>
  <c r="K5" i="10"/>
  <c r="L5" i="10" s="1"/>
  <c r="G5" i="10"/>
  <c r="E5" i="10"/>
  <c r="C5" i="10"/>
  <c r="C322" i="10" s="1"/>
  <c r="F5" i="10"/>
  <c r="K7" i="10"/>
  <c r="L7" i="10" s="1"/>
  <c r="G7" i="10"/>
  <c r="E7" i="10"/>
  <c r="C7" i="10"/>
  <c r="F7" i="10"/>
  <c r="K9" i="10"/>
  <c r="L9" i="10" s="1"/>
  <c r="G9" i="10"/>
  <c r="E9" i="10"/>
  <c r="C9" i="10"/>
  <c r="F9" i="10"/>
  <c r="K11" i="10"/>
  <c r="L11" i="10" s="1"/>
  <c r="G11" i="10"/>
  <c r="E11" i="10"/>
  <c r="C11" i="10"/>
  <c r="F11" i="10"/>
  <c r="K13" i="10"/>
  <c r="L13" i="10" s="1"/>
  <c r="G13" i="10"/>
  <c r="E13" i="10"/>
  <c r="C13" i="10"/>
  <c r="F13" i="10"/>
  <c r="K15" i="10"/>
  <c r="L15" i="10" s="1"/>
  <c r="G15" i="10"/>
  <c r="E15" i="10"/>
  <c r="C15" i="10"/>
  <c r="F15" i="10"/>
  <c r="K17" i="10"/>
  <c r="L17" i="10" s="1"/>
  <c r="G17" i="10"/>
  <c r="E17" i="10"/>
  <c r="C17" i="10"/>
  <c r="F17" i="10"/>
  <c r="K19" i="10"/>
  <c r="L19" i="10" s="1"/>
  <c r="G19" i="10"/>
  <c r="E19" i="10"/>
  <c r="C19" i="10"/>
  <c r="F19" i="10"/>
  <c r="K21" i="10"/>
  <c r="L21" i="10" s="1"/>
  <c r="G21" i="10"/>
  <c r="E21" i="10"/>
  <c r="C21" i="10"/>
  <c r="F21" i="10"/>
  <c r="K23" i="10"/>
  <c r="L23" i="10" s="1"/>
  <c r="G23" i="10"/>
  <c r="E23" i="10"/>
  <c r="C23" i="10"/>
  <c r="F23" i="10"/>
  <c r="K25" i="10"/>
  <c r="L25" i="10" s="1"/>
  <c r="G25" i="10"/>
  <c r="E25" i="10"/>
  <c r="C25" i="10"/>
  <c r="F25" i="10"/>
  <c r="K27" i="10"/>
  <c r="L27" i="10" s="1"/>
  <c r="G27" i="10"/>
  <c r="E27" i="10"/>
  <c r="C27" i="10"/>
  <c r="F27" i="10"/>
  <c r="K29" i="10"/>
  <c r="L29" i="10" s="1"/>
  <c r="G29" i="10"/>
  <c r="E29" i="10"/>
  <c r="C29" i="10"/>
  <c r="F29" i="10"/>
  <c r="K31" i="10"/>
  <c r="L31" i="10" s="1"/>
  <c r="G31" i="10"/>
  <c r="E31" i="10"/>
  <c r="C31" i="10"/>
  <c r="F31" i="10"/>
  <c r="K33" i="10"/>
  <c r="L33" i="10" s="1"/>
  <c r="G33" i="10"/>
  <c r="E33" i="10"/>
  <c r="C33" i="10"/>
  <c r="F33" i="10"/>
  <c r="K35" i="10"/>
  <c r="L35" i="10" s="1"/>
  <c r="G35" i="10"/>
  <c r="E35" i="10"/>
  <c r="C35" i="10"/>
  <c r="F35" i="10"/>
  <c r="K37" i="10"/>
  <c r="L37" i="10" s="1"/>
  <c r="G37" i="10"/>
  <c r="E37" i="10"/>
  <c r="C37" i="10"/>
  <c r="F37" i="10"/>
  <c r="K39" i="10"/>
  <c r="L39" i="10" s="1"/>
  <c r="G39" i="10"/>
  <c r="E39" i="10"/>
  <c r="C39" i="10"/>
  <c r="F39" i="10"/>
  <c r="K41" i="10"/>
  <c r="L41" i="10" s="1"/>
  <c r="G41" i="10"/>
  <c r="E41" i="10"/>
  <c r="C41" i="10"/>
  <c r="F41" i="10"/>
  <c r="K43" i="10"/>
  <c r="L43" i="10" s="1"/>
  <c r="G43" i="10"/>
  <c r="E43" i="10"/>
  <c r="C43" i="10"/>
  <c r="F43" i="10"/>
  <c r="K45" i="10"/>
  <c r="L45" i="10" s="1"/>
  <c r="G45" i="10"/>
  <c r="E45" i="10"/>
  <c r="C45" i="10"/>
  <c r="F45" i="10"/>
  <c r="K47" i="10"/>
  <c r="L47" i="10" s="1"/>
  <c r="G47" i="10"/>
  <c r="E47" i="10"/>
  <c r="C47" i="10"/>
  <c r="F47" i="10"/>
  <c r="K49" i="10"/>
  <c r="L49" i="10" s="1"/>
  <c r="G49" i="10"/>
  <c r="E49" i="10"/>
  <c r="C49" i="10"/>
  <c r="F49" i="10"/>
  <c r="K51" i="10"/>
  <c r="L51" i="10" s="1"/>
  <c r="G51" i="10"/>
  <c r="E51" i="10"/>
  <c r="C51" i="10"/>
  <c r="F51" i="10"/>
  <c r="K53" i="10"/>
  <c r="L53" i="10" s="1"/>
  <c r="G53" i="10"/>
  <c r="E53" i="10"/>
  <c r="C53" i="10"/>
  <c r="F53" i="10"/>
  <c r="K55" i="10"/>
  <c r="L55" i="10" s="1"/>
  <c r="G55" i="10"/>
  <c r="E55" i="10"/>
  <c r="C55" i="10"/>
  <c r="F55" i="10"/>
  <c r="K57" i="10"/>
  <c r="L57" i="10" s="1"/>
  <c r="G57" i="10"/>
  <c r="E57" i="10"/>
  <c r="C57" i="10"/>
  <c r="F57" i="10"/>
  <c r="K59" i="10"/>
  <c r="L59" i="10" s="1"/>
  <c r="G59" i="10"/>
  <c r="E59" i="10"/>
  <c r="C59" i="10"/>
  <c r="F59" i="10"/>
  <c r="K61" i="10"/>
  <c r="L61" i="10" s="1"/>
  <c r="G61" i="10"/>
  <c r="E61" i="10"/>
  <c r="C61" i="10"/>
  <c r="F61" i="10"/>
  <c r="K63" i="10"/>
  <c r="L63" i="10" s="1"/>
  <c r="G63" i="10"/>
  <c r="E63" i="10"/>
  <c r="C63" i="10"/>
  <c r="F63" i="10"/>
  <c r="K65" i="10"/>
  <c r="L65" i="10" s="1"/>
  <c r="G65" i="10"/>
  <c r="E65" i="10"/>
  <c r="C65" i="10"/>
  <c r="F65" i="10"/>
  <c r="K67" i="10"/>
  <c r="L67" i="10" s="1"/>
  <c r="G67" i="10"/>
  <c r="E67" i="10"/>
  <c r="C67" i="10"/>
  <c r="F67" i="10"/>
  <c r="K69" i="10"/>
  <c r="L69" i="10" s="1"/>
  <c r="G69" i="10"/>
  <c r="E69" i="10"/>
  <c r="C69" i="10"/>
  <c r="F69" i="10"/>
  <c r="K71" i="10"/>
  <c r="L71" i="10" s="1"/>
  <c r="G71" i="10"/>
  <c r="E71" i="10"/>
  <c r="C71" i="10"/>
  <c r="F71" i="10"/>
  <c r="K73" i="10"/>
  <c r="L73" i="10" s="1"/>
  <c r="G73" i="10"/>
  <c r="E73" i="10"/>
  <c r="C73" i="10"/>
  <c r="F73" i="10"/>
  <c r="K75" i="10"/>
  <c r="L75" i="10" s="1"/>
  <c r="G75" i="10"/>
  <c r="E75" i="10"/>
  <c r="C75" i="10"/>
  <c r="F75" i="10"/>
  <c r="K77" i="10"/>
  <c r="L77" i="10" s="1"/>
  <c r="G77" i="10"/>
  <c r="E77" i="10"/>
  <c r="C77" i="10"/>
  <c r="F77" i="10"/>
  <c r="K79" i="10"/>
  <c r="L79" i="10" s="1"/>
  <c r="G79" i="10"/>
  <c r="E79" i="10"/>
  <c r="C79" i="10"/>
  <c r="F79" i="10"/>
  <c r="K81" i="10"/>
  <c r="L81" i="10" s="1"/>
  <c r="G81" i="10"/>
  <c r="E81" i="10"/>
  <c r="C81" i="10"/>
  <c r="F81" i="10"/>
  <c r="K83" i="10"/>
  <c r="L83" i="10" s="1"/>
  <c r="G83" i="10"/>
  <c r="E83" i="10"/>
  <c r="C83" i="10"/>
  <c r="F83" i="10"/>
  <c r="K85" i="10"/>
  <c r="L85" i="10" s="1"/>
  <c r="G85" i="10"/>
  <c r="E85" i="10"/>
  <c r="C85" i="10"/>
  <c r="F85" i="10"/>
  <c r="K87" i="10"/>
  <c r="L87" i="10" s="1"/>
  <c r="G87" i="10"/>
  <c r="E87" i="10"/>
  <c r="C87" i="10"/>
  <c r="F87" i="10"/>
  <c r="K89" i="10"/>
  <c r="L89" i="10" s="1"/>
  <c r="G89" i="10"/>
  <c r="E89" i="10"/>
  <c r="C89" i="10"/>
  <c r="F89" i="10"/>
  <c r="K91" i="10"/>
  <c r="L91" i="10" s="1"/>
  <c r="G91" i="10"/>
  <c r="E91" i="10"/>
  <c r="C91" i="10"/>
  <c r="F91" i="10"/>
  <c r="K93" i="10"/>
  <c r="L93" i="10" s="1"/>
  <c r="G93" i="10"/>
  <c r="E93" i="10"/>
  <c r="C93" i="10"/>
  <c r="F93" i="10"/>
  <c r="K95" i="10"/>
  <c r="L95" i="10" s="1"/>
  <c r="G95" i="10"/>
  <c r="E95" i="10"/>
  <c r="C95" i="10"/>
  <c r="F95" i="10"/>
  <c r="K97" i="10"/>
  <c r="L97" i="10" s="1"/>
  <c r="G97" i="10"/>
  <c r="E97" i="10"/>
  <c r="C97" i="10"/>
  <c r="F97" i="10"/>
  <c r="K99" i="10"/>
  <c r="L99" i="10" s="1"/>
  <c r="G99" i="10"/>
  <c r="E99" i="10"/>
  <c r="C99" i="10"/>
  <c r="F99" i="10"/>
  <c r="K101" i="10"/>
  <c r="L101" i="10" s="1"/>
  <c r="G101" i="10"/>
  <c r="E101" i="10"/>
  <c r="C101" i="10"/>
  <c r="F101" i="10"/>
  <c r="K103" i="10"/>
  <c r="L103" i="10" s="1"/>
  <c r="G103" i="10"/>
  <c r="E103" i="10"/>
  <c r="C103" i="10"/>
  <c r="F103" i="10"/>
  <c r="K105" i="10"/>
  <c r="L105" i="10" s="1"/>
  <c r="G105" i="10"/>
  <c r="E105" i="10"/>
  <c r="C105" i="10"/>
  <c r="F105" i="10"/>
  <c r="K107" i="10"/>
  <c r="L107" i="10" s="1"/>
  <c r="G107" i="10"/>
  <c r="E107" i="10"/>
  <c r="C107" i="10"/>
  <c r="F107" i="10"/>
  <c r="K109" i="10"/>
  <c r="L109" i="10" s="1"/>
  <c r="G109" i="10"/>
  <c r="E109" i="10"/>
  <c r="C109" i="10"/>
  <c r="F109" i="10"/>
  <c r="K111" i="10"/>
  <c r="L111" i="10" s="1"/>
  <c r="G111" i="10"/>
  <c r="E111" i="10"/>
  <c r="C111" i="10"/>
  <c r="F111" i="10"/>
  <c r="K113" i="10"/>
  <c r="L113" i="10" s="1"/>
  <c r="G113" i="10"/>
  <c r="E113" i="10"/>
  <c r="C113" i="10"/>
  <c r="F113" i="10"/>
  <c r="K115" i="10"/>
  <c r="L115" i="10" s="1"/>
  <c r="G115" i="10"/>
  <c r="E115" i="10"/>
  <c r="C115" i="10"/>
  <c r="F115" i="10"/>
  <c r="K117" i="10"/>
  <c r="L117" i="10" s="1"/>
  <c r="G117" i="10"/>
  <c r="E117" i="10"/>
  <c r="C117" i="10"/>
  <c r="F117" i="10"/>
  <c r="K119" i="10"/>
  <c r="L119" i="10" s="1"/>
  <c r="G119" i="10"/>
  <c r="E119" i="10"/>
  <c r="C119" i="10"/>
  <c r="F119" i="10"/>
  <c r="K121" i="10"/>
  <c r="L121" i="10" s="1"/>
  <c r="G121" i="10"/>
  <c r="E121" i="10"/>
  <c r="C121" i="10"/>
  <c r="F121" i="10"/>
  <c r="K123" i="10"/>
  <c r="L123" i="10" s="1"/>
  <c r="G123" i="10"/>
  <c r="E123" i="10"/>
  <c r="C123" i="10"/>
  <c r="F123" i="10"/>
  <c r="K125" i="10"/>
  <c r="L125" i="10" s="1"/>
  <c r="G125" i="10"/>
  <c r="E125" i="10"/>
  <c r="C125" i="10"/>
  <c r="F125" i="10"/>
  <c r="K127" i="10"/>
  <c r="L127" i="10" s="1"/>
  <c r="G127" i="10"/>
  <c r="E127" i="10"/>
  <c r="C127" i="10"/>
  <c r="F127" i="10"/>
  <c r="K129" i="10"/>
  <c r="L129" i="10" s="1"/>
  <c r="G129" i="10"/>
  <c r="E129" i="10"/>
  <c r="C129" i="10"/>
  <c r="F129" i="10"/>
  <c r="K131" i="10"/>
  <c r="L131" i="10" s="1"/>
  <c r="G131" i="10"/>
  <c r="E131" i="10"/>
  <c r="C131" i="10"/>
  <c r="F131" i="10"/>
  <c r="K133" i="10"/>
  <c r="L133" i="10" s="1"/>
  <c r="G133" i="10"/>
  <c r="E133" i="10"/>
  <c r="C133" i="10"/>
  <c r="F133" i="10"/>
  <c r="K135" i="10"/>
  <c r="L135" i="10" s="1"/>
  <c r="G135" i="10"/>
  <c r="E135" i="10"/>
  <c r="C135" i="10"/>
  <c r="F135" i="10"/>
  <c r="K137" i="10"/>
  <c r="L137" i="10" s="1"/>
  <c r="G137" i="10"/>
  <c r="E137" i="10"/>
  <c r="C137" i="10"/>
  <c r="F137" i="10"/>
  <c r="K139" i="10"/>
  <c r="L139" i="10" s="1"/>
  <c r="G139" i="10"/>
  <c r="E139" i="10"/>
  <c r="C139" i="10"/>
  <c r="F139" i="10"/>
  <c r="K141" i="10"/>
  <c r="L141" i="10" s="1"/>
  <c r="G141" i="10"/>
  <c r="E141" i="10"/>
  <c r="C141" i="10"/>
  <c r="F141" i="10"/>
  <c r="K143" i="10"/>
  <c r="L143" i="10" s="1"/>
  <c r="G143" i="10"/>
  <c r="E143" i="10"/>
  <c r="C143" i="10"/>
  <c r="F143" i="10"/>
  <c r="K145" i="10"/>
  <c r="L145" i="10" s="1"/>
  <c r="G145" i="10"/>
  <c r="E145" i="10"/>
  <c r="C145" i="10"/>
  <c r="F145" i="10"/>
  <c r="K147" i="10"/>
  <c r="L147" i="10" s="1"/>
  <c r="G147" i="10"/>
  <c r="E147" i="10"/>
  <c r="C147" i="10"/>
  <c r="F147" i="10"/>
  <c r="K149" i="10"/>
  <c r="L149" i="10" s="1"/>
  <c r="G149" i="10"/>
  <c r="E149" i="10"/>
  <c r="C149" i="10"/>
  <c r="F149" i="10"/>
  <c r="K151" i="10"/>
  <c r="L151" i="10" s="1"/>
  <c r="G151" i="10"/>
  <c r="E151" i="10"/>
  <c r="C151" i="10"/>
  <c r="F151" i="10"/>
  <c r="K153" i="10"/>
  <c r="L153" i="10" s="1"/>
  <c r="G153" i="10"/>
  <c r="E153" i="10"/>
  <c r="C153" i="10"/>
  <c r="F153" i="10"/>
  <c r="K155" i="10"/>
  <c r="L155" i="10" s="1"/>
  <c r="G155" i="10"/>
  <c r="E155" i="10"/>
  <c r="C155" i="10"/>
  <c r="F155" i="10"/>
  <c r="K157" i="10"/>
  <c r="L157" i="10" s="1"/>
  <c r="G157" i="10"/>
  <c r="E157" i="10"/>
  <c r="C157" i="10"/>
  <c r="F157" i="10"/>
  <c r="K159" i="10"/>
  <c r="L159" i="10" s="1"/>
  <c r="G159" i="10"/>
  <c r="E159" i="10"/>
  <c r="C159" i="10"/>
  <c r="F159" i="10"/>
  <c r="K161" i="10"/>
  <c r="L161" i="10" s="1"/>
  <c r="G161" i="10"/>
  <c r="E161" i="10"/>
  <c r="C161" i="10"/>
  <c r="F161" i="10"/>
  <c r="K163" i="10"/>
  <c r="L163" i="10" s="1"/>
  <c r="G163" i="10"/>
  <c r="E163" i="10"/>
  <c r="C163" i="10"/>
  <c r="F163" i="10"/>
  <c r="K165" i="10"/>
  <c r="L165" i="10" s="1"/>
  <c r="G165" i="10"/>
  <c r="E165" i="10"/>
  <c r="C165" i="10"/>
  <c r="F165" i="10"/>
  <c r="K167" i="10"/>
  <c r="L167" i="10" s="1"/>
  <c r="G167" i="10"/>
  <c r="E167" i="10"/>
  <c r="C167" i="10"/>
  <c r="F167" i="10"/>
  <c r="K169" i="10"/>
  <c r="L169" i="10" s="1"/>
  <c r="G169" i="10"/>
  <c r="E169" i="10"/>
  <c r="C169" i="10"/>
  <c r="F169" i="10"/>
  <c r="K171" i="10"/>
  <c r="L171" i="10" s="1"/>
  <c r="G171" i="10"/>
  <c r="E171" i="10"/>
  <c r="C171" i="10"/>
  <c r="F171" i="10"/>
  <c r="K173" i="10"/>
  <c r="L173" i="10" s="1"/>
  <c r="G173" i="10"/>
  <c r="E173" i="10"/>
  <c r="C173" i="10"/>
  <c r="F173" i="10"/>
  <c r="K175" i="10"/>
  <c r="L175" i="10" s="1"/>
  <c r="G175" i="10"/>
  <c r="E175" i="10"/>
  <c r="C175" i="10"/>
  <c r="F175" i="10"/>
  <c r="K177" i="10"/>
  <c r="L177" i="10" s="1"/>
  <c r="G177" i="10"/>
  <c r="E177" i="10"/>
  <c r="C177" i="10"/>
  <c r="F177" i="10"/>
  <c r="K179" i="10"/>
  <c r="L179" i="10" s="1"/>
  <c r="G179" i="10"/>
  <c r="E179" i="10"/>
  <c r="C179" i="10"/>
  <c r="F179" i="10"/>
  <c r="K181" i="10"/>
  <c r="L181" i="10" s="1"/>
  <c r="G181" i="10"/>
  <c r="E181" i="10"/>
  <c r="C181" i="10"/>
  <c r="F181" i="10"/>
  <c r="K183" i="10"/>
  <c r="L183" i="10" s="1"/>
  <c r="G183" i="10"/>
  <c r="E183" i="10"/>
  <c r="C183" i="10"/>
  <c r="F183" i="10"/>
  <c r="K185" i="10"/>
  <c r="L185" i="10" s="1"/>
  <c r="G185" i="10"/>
  <c r="E185" i="10"/>
  <c r="C185" i="10"/>
  <c r="F185" i="10"/>
  <c r="K187" i="10"/>
  <c r="L187" i="10" s="1"/>
  <c r="G187" i="10"/>
  <c r="E187" i="10"/>
  <c r="C187" i="10"/>
  <c r="F187" i="10"/>
  <c r="K189" i="10"/>
  <c r="L189" i="10" s="1"/>
  <c r="G189" i="10"/>
  <c r="E189" i="10"/>
  <c r="C189" i="10"/>
  <c r="F189" i="10"/>
  <c r="K191" i="10"/>
  <c r="L191" i="10" s="1"/>
  <c r="G191" i="10"/>
  <c r="E191" i="10"/>
  <c r="C191" i="10"/>
  <c r="F191" i="10"/>
  <c r="K193" i="10"/>
  <c r="L193" i="10" s="1"/>
  <c r="G193" i="10"/>
  <c r="E193" i="10"/>
  <c r="C193" i="10"/>
  <c r="F193" i="10"/>
  <c r="K195" i="10"/>
  <c r="L195" i="10" s="1"/>
  <c r="G195" i="10"/>
  <c r="E195" i="10"/>
  <c r="C195" i="10"/>
  <c r="F195" i="10"/>
  <c r="K197" i="10"/>
  <c r="L197" i="10" s="1"/>
  <c r="G197" i="10"/>
  <c r="E197" i="10"/>
  <c r="C197" i="10"/>
  <c r="F197" i="10"/>
  <c r="K199" i="10"/>
  <c r="L199" i="10" s="1"/>
  <c r="G199" i="10"/>
  <c r="E199" i="10"/>
  <c r="C199" i="10"/>
  <c r="F199" i="10"/>
  <c r="K201" i="10"/>
  <c r="L201" i="10" s="1"/>
  <c r="G201" i="10"/>
  <c r="E201" i="10"/>
  <c r="C201" i="10"/>
  <c r="F201" i="10"/>
  <c r="K203" i="10"/>
  <c r="L203" i="10" s="1"/>
  <c r="G203" i="10"/>
  <c r="E203" i="10"/>
  <c r="C203" i="10"/>
  <c r="F203" i="10"/>
  <c r="K205" i="10"/>
  <c r="L205" i="10" s="1"/>
  <c r="G205" i="10"/>
  <c r="E205" i="10"/>
  <c r="C205" i="10"/>
  <c r="F205" i="10"/>
  <c r="K207" i="10"/>
  <c r="L207" i="10" s="1"/>
  <c r="G207" i="10"/>
  <c r="E207" i="10"/>
  <c r="C207" i="10"/>
  <c r="F207" i="10"/>
  <c r="K209" i="10"/>
  <c r="L209" i="10" s="1"/>
  <c r="G209" i="10"/>
  <c r="E209" i="10"/>
  <c r="C209" i="10"/>
  <c r="F209" i="10"/>
  <c r="K211" i="10"/>
  <c r="L211" i="10" s="1"/>
  <c r="G211" i="10"/>
  <c r="E211" i="10"/>
  <c r="C211" i="10"/>
  <c r="F211" i="10"/>
  <c r="K213" i="10"/>
  <c r="L213" i="10" s="1"/>
  <c r="G213" i="10"/>
  <c r="E213" i="10"/>
  <c r="C213" i="10"/>
  <c r="F213" i="10"/>
  <c r="K215" i="10"/>
  <c r="L215" i="10" s="1"/>
  <c r="G215" i="10"/>
  <c r="E215" i="10"/>
  <c r="C215" i="10"/>
  <c r="F215" i="10"/>
  <c r="K217" i="10"/>
  <c r="L217" i="10" s="1"/>
  <c r="G217" i="10"/>
  <c r="E217" i="10"/>
  <c r="C217" i="10"/>
  <c r="F217" i="10"/>
  <c r="K219" i="10"/>
  <c r="L219" i="10" s="1"/>
  <c r="G219" i="10"/>
  <c r="E219" i="10"/>
  <c r="C219" i="10"/>
  <c r="F219" i="10"/>
  <c r="K221" i="10"/>
  <c r="L221" i="10" s="1"/>
  <c r="G221" i="10"/>
  <c r="E221" i="10"/>
  <c r="C221" i="10"/>
  <c r="F221" i="10"/>
  <c r="K223" i="10"/>
  <c r="L223" i="10" s="1"/>
  <c r="G223" i="10"/>
  <c r="E223" i="10"/>
  <c r="C223" i="10"/>
  <c r="F223" i="10"/>
  <c r="K225" i="10"/>
  <c r="L225" i="10" s="1"/>
  <c r="G225" i="10"/>
  <c r="E225" i="10"/>
  <c r="C225" i="10"/>
  <c r="F225" i="10"/>
  <c r="K227" i="10"/>
  <c r="L227" i="10" s="1"/>
  <c r="G227" i="10"/>
  <c r="E227" i="10"/>
  <c r="C227" i="10"/>
  <c r="F227" i="10"/>
  <c r="K229" i="10"/>
  <c r="L229" i="10" s="1"/>
  <c r="G229" i="10"/>
  <c r="E229" i="10"/>
  <c r="C229" i="10"/>
  <c r="F229" i="10"/>
  <c r="K231" i="10"/>
  <c r="L231" i="10" s="1"/>
  <c r="G231" i="10"/>
  <c r="E231" i="10"/>
  <c r="C231" i="10"/>
  <c r="F231" i="10"/>
  <c r="K233" i="10"/>
  <c r="L233" i="10" s="1"/>
  <c r="G233" i="10"/>
  <c r="E233" i="10"/>
  <c r="C233" i="10"/>
  <c r="F233" i="10"/>
  <c r="K235" i="10"/>
  <c r="L235" i="10" s="1"/>
  <c r="G235" i="10"/>
  <c r="E235" i="10"/>
  <c r="C235" i="10"/>
  <c r="F235" i="10"/>
  <c r="K237" i="10"/>
  <c r="L237" i="10" s="1"/>
  <c r="G237" i="10"/>
  <c r="E237" i="10"/>
  <c r="C237" i="10"/>
  <c r="F237" i="10"/>
  <c r="K239" i="10"/>
  <c r="L239" i="10" s="1"/>
  <c r="G239" i="10"/>
  <c r="E239" i="10"/>
  <c r="C239" i="10"/>
  <c r="F239" i="10"/>
  <c r="K241" i="10"/>
  <c r="L241" i="10" s="1"/>
  <c r="G241" i="10"/>
  <c r="E241" i="10"/>
  <c r="C241" i="10"/>
  <c r="F241" i="10"/>
  <c r="K243" i="10"/>
  <c r="L243" i="10" s="1"/>
  <c r="G243" i="10"/>
  <c r="E243" i="10"/>
  <c r="C243" i="10"/>
  <c r="F243" i="10"/>
  <c r="K245" i="10"/>
  <c r="L245" i="10" s="1"/>
  <c r="G245" i="10"/>
  <c r="E245" i="10"/>
  <c r="C245" i="10"/>
  <c r="F245" i="10"/>
  <c r="K247" i="10"/>
  <c r="L247" i="10" s="1"/>
  <c r="G247" i="10"/>
  <c r="E247" i="10"/>
  <c r="C247" i="10"/>
  <c r="F247" i="10"/>
  <c r="K249" i="10"/>
  <c r="L249" i="10" s="1"/>
  <c r="G249" i="10"/>
  <c r="E249" i="10"/>
  <c r="C249" i="10"/>
  <c r="F249" i="10"/>
  <c r="K251" i="10"/>
  <c r="L251" i="10" s="1"/>
  <c r="G251" i="10"/>
  <c r="E251" i="10"/>
  <c r="C251" i="10"/>
  <c r="F251" i="10"/>
  <c r="K253" i="10"/>
  <c r="L253" i="10" s="1"/>
  <c r="G253" i="10"/>
  <c r="E253" i="10"/>
  <c r="C253" i="10"/>
  <c r="F253" i="10"/>
  <c r="K255" i="10"/>
  <c r="L255" i="10" s="1"/>
  <c r="G255" i="10"/>
  <c r="E255" i="10"/>
  <c r="C255" i="10"/>
  <c r="F255" i="10"/>
  <c r="K257" i="10"/>
  <c r="L257" i="10" s="1"/>
  <c r="G257" i="10"/>
  <c r="E257" i="10"/>
  <c r="C257" i="10"/>
  <c r="F257" i="10"/>
  <c r="K259" i="10"/>
  <c r="L259" i="10" s="1"/>
  <c r="G259" i="10"/>
  <c r="E259" i="10"/>
  <c r="C259" i="10"/>
  <c r="F259" i="10"/>
  <c r="K261" i="10"/>
  <c r="L261" i="10" s="1"/>
  <c r="G261" i="10"/>
  <c r="E261" i="10"/>
  <c r="C261" i="10"/>
  <c r="F261" i="10"/>
  <c r="K263" i="10"/>
  <c r="L263" i="10" s="1"/>
  <c r="G263" i="10"/>
  <c r="E263" i="10"/>
  <c r="C263" i="10"/>
  <c r="F263" i="10"/>
  <c r="K265" i="10"/>
  <c r="L265" i="10" s="1"/>
  <c r="G265" i="10"/>
  <c r="E265" i="10"/>
  <c r="C265" i="10"/>
  <c r="F265" i="10"/>
  <c r="K267" i="10"/>
  <c r="L267" i="10" s="1"/>
  <c r="G267" i="10"/>
  <c r="E267" i="10"/>
  <c r="C267" i="10"/>
  <c r="F267" i="10"/>
  <c r="K269" i="10"/>
  <c r="L269" i="10" s="1"/>
  <c r="G269" i="10"/>
  <c r="E269" i="10"/>
  <c r="C269" i="10"/>
  <c r="F269" i="10"/>
  <c r="K271" i="10"/>
  <c r="L271" i="10" s="1"/>
  <c r="G271" i="10"/>
  <c r="E271" i="10"/>
  <c r="C271" i="10"/>
  <c r="F271" i="10"/>
  <c r="K273" i="10"/>
  <c r="L273" i="10" s="1"/>
  <c r="G273" i="10"/>
  <c r="E273" i="10"/>
  <c r="C273" i="10"/>
  <c r="F273" i="10"/>
  <c r="K275" i="10"/>
  <c r="L275" i="10" s="1"/>
  <c r="G275" i="10"/>
  <c r="E275" i="10"/>
  <c r="C275" i="10"/>
  <c r="F275" i="10"/>
  <c r="K277" i="10"/>
  <c r="L277" i="10" s="1"/>
  <c r="G277" i="10"/>
  <c r="E277" i="10"/>
  <c r="C277" i="10"/>
  <c r="F277" i="10"/>
  <c r="K279" i="10"/>
  <c r="L279" i="10" s="1"/>
  <c r="G279" i="10"/>
  <c r="E279" i="10"/>
  <c r="C279" i="10"/>
  <c r="F279" i="10"/>
  <c r="K281" i="10"/>
  <c r="L281" i="10" s="1"/>
  <c r="G281" i="10"/>
  <c r="E281" i="10"/>
  <c r="C281" i="10"/>
  <c r="F281" i="10"/>
  <c r="K283" i="10"/>
  <c r="L283" i="10" s="1"/>
  <c r="G283" i="10"/>
  <c r="E283" i="10"/>
  <c r="C283" i="10"/>
  <c r="F283" i="10"/>
  <c r="K285" i="10"/>
  <c r="L285" i="10" s="1"/>
  <c r="G285" i="10"/>
  <c r="E285" i="10"/>
  <c r="C285" i="10"/>
  <c r="F285" i="10"/>
  <c r="K287" i="10"/>
  <c r="L287" i="10" s="1"/>
  <c r="G287" i="10"/>
  <c r="E287" i="10"/>
  <c r="C287" i="10"/>
  <c r="F287" i="10"/>
  <c r="K289" i="10"/>
  <c r="L289" i="10" s="1"/>
  <c r="G289" i="10"/>
  <c r="E289" i="10"/>
  <c r="C289" i="10"/>
  <c r="F289" i="10"/>
  <c r="K291" i="10"/>
  <c r="L291" i="10" s="1"/>
  <c r="G291" i="10"/>
  <c r="E291" i="10"/>
  <c r="C291" i="10"/>
  <c r="F291" i="10"/>
  <c r="K293" i="10"/>
  <c r="L293" i="10" s="1"/>
  <c r="G293" i="10"/>
  <c r="E293" i="10"/>
  <c r="C293" i="10"/>
  <c r="F293" i="10"/>
  <c r="K295" i="10"/>
  <c r="L295" i="10" s="1"/>
  <c r="G295" i="10"/>
  <c r="E295" i="10"/>
  <c r="C295" i="10"/>
  <c r="F295" i="10"/>
  <c r="K297" i="10"/>
  <c r="L297" i="10" s="1"/>
  <c r="G297" i="10"/>
  <c r="E297" i="10"/>
  <c r="C297" i="10"/>
  <c r="F297" i="10"/>
  <c r="K299" i="10"/>
  <c r="L299" i="10" s="1"/>
  <c r="G299" i="10"/>
  <c r="E299" i="10"/>
  <c r="C299" i="10"/>
  <c r="F299" i="10"/>
  <c r="K301" i="10"/>
  <c r="L301" i="10" s="1"/>
  <c r="G301" i="10"/>
  <c r="E301" i="10"/>
  <c r="C301" i="10"/>
  <c r="F301" i="10"/>
  <c r="K303" i="10"/>
  <c r="L303" i="10" s="1"/>
  <c r="G303" i="10"/>
  <c r="E303" i="10"/>
  <c r="C303" i="10"/>
  <c r="F303" i="10"/>
  <c r="K305" i="10"/>
  <c r="L305" i="10" s="1"/>
  <c r="G305" i="10"/>
  <c r="E305" i="10"/>
  <c r="C305" i="10"/>
  <c r="F305" i="10"/>
  <c r="I379" i="4"/>
  <c r="I594" i="4"/>
  <c r="L4" i="10"/>
  <c r="L322" i="10" s="1"/>
  <c r="H261" i="10"/>
  <c r="D263" i="10"/>
  <c r="H263" i="10"/>
  <c r="D265" i="10"/>
  <c r="H265" i="10"/>
  <c r="D267" i="10"/>
  <c r="H267" i="10"/>
  <c r="D269" i="10"/>
  <c r="H269" i="10"/>
  <c r="D271" i="10"/>
  <c r="H271" i="10"/>
  <c r="D273" i="10"/>
  <c r="H273" i="10"/>
  <c r="D275" i="10"/>
  <c r="H275" i="10"/>
  <c r="D277" i="10"/>
  <c r="H277" i="10"/>
  <c r="D279" i="10"/>
  <c r="H279" i="10"/>
  <c r="D281" i="10"/>
  <c r="H281" i="10"/>
  <c r="D283" i="10"/>
  <c r="H283" i="10"/>
  <c r="D285" i="10"/>
  <c r="H285" i="10"/>
  <c r="D287" i="10"/>
  <c r="H287" i="10"/>
  <c r="D289" i="10"/>
  <c r="H289" i="10"/>
  <c r="D291" i="10"/>
  <c r="H291" i="10"/>
  <c r="D293" i="10"/>
  <c r="H293" i="10"/>
  <c r="D295" i="10"/>
  <c r="H295" i="10"/>
  <c r="D297" i="10"/>
  <c r="H297" i="10"/>
  <c r="D299" i="10"/>
  <c r="H299" i="10"/>
  <c r="D301" i="10"/>
  <c r="H301" i="10"/>
  <c r="D303" i="10"/>
  <c r="H303" i="10"/>
  <c r="D305" i="10"/>
  <c r="H305" i="10"/>
  <c r="D4" i="10"/>
  <c r="F4" i="10"/>
  <c r="D6" i="10"/>
  <c r="F6" i="10"/>
  <c r="D8" i="10"/>
  <c r="F8" i="10"/>
  <c r="D10" i="10"/>
  <c r="F10" i="10"/>
  <c r="D12" i="10"/>
  <c r="F12" i="10"/>
  <c r="D14" i="10"/>
  <c r="F14" i="10"/>
  <c r="D16" i="10"/>
  <c r="F16" i="10"/>
  <c r="D18" i="10"/>
  <c r="F18" i="10"/>
  <c r="D20" i="10"/>
  <c r="F20" i="10"/>
  <c r="D22" i="10"/>
  <c r="F22" i="10"/>
  <c r="D24" i="10"/>
  <c r="F24" i="10"/>
  <c r="D26" i="10"/>
  <c r="F26" i="10"/>
  <c r="D28" i="10"/>
  <c r="F28" i="10"/>
  <c r="D30" i="10"/>
  <c r="F30" i="10"/>
  <c r="D32" i="10"/>
  <c r="F32" i="10"/>
  <c r="D34" i="10"/>
  <c r="F34" i="10"/>
  <c r="D36" i="10"/>
  <c r="F36" i="10"/>
  <c r="D38" i="10"/>
  <c r="F38" i="10"/>
  <c r="D40" i="10"/>
  <c r="F40" i="10"/>
  <c r="D42" i="10"/>
  <c r="F42" i="10"/>
  <c r="D44" i="10"/>
  <c r="F44" i="10"/>
  <c r="D46" i="10"/>
  <c r="F46" i="10"/>
  <c r="D48" i="10"/>
  <c r="F48" i="10"/>
  <c r="D50" i="10"/>
  <c r="F50" i="10"/>
  <c r="D52" i="10"/>
  <c r="F52" i="10"/>
  <c r="D54" i="10"/>
  <c r="F54" i="10"/>
  <c r="D56" i="10"/>
  <c r="F56" i="10"/>
  <c r="D58" i="10"/>
  <c r="F58" i="10"/>
  <c r="D60" i="10"/>
  <c r="F60" i="10"/>
  <c r="D62" i="10"/>
  <c r="F62" i="10"/>
  <c r="D64" i="10"/>
  <c r="F64" i="10"/>
  <c r="D66" i="10"/>
  <c r="F66" i="10"/>
  <c r="D68" i="10"/>
  <c r="F68" i="10"/>
  <c r="D70" i="10"/>
  <c r="F70" i="10"/>
  <c r="D72" i="10"/>
  <c r="F72" i="10"/>
  <c r="D74" i="10"/>
  <c r="F74" i="10"/>
  <c r="D76" i="10"/>
  <c r="F76" i="10"/>
  <c r="D78" i="10"/>
  <c r="F78" i="10"/>
  <c r="D80" i="10"/>
  <c r="F80" i="10"/>
  <c r="D82" i="10"/>
  <c r="F82" i="10"/>
  <c r="D84" i="10"/>
  <c r="F84" i="10"/>
  <c r="D86" i="10"/>
  <c r="F86" i="10"/>
  <c r="D88" i="10"/>
  <c r="F88" i="10"/>
  <c r="D90" i="10"/>
  <c r="F90" i="10"/>
  <c r="D92" i="10"/>
  <c r="F92" i="10"/>
  <c r="D94" i="10"/>
  <c r="F94" i="10"/>
  <c r="D96" i="10"/>
  <c r="F96" i="10"/>
  <c r="D98" i="10"/>
  <c r="F98" i="10"/>
  <c r="D100" i="10"/>
  <c r="F100" i="10"/>
  <c r="D102" i="10"/>
  <c r="F102" i="10"/>
  <c r="D104" i="10"/>
  <c r="F104" i="10"/>
  <c r="D106" i="10"/>
  <c r="F106" i="10"/>
  <c r="D108" i="10"/>
  <c r="F108" i="10"/>
  <c r="D110" i="10"/>
  <c r="F110" i="10"/>
  <c r="D112" i="10"/>
  <c r="F112" i="10"/>
  <c r="D114" i="10"/>
  <c r="F114" i="10"/>
  <c r="D116" i="10"/>
  <c r="F116" i="10"/>
  <c r="D118" i="10"/>
  <c r="F118" i="10"/>
  <c r="D120" i="10"/>
  <c r="F120" i="10"/>
  <c r="D122" i="10"/>
  <c r="F122" i="10"/>
  <c r="D124" i="10"/>
  <c r="F124" i="10"/>
  <c r="D126" i="10"/>
  <c r="F126" i="10"/>
  <c r="D128" i="10"/>
  <c r="F128" i="10"/>
  <c r="D130" i="10"/>
  <c r="F130" i="10"/>
  <c r="D132" i="10"/>
  <c r="F132" i="10"/>
  <c r="D134" i="10"/>
  <c r="F134" i="10"/>
  <c r="D136" i="10"/>
  <c r="F136" i="10"/>
  <c r="D138" i="10"/>
  <c r="F138" i="10"/>
  <c r="D140" i="10"/>
  <c r="F140" i="10"/>
  <c r="D142" i="10"/>
  <c r="F142" i="10"/>
  <c r="D144" i="10"/>
  <c r="F144" i="10"/>
  <c r="D146" i="10"/>
  <c r="F146" i="10"/>
  <c r="D148" i="10"/>
  <c r="F148" i="10"/>
  <c r="D150" i="10"/>
  <c r="F150" i="10"/>
  <c r="D152" i="10"/>
  <c r="F152" i="10"/>
  <c r="D154" i="10"/>
  <c r="F154" i="10"/>
  <c r="D156" i="10"/>
  <c r="F156" i="10"/>
  <c r="D158" i="10"/>
  <c r="F158" i="10"/>
  <c r="D160" i="10"/>
  <c r="F160" i="10"/>
  <c r="D162" i="10"/>
  <c r="F162" i="10"/>
  <c r="D164" i="10"/>
  <c r="F164" i="10"/>
  <c r="D166" i="10"/>
  <c r="F166" i="10"/>
  <c r="D168" i="10"/>
  <c r="F168" i="10"/>
  <c r="D170" i="10"/>
  <c r="F170" i="10"/>
  <c r="D172" i="10"/>
  <c r="F172" i="10"/>
  <c r="D174" i="10"/>
  <c r="F174" i="10"/>
  <c r="D176" i="10"/>
  <c r="F176" i="10"/>
  <c r="D178" i="10"/>
  <c r="F178" i="10"/>
  <c r="D180" i="10"/>
  <c r="F180" i="10"/>
  <c r="D182" i="10"/>
  <c r="F182" i="10"/>
  <c r="D184" i="10"/>
  <c r="F184" i="10"/>
  <c r="D186" i="10"/>
  <c r="F186" i="10"/>
  <c r="D188" i="10"/>
  <c r="F188" i="10"/>
  <c r="D190" i="10"/>
  <c r="F190" i="10"/>
  <c r="D192" i="10"/>
  <c r="F192" i="10"/>
  <c r="D194" i="10"/>
  <c r="F194" i="10"/>
  <c r="D196" i="10"/>
  <c r="F196" i="10"/>
  <c r="D198" i="10"/>
  <c r="F198" i="10"/>
  <c r="D200" i="10"/>
  <c r="F200" i="10"/>
  <c r="D202" i="10"/>
  <c r="F202" i="10"/>
  <c r="D204" i="10"/>
  <c r="F204" i="10"/>
  <c r="D206" i="10"/>
  <c r="F206" i="10"/>
  <c r="D208" i="10"/>
  <c r="F208" i="10"/>
  <c r="D210" i="10"/>
  <c r="F210" i="10"/>
  <c r="D212" i="10"/>
  <c r="F212" i="10"/>
  <c r="D214" i="10"/>
  <c r="F214" i="10"/>
  <c r="D216" i="10"/>
  <c r="F216" i="10"/>
  <c r="D218" i="10"/>
  <c r="F218" i="10"/>
  <c r="D220" i="10"/>
  <c r="F220" i="10"/>
  <c r="D222" i="10"/>
  <c r="F222" i="10"/>
  <c r="D224" i="10"/>
  <c r="F224" i="10"/>
  <c r="D226" i="10"/>
  <c r="F226" i="10"/>
  <c r="D228" i="10"/>
  <c r="F228" i="10"/>
  <c r="D230" i="10"/>
  <c r="F230" i="10"/>
  <c r="D232" i="10"/>
  <c r="F232" i="10"/>
  <c r="D234" i="10"/>
  <c r="F234" i="10"/>
  <c r="D236" i="10"/>
  <c r="F236" i="10"/>
  <c r="D238" i="10"/>
  <c r="F238" i="10"/>
  <c r="D240" i="10"/>
  <c r="F240" i="10"/>
  <c r="D242" i="10"/>
  <c r="F242" i="10"/>
  <c r="D244" i="10"/>
  <c r="F244" i="10"/>
  <c r="D246" i="10"/>
  <c r="F246" i="10"/>
  <c r="D248" i="10"/>
  <c r="F248" i="10"/>
  <c r="D250" i="10"/>
  <c r="F250" i="10"/>
  <c r="D252" i="10"/>
  <c r="F252" i="10"/>
  <c r="D254" i="10"/>
  <c r="F254" i="10"/>
  <c r="D256" i="10"/>
  <c r="F256" i="10"/>
  <c r="D258" i="10"/>
  <c r="F258" i="10"/>
  <c r="D260" i="10"/>
  <c r="F260" i="10"/>
  <c r="D262" i="10"/>
  <c r="F262" i="10"/>
  <c r="D264" i="10"/>
  <c r="F264" i="10"/>
  <c r="D266" i="10"/>
  <c r="F266" i="10"/>
  <c r="D268" i="10"/>
  <c r="F268" i="10"/>
  <c r="D270" i="10"/>
  <c r="F270" i="10"/>
  <c r="D272" i="10"/>
  <c r="F272" i="10"/>
  <c r="D274" i="10"/>
  <c r="F274" i="10"/>
  <c r="D276" i="10"/>
  <c r="F276" i="10"/>
  <c r="D278" i="10"/>
  <c r="F278" i="10"/>
  <c r="D280" i="10"/>
  <c r="F280" i="10"/>
  <c r="D282" i="10"/>
  <c r="F282" i="10"/>
  <c r="D284" i="10"/>
  <c r="F284" i="10"/>
  <c r="D286" i="10"/>
  <c r="F286" i="10"/>
  <c r="D288" i="10"/>
  <c r="F288" i="10"/>
  <c r="D290" i="10"/>
  <c r="F290" i="10"/>
  <c r="D292" i="10"/>
  <c r="F292" i="10"/>
  <c r="D294" i="10"/>
  <c r="F294" i="10"/>
  <c r="D296" i="10"/>
  <c r="F296" i="10"/>
  <c r="D298" i="10"/>
  <c r="F298" i="10"/>
  <c r="D300" i="10"/>
  <c r="F300" i="10"/>
  <c r="D302" i="10"/>
  <c r="F302" i="10"/>
  <c r="D304" i="10"/>
  <c r="F304" i="10"/>
  <c r="D306" i="10"/>
  <c r="F306" i="10"/>
  <c r="C307" i="10"/>
  <c r="E307" i="10"/>
  <c r="G307" i="10"/>
  <c r="K307" i="10"/>
  <c r="L307" i="10" s="1"/>
  <c r="D308" i="10"/>
  <c r="F308" i="10"/>
  <c r="C309" i="10"/>
  <c r="E309" i="10"/>
  <c r="G309" i="10"/>
  <c r="K309" i="10"/>
  <c r="L309" i="10" s="1"/>
  <c r="D310" i="10"/>
  <c r="F310" i="10"/>
  <c r="C311" i="10"/>
  <c r="E311" i="10"/>
  <c r="G311" i="10"/>
  <c r="K311" i="10"/>
  <c r="L311" i="10" s="1"/>
  <c r="D312" i="10"/>
  <c r="F312" i="10"/>
  <c r="C313" i="10"/>
  <c r="E313" i="10"/>
  <c r="G313" i="10"/>
  <c r="K313" i="10"/>
  <c r="L313" i="10" s="1"/>
  <c r="D314" i="10"/>
  <c r="F314" i="10"/>
  <c r="C315" i="10"/>
  <c r="E315" i="10"/>
  <c r="G315" i="10"/>
  <c r="K315" i="10"/>
  <c r="L315" i="10" s="1"/>
  <c r="D316" i="10"/>
  <c r="F316" i="10"/>
  <c r="C317" i="10"/>
  <c r="E317" i="10"/>
  <c r="G317" i="10"/>
  <c r="K317" i="10"/>
  <c r="L317" i="10" s="1"/>
  <c r="D318" i="10"/>
  <c r="F318" i="10"/>
  <c r="C319" i="10"/>
  <c r="E319" i="10"/>
  <c r="G319" i="10"/>
  <c r="K319" i="10"/>
  <c r="L319" i="10" s="1"/>
  <c r="D320" i="10"/>
  <c r="F320" i="10"/>
  <c r="C321" i="10"/>
  <c r="E321" i="10"/>
  <c r="G321" i="10"/>
  <c r="K321" i="10"/>
  <c r="L321" i="10" s="1"/>
  <c r="D307" i="10"/>
  <c r="F307" i="10"/>
  <c r="D309" i="10"/>
  <c r="F309" i="10"/>
  <c r="D311" i="10"/>
  <c r="F311" i="10"/>
  <c r="D313" i="10"/>
  <c r="F313" i="10"/>
  <c r="D315" i="10"/>
  <c r="F315" i="10"/>
  <c r="D317" i="10"/>
  <c r="F317" i="10"/>
  <c r="D319" i="10"/>
  <c r="F319" i="10"/>
  <c r="D321" i="10"/>
  <c r="F321" i="10"/>
  <c r="O56" i="1" l="1"/>
  <c r="U10" i="1"/>
  <c r="U56" i="1" s="1"/>
  <c r="J903" i="1"/>
  <c r="U428" i="1"/>
  <c r="K322" i="10"/>
  <c r="D903" i="1"/>
  <c r="O428" i="1"/>
  <c r="D56" i="1"/>
</calcChain>
</file>

<file path=xl/sharedStrings.xml><?xml version="1.0" encoding="utf-8"?>
<sst xmlns="http://schemas.openxmlformats.org/spreadsheetml/2006/main" count="9156" uniqueCount="3453">
  <si>
    <t>CONTROLE DA COLHEITA DIÁRIA DE CAFÉ</t>
  </si>
  <si>
    <t>NOME</t>
  </si>
  <si>
    <t>TOTAL</t>
  </si>
  <si>
    <t>TOTAL LATAS COLHIDAS</t>
  </si>
  <si>
    <t>TOTAL DE COLHEDORES</t>
  </si>
  <si>
    <t>MÉDIA LATAS P/ COLHEDOR</t>
  </si>
  <si>
    <t xml:space="preserve">VISTO DO FISCAL/APONTADOR: </t>
  </si>
  <si>
    <t>CPF</t>
  </si>
  <si>
    <t>FVB - JOÃO CORDEIRO NEVES</t>
  </si>
  <si>
    <t>SETOR:                                            QDS:</t>
  </si>
  <si>
    <t xml:space="preserve">RELAÇÃO DE DEPÓSITOS DA COLHEITA MANUAL DE CAFÉ </t>
  </si>
  <si>
    <t>Lata</t>
  </si>
  <si>
    <t>Vlr. R$</t>
  </si>
  <si>
    <t>Latas a Pagar</t>
  </si>
  <si>
    <t>Banco</t>
  </si>
  <si>
    <t>Ag.</t>
  </si>
  <si>
    <t>OP.</t>
  </si>
  <si>
    <t>Nº Conta</t>
  </si>
  <si>
    <t>Valor de Depósitos</t>
  </si>
  <si>
    <t>BENEFICIÁRIOS</t>
  </si>
  <si>
    <t>Cadastro</t>
  </si>
  <si>
    <t xml:space="preserve">Nº de </t>
  </si>
  <si>
    <t>Nº</t>
  </si>
  <si>
    <t>Cx.Econ</t>
  </si>
  <si>
    <t>00005763-0</t>
  </si>
  <si>
    <t>José Ferreira Alves</t>
  </si>
  <si>
    <t>3801-6</t>
  </si>
  <si>
    <t>0604098-5</t>
  </si>
  <si>
    <t>3616-1</t>
  </si>
  <si>
    <t>Laede Andrade Reis</t>
  </si>
  <si>
    <t>"</t>
  </si>
  <si>
    <t>Lucas Cruz Carvalho</t>
  </si>
  <si>
    <t>Antônio Conceição da Costa</t>
  </si>
  <si>
    <t xml:space="preserve">TURMA:        Utinga                                                                                  </t>
  </si>
  <si>
    <t>Brades</t>
  </si>
  <si>
    <t>Jandira de Jesus Pires</t>
  </si>
  <si>
    <t>2760-X</t>
  </si>
  <si>
    <t>00104350-1</t>
  </si>
  <si>
    <t>00024457-0</t>
  </si>
  <si>
    <t>Joelma Paixão Lopes</t>
  </si>
  <si>
    <t>Patrícia França</t>
  </si>
  <si>
    <t>Joelza Pinheiro dos Santos</t>
  </si>
  <si>
    <t>00001089-5</t>
  </si>
  <si>
    <t>00014049-9</t>
  </si>
  <si>
    <t>00008323-2</t>
  </si>
  <si>
    <t>Jaciene Rodrigues Silva</t>
  </si>
  <si>
    <t>Cosme</t>
  </si>
  <si>
    <t>Silvaneide Oliveira Souza</t>
  </si>
  <si>
    <t>00009892-2</t>
  </si>
  <si>
    <t>Eloizio Cruz da Silva</t>
  </si>
  <si>
    <t>B/Brasil</t>
  </si>
  <si>
    <t>Maria Madalena Lima Santos</t>
  </si>
  <si>
    <t>Dalvaires A de Souza</t>
  </si>
  <si>
    <t>2360-X</t>
  </si>
  <si>
    <t>Juliana Alves de Souza</t>
  </si>
  <si>
    <t>00004290-0</t>
  </si>
  <si>
    <t>Tatiana Alves de Souza</t>
  </si>
  <si>
    <t>Maria Aparecida Leoncio Pires</t>
  </si>
  <si>
    <t>00024118-0</t>
  </si>
  <si>
    <t>Noelma Oliveira Santana</t>
  </si>
  <si>
    <t>00007240-0</t>
  </si>
  <si>
    <t>Bruno Moreira da Silva</t>
  </si>
  <si>
    <t>Juarez de Souza</t>
  </si>
  <si>
    <t>00070599-5</t>
  </si>
  <si>
    <t>Elvis Alves dos Santos</t>
  </si>
  <si>
    <t>Simone Melo Silva</t>
  </si>
  <si>
    <t>Ildete Silva Inacio</t>
  </si>
  <si>
    <t>0006028-3</t>
  </si>
  <si>
    <t>00009854-0</t>
  </si>
  <si>
    <t>Nondas E Conceição</t>
  </si>
  <si>
    <t>Sílvio F de Oliveira</t>
  </si>
  <si>
    <t>Luis Carlos dos Santos</t>
  </si>
  <si>
    <t>Vanderleia Moreira da Silva</t>
  </si>
  <si>
    <t>Evanilce Bispo dos Santos</t>
  </si>
  <si>
    <t>José Rodrigues de Souza</t>
  </si>
  <si>
    <t>João Cruz dos Santos</t>
  </si>
  <si>
    <t>Gilderlan Moreira Souza</t>
  </si>
  <si>
    <t>Cleia Silva Santos</t>
  </si>
  <si>
    <t>Inácio Antônio C Cavalcante</t>
  </si>
  <si>
    <t>Sandreane N Soares</t>
  </si>
  <si>
    <t>00012508-2</t>
  </si>
  <si>
    <t>00020430-6</t>
  </si>
  <si>
    <t>Jeane Soares Santos</t>
  </si>
  <si>
    <t>00063978-0</t>
  </si>
  <si>
    <t>Juliana Soares Silva</t>
  </si>
  <si>
    <t>00017203-1</t>
  </si>
  <si>
    <t>00023901-0</t>
  </si>
  <si>
    <t>00021690-0</t>
  </si>
  <si>
    <t>Maurivalda O Santana</t>
  </si>
  <si>
    <t>0064316-5</t>
  </si>
  <si>
    <t>Lusmar Ribeiro dos Santos</t>
  </si>
  <si>
    <t>c/Poup</t>
  </si>
  <si>
    <t>1001358-5</t>
  </si>
  <si>
    <t>Simone Miranda de Souza</t>
  </si>
  <si>
    <t>023</t>
  </si>
  <si>
    <t>00024149-0</t>
  </si>
  <si>
    <t>Daniel Santos Ferreira</t>
  </si>
  <si>
    <t>013</t>
  </si>
  <si>
    <t>00004628-9</t>
  </si>
  <si>
    <t>Geová dos Santos</t>
  </si>
  <si>
    <t>00012602-9</t>
  </si>
  <si>
    <t>00006952-1</t>
  </si>
  <si>
    <t>00008909-3</t>
  </si>
  <si>
    <t>Eliana Souza da Cruz</t>
  </si>
  <si>
    <t>00009660-2</t>
  </si>
  <si>
    <t>Arlinda Santana Guimarães</t>
  </si>
  <si>
    <t>0522862-0</t>
  </si>
  <si>
    <t>Leila Sena Boaventura</t>
  </si>
  <si>
    <t>00005793-0</t>
  </si>
  <si>
    <t>00066359-3</t>
  </si>
  <si>
    <t>00011645-0</t>
  </si>
  <si>
    <t>Marenilde Soares Silva</t>
  </si>
  <si>
    <t>00008154-8</t>
  </si>
  <si>
    <t>Lindacir M. J. da Silva</t>
  </si>
  <si>
    <t>Edineia M. dos Santos</t>
  </si>
  <si>
    <t>Margarida Agda de Jesus</t>
  </si>
  <si>
    <t>Alcinei Jesus da Silva</t>
  </si>
  <si>
    <t>1384-6</t>
  </si>
  <si>
    <t>1001010-1</t>
  </si>
  <si>
    <t>00012658-7</t>
  </si>
  <si>
    <t>Valdenice Santana de Gois</t>
  </si>
  <si>
    <t>0060283-3</t>
  </si>
  <si>
    <t>00068800-6</t>
  </si>
  <si>
    <t>Alcione Jesus Silva</t>
  </si>
  <si>
    <t>Luana Marcos S. Silva</t>
  </si>
  <si>
    <t>00010045-6</t>
  </si>
  <si>
    <t>Edvan S. de Jesus</t>
  </si>
  <si>
    <t>00003047-1</t>
  </si>
  <si>
    <t>Valdineide Silva Araújo</t>
  </si>
  <si>
    <t>1004000-0</t>
  </si>
  <si>
    <t>Maria de Fátima da Silva</t>
  </si>
  <si>
    <t>Lucineide da Silva Valeir</t>
  </si>
  <si>
    <t>00003371-3</t>
  </si>
  <si>
    <t>Maciel S Macedo</t>
  </si>
  <si>
    <t>3532-7</t>
  </si>
  <si>
    <t>1001039-0</t>
  </si>
  <si>
    <t>0000756-0</t>
  </si>
  <si>
    <t>Anacélia Alves</t>
  </si>
  <si>
    <t>Silane Alves Martins</t>
  </si>
  <si>
    <t>Lindinalva Rosa Santos</t>
  </si>
  <si>
    <t>00009087-6</t>
  </si>
  <si>
    <t>00012833-1</t>
  </si>
  <si>
    <t>Adriano da Silva</t>
  </si>
  <si>
    <t>Fabio Miranda Fernandes</t>
  </si>
  <si>
    <t>00143435-7</t>
  </si>
  <si>
    <t>00005079-0</t>
  </si>
  <si>
    <t>00005429-0</t>
  </si>
  <si>
    <t>Silene F da Silva</t>
  </si>
  <si>
    <t>Marivalda</t>
  </si>
  <si>
    <t xml:space="preserve">TURMA:          Bonito                                                                                        </t>
  </si>
  <si>
    <t xml:space="preserve">TURMA:           Bonito                                                                                    </t>
  </si>
  <si>
    <t>Orivaldo Bispo Gama</t>
  </si>
  <si>
    <t>Samar Bonifácio de Souza</t>
  </si>
  <si>
    <t>00011220-6</t>
  </si>
  <si>
    <t>Ednalva Moreira da Silva</t>
  </si>
  <si>
    <t>Maria Núbia F Silva</t>
  </si>
  <si>
    <t>Etevaldo B de Oliveira</t>
  </si>
  <si>
    <t>Alexandra Mariano Lima</t>
  </si>
  <si>
    <t>00008297-8</t>
  </si>
  <si>
    <t>Ednéia Moreira dos Santos</t>
  </si>
  <si>
    <t>00004229-1</t>
  </si>
  <si>
    <t>00009126-3</t>
  </si>
  <si>
    <t>Reginaldo S Gonçalves</t>
  </si>
  <si>
    <t>00012583-9</t>
  </si>
  <si>
    <t>Anacelia A dos Santos</t>
  </si>
  <si>
    <t>061422-0</t>
  </si>
  <si>
    <t>Elizangela Amaral</t>
  </si>
  <si>
    <t>Adailza Oliveira Viana</t>
  </si>
  <si>
    <t>00007678-1</t>
  </si>
  <si>
    <t>Sandra Santos Gonçalves</t>
  </si>
  <si>
    <t>Zilda Santos Gonçalves</t>
  </si>
  <si>
    <t>00013884-1</t>
  </si>
  <si>
    <t>Vanderlei P de Souza</t>
  </si>
  <si>
    <t>0523137-0</t>
  </si>
  <si>
    <t>0001805-8</t>
  </si>
  <si>
    <t>00012471-1</t>
  </si>
  <si>
    <t>Manoel Domingos S. Jesus</t>
  </si>
  <si>
    <t>João de Jesus Santos</t>
  </si>
  <si>
    <t>Márcia Pinto Santana</t>
  </si>
  <si>
    <t>Edenilson F de Souza</t>
  </si>
  <si>
    <t>Ariosmar Souza Almeida</t>
  </si>
  <si>
    <t>Janice Dantas Moura</t>
  </si>
  <si>
    <t>00005831-9</t>
  </si>
  <si>
    <t>00001000-3</t>
  </si>
  <si>
    <t>Eunice Ferreira de Jesus</t>
  </si>
  <si>
    <t>0904-0</t>
  </si>
  <si>
    <t>Santa Maria de Morais</t>
  </si>
  <si>
    <t>00008882-9</t>
  </si>
  <si>
    <t>Edva Reis dos Santos</t>
  </si>
  <si>
    <t>00007242-6</t>
  </si>
  <si>
    <t>Paulo Ferreira dos Santos</t>
  </si>
  <si>
    <t>00007925-1</t>
  </si>
  <si>
    <t>Luzineide Pires de Souza</t>
  </si>
  <si>
    <t>00028208-0</t>
  </si>
  <si>
    <t>Aline Damasceno Silva</t>
  </si>
  <si>
    <t>Jocelma Costa dos Santos</t>
  </si>
  <si>
    <t>00002554-7</t>
  </si>
  <si>
    <t>Maria da Conceição Silva</t>
  </si>
  <si>
    <t>00010213-0</t>
  </si>
  <si>
    <t>Juliana S Santos</t>
  </si>
  <si>
    <t>101996-1</t>
  </si>
  <si>
    <t>Manoel João dos Santos</t>
  </si>
  <si>
    <t>Jandirleide Maria da Silva</t>
  </si>
  <si>
    <t>Damião Teles de Souza</t>
  </si>
  <si>
    <t>.</t>
  </si>
  <si>
    <t>Cx. Econ</t>
  </si>
  <si>
    <t>00000302-4</t>
  </si>
  <si>
    <t>00015856-8</t>
  </si>
  <si>
    <t>00007361-9</t>
  </si>
  <si>
    <t>00073038-8</t>
  </si>
  <si>
    <t>00059649-5</t>
  </si>
  <si>
    <t>00007107-1</t>
  </si>
  <si>
    <t>00034243-1</t>
  </si>
  <si>
    <t>6683-4</t>
  </si>
  <si>
    <t>00002223-3</t>
  </si>
  <si>
    <t>00008751-3</t>
  </si>
  <si>
    <t>00006481-4</t>
  </si>
  <si>
    <t>00005838-4</t>
  </si>
  <si>
    <t>0003881-4</t>
  </si>
  <si>
    <t>Eliene Lomes da Silva</t>
  </si>
  <si>
    <t>00023089-7</t>
  </si>
  <si>
    <t>Jailson S Oliveira</t>
  </si>
  <si>
    <t xml:space="preserve">Sergio Neto da Cruz </t>
  </si>
  <si>
    <t>00007920-9</t>
  </si>
  <si>
    <t>Marlene Evangelista Nascimento</t>
  </si>
  <si>
    <t>00016500-8</t>
  </si>
  <si>
    <t>00003652-1</t>
  </si>
  <si>
    <t>00013887-6</t>
  </si>
  <si>
    <t>00004819-4</t>
  </si>
  <si>
    <t>00005713-2</t>
  </si>
  <si>
    <t>00012388-7</t>
  </si>
  <si>
    <t>00010044-8</t>
  </si>
  <si>
    <t>Joselita Brito Santos</t>
  </si>
  <si>
    <t>00023332-2</t>
  </si>
  <si>
    <t>Edivaldo de Jesus Alves</t>
  </si>
  <si>
    <t>0004694-9</t>
  </si>
  <si>
    <t>Cosme Santana Oliveira</t>
  </si>
  <si>
    <t>Luana Marques da Silva</t>
  </si>
  <si>
    <t>00008399-0</t>
  </si>
  <si>
    <t>00064306-0</t>
  </si>
  <si>
    <t>Samara Silva de Sena</t>
  </si>
  <si>
    <t>Mailton de Jesus Silva</t>
  </si>
  <si>
    <t>00010827-6</t>
  </si>
  <si>
    <t>Joelma Pereira Amaral</t>
  </si>
  <si>
    <t>Edneide Oliveira Santos</t>
  </si>
  <si>
    <t>Jessica Lima Barros</t>
  </si>
  <si>
    <t>Antônio Carlos Almeida</t>
  </si>
  <si>
    <t>Iara Alves de Miranda</t>
  </si>
  <si>
    <t>00012672-0</t>
  </si>
  <si>
    <t>Olivia dos Anjos Oliveira</t>
  </si>
  <si>
    <t>Alfredo Oliveira Matos</t>
  </si>
  <si>
    <t>00055119-1</t>
  </si>
  <si>
    <t>Josemar José dos Santos</t>
  </si>
  <si>
    <t>Eutácio Silva de Oliveira</t>
  </si>
  <si>
    <t>Tainá Rosa de Souza</t>
  </si>
  <si>
    <t>00012530-8</t>
  </si>
  <si>
    <t>Ivanilton Soares da Silva</t>
  </si>
  <si>
    <t>20963393884-01</t>
  </si>
  <si>
    <t>Maria Miranda dos Santos</t>
  </si>
  <si>
    <t>00016667-5</t>
  </si>
  <si>
    <t>Marleide de Jesus Carvalho</t>
  </si>
  <si>
    <t>Cícero de Oliveira Santos</t>
  </si>
  <si>
    <t>c/poup</t>
  </si>
  <si>
    <t>1000354-7</t>
  </si>
  <si>
    <t>Célia Pereira dos Santos</t>
  </si>
  <si>
    <t>Mariazinha de Jesus</t>
  </si>
  <si>
    <t>00012127-5</t>
  </si>
  <si>
    <t>Aucicléia de Jesus Silva</t>
  </si>
  <si>
    <t>Eliene Jesus Souza Pinto</t>
  </si>
  <si>
    <t>Ilmara Soares de Souza</t>
  </si>
  <si>
    <t>00013741-4</t>
  </si>
  <si>
    <t>Silvania da Silva Santos</t>
  </si>
  <si>
    <t>00014432-1</t>
  </si>
  <si>
    <t xml:space="preserve">TURMA:           Bonito                                                                              </t>
  </si>
  <si>
    <t>00029983-0</t>
  </si>
  <si>
    <t>Antônio C Costa</t>
  </si>
  <si>
    <t>00027311-1</t>
  </si>
  <si>
    <t>Marleide Rosa Soares</t>
  </si>
  <si>
    <t>00015461-9</t>
  </si>
  <si>
    <t>Clécia Paes da Silva</t>
  </si>
  <si>
    <t>00027269-7</t>
  </si>
  <si>
    <t>Leandro de Jesus Cruz</t>
  </si>
  <si>
    <t>Sandra Ferreira da Silva</t>
  </si>
  <si>
    <t>00003040-4</t>
  </si>
  <si>
    <t>Eliones Melo Silva</t>
  </si>
  <si>
    <t>00006475-0</t>
  </si>
  <si>
    <t>Maria Pereira de Brito</t>
  </si>
  <si>
    <t>00067750-0</t>
  </si>
  <si>
    <t>Gildeon Sena de Lisboa</t>
  </si>
  <si>
    <t>0079341-8</t>
  </si>
  <si>
    <t>Paulo Santos Oliveira</t>
  </si>
  <si>
    <t>00001670-5</t>
  </si>
  <si>
    <t>Jazon Dias Damasceno</t>
  </si>
  <si>
    <t>00010722-0</t>
  </si>
  <si>
    <t>00007239-6</t>
  </si>
  <si>
    <t>00033489-0</t>
  </si>
  <si>
    <t>Rodrigo Santos Machado</t>
  </si>
  <si>
    <t>00016051-0</t>
  </si>
  <si>
    <t>Janileide Oliveira Silva</t>
  </si>
  <si>
    <t>00005824-6</t>
  </si>
  <si>
    <t>Eduelton Pires Santos</t>
  </si>
  <si>
    <t>00009393-9</t>
  </si>
  <si>
    <t>Leandro Ferreira Salvador</t>
  </si>
  <si>
    <t>00000968-4</t>
  </si>
  <si>
    <t>Ana Maria Souza Ferreira</t>
  </si>
  <si>
    <t>00008274-0</t>
  </si>
  <si>
    <t>Eliene Cesar dos Santos</t>
  </si>
  <si>
    <t>00021593-6</t>
  </si>
  <si>
    <t>Josinei Sousa Silva</t>
  </si>
  <si>
    <t>00005636-7</t>
  </si>
  <si>
    <t>00007619-8</t>
  </si>
  <si>
    <t>Jorge Elcivan Filho</t>
  </si>
  <si>
    <t>Vilma Damasceno Silva</t>
  </si>
  <si>
    <t>00021783-1</t>
  </si>
  <si>
    <t>Ivanilda Conceição Leite</t>
  </si>
  <si>
    <t>00022081-6</t>
  </si>
  <si>
    <t>Samuel Monteiro da Cruz</t>
  </si>
  <si>
    <t>00007273-7</t>
  </si>
  <si>
    <t>Girlande Sampaio dos Santos</t>
  </si>
  <si>
    <t>00007272-9</t>
  </si>
  <si>
    <t>Arão Pinheiro de Barros</t>
  </si>
  <si>
    <t>00005587-5</t>
  </si>
  <si>
    <t>00009910-4</t>
  </si>
  <si>
    <t>Maria Fonseca de Oliveira</t>
  </si>
  <si>
    <t>00014508-8</t>
  </si>
  <si>
    <t>Edson Andrade dos Santos</t>
  </si>
  <si>
    <t>00067764-0</t>
  </si>
  <si>
    <t>Lucas Moraes de Souza</t>
  </si>
  <si>
    <t>Dirlene de Arruda Santos</t>
  </si>
  <si>
    <t>00004743-0</t>
  </si>
  <si>
    <t>Ueliton Silva</t>
  </si>
  <si>
    <t>Gildélia Pires de Souza</t>
  </si>
  <si>
    <t>00026204-7</t>
  </si>
  <si>
    <t>Ebilisária de Almeida Silva</t>
  </si>
  <si>
    <t>Fernando Moreira da Silva</t>
  </si>
  <si>
    <t>Dhenif Freitas Araújo</t>
  </si>
  <si>
    <t>Maria de Almeida</t>
  </si>
  <si>
    <t>00024202-0</t>
  </si>
  <si>
    <t>00008324-0</t>
  </si>
  <si>
    <t>15.244-7</t>
  </si>
  <si>
    <t>00009876-0</t>
  </si>
  <si>
    <t>12.936-4</t>
  </si>
  <si>
    <t>00025775-5</t>
  </si>
  <si>
    <t>14.016-3</t>
  </si>
  <si>
    <t>TURMA:           Bonito</t>
  </si>
  <si>
    <t>Guiomar S Santos</t>
  </si>
  <si>
    <t>Jaíne Inácio da Silva</t>
  </si>
  <si>
    <t>13.787-1</t>
  </si>
  <si>
    <t>2997-1</t>
  </si>
  <si>
    <t>00006992-6</t>
  </si>
  <si>
    <t>Adriana Souza dos Anjos</t>
  </si>
  <si>
    <t>00001824-2</t>
  </si>
  <si>
    <t>Joselito Lima de Souza</t>
  </si>
  <si>
    <t>3516-5</t>
  </si>
  <si>
    <t>c/corr</t>
  </si>
  <si>
    <t>0062207-9</t>
  </si>
  <si>
    <t>Vanuza Martins Pereira</t>
  </si>
  <si>
    <t>00000505-1</t>
  </si>
  <si>
    <t>00017775-1</t>
  </si>
  <si>
    <t>00073797-6</t>
  </si>
  <si>
    <t>00000932-7</t>
  </si>
  <si>
    <t>00024416-4</t>
  </si>
  <si>
    <t>Roseli Lima de Oliveira</t>
  </si>
  <si>
    <t>00011059-9</t>
  </si>
  <si>
    <t>00012811-0</t>
  </si>
  <si>
    <t>Adriana Alcanja Santos</t>
  </si>
  <si>
    <t>Romário Nascimento dos Santos</t>
  </si>
  <si>
    <t>00005082-0</t>
  </si>
  <si>
    <t>Adriana Carlos da Silva</t>
  </si>
  <si>
    <t>Albino Joaquim da Silva</t>
  </si>
  <si>
    <t>Raimundo R Oliveira</t>
  </si>
  <si>
    <t>Graciene Maria Gabriel</t>
  </si>
  <si>
    <t>00012109-4</t>
  </si>
  <si>
    <t>00008629-1</t>
  </si>
  <si>
    <t>0520834-3</t>
  </si>
  <si>
    <t>00010490-4</t>
  </si>
  <si>
    <t>00011947-2</t>
  </si>
  <si>
    <t>Adimaura Pires Alves</t>
  </si>
  <si>
    <t>Mirian Jorge dos Santos</t>
  </si>
  <si>
    <t>11.297-6</t>
  </si>
  <si>
    <t>14.282-4</t>
  </si>
  <si>
    <t>Zenaide Souza</t>
  </si>
  <si>
    <t>00007229-9</t>
  </si>
  <si>
    <t>Roberto A Fernandes</t>
  </si>
  <si>
    <t>00017454-6</t>
  </si>
  <si>
    <t>Monica Santos de Sena</t>
  </si>
  <si>
    <t>Gessirlande Silva de Oliveira</t>
  </si>
  <si>
    <t>00006396-7</t>
  </si>
  <si>
    <t>10.089-7</t>
  </si>
  <si>
    <t>14.579-3</t>
  </si>
  <si>
    <t>10.025-0</t>
  </si>
  <si>
    <t>14.992-6</t>
  </si>
  <si>
    <t>198.264-8</t>
  </si>
  <si>
    <t>55.775-7</t>
  </si>
  <si>
    <t>6.389-4</t>
  </si>
  <si>
    <t>16.296-5</t>
  </si>
  <si>
    <t>13.328-0</t>
  </si>
  <si>
    <t>11.457-X</t>
  </si>
  <si>
    <t>19.340-2</t>
  </si>
  <si>
    <t>15.818-6</t>
  </si>
  <si>
    <t>6.090-9</t>
  </si>
  <si>
    <t>Vando Welton Lima Dantas</t>
  </si>
  <si>
    <t>Antônio Eudes A Silva</t>
  </si>
  <si>
    <t>Gilmacio Santos Oliveira</t>
  </si>
  <si>
    <t>José Eduardo Sousa</t>
  </si>
  <si>
    <t>Alberto Souza da Rocha</t>
  </si>
  <si>
    <t>Lindinalva Oliveira Souza</t>
  </si>
  <si>
    <t>Maria José R Oliveira</t>
  </si>
  <si>
    <t>Gleide Celma Jesus Santos</t>
  </si>
  <si>
    <t>José Nilton A Araújo</t>
  </si>
  <si>
    <t>José Luiz Santos da Silva</t>
  </si>
  <si>
    <t>Lusinete Oliveira Sousa</t>
  </si>
  <si>
    <t>Ilzete Pereira C Macedo</t>
  </si>
  <si>
    <t>Leda Marcia Rosa Santos</t>
  </si>
  <si>
    <t>Valter Pereira Alves</t>
  </si>
  <si>
    <t>Sebastião Almeida da Cruz</t>
  </si>
  <si>
    <t>Luana Conceição Santos</t>
  </si>
  <si>
    <t>Aldenir Marques de Souza</t>
  </si>
  <si>
    <t>Neilton de Oliveira Mendes</t>
  </si>
  <si>
    <t>Nilza Bispo Ferreira</t>
  </si>
  <si>
    <t>Alcilene Jesus da Silva</t>
  </si>
  <si>
    <t>Mariazinha de Jesus Silva</t>
  </si>
  <si>
    <t>Maria José Alves da Silva</t>
  </si>
  <si>
    <t>Adenilson Amaral</t>
  </si>
  <si>
    <t>Girleide Jesus da Silva</t>
  </si>
  <si>
    <t>Edvan Brito Santos</t>
  </si>
  <si>
    <t>Agda M de Souza Cruz</t>
  </si>
  <si>
    <t>00007732-8</t>
  </si>
  <si>
    <t>00005832-7</t>
  </si>
  <si>
    <t>00011013-3</t>
  </si>
  <si>
    <t>00022914-1</t>
  </si>
  <si>
    <t>00009870-0</t>
  </si>
  <si>
    <t>00016622-5</t>
  </si>
  <si>
    <t>1000291-5</t>
  </si>
  <si>
    <t>00002573-7</t>
  </si>
  <si>
    <t>00076845-0</t>
  </si>
  <si>
    <t>00003769-7</t>
  </si>
  <si>
    <t>00007269-0</t>
  </si>
  <si>
    <t>00011834-8</t>
  </si>
  <si>
    <t>00021830-9</t>
  </si>
  <si>
    <t>Marlene Rosa de Jesus</t>
  </si>
  <si>
    <t>0520371-6</t>
  </si>
  <si>
    <t>Flávio Antônio Bezerra de Sá</t>
  </si>
  <si>
    <t>Antônia dos Anjos Pereira</t>
  </si>
  <si>
    <t>Maria Nilma S Oliveira</t>
  </si>
  <si>
    <t>00009496-0</t>
  </si>
  <si>
    <t>Lisete Araújos dos Santos</t>
  </si>
  <si>
    <t>00012071-9</t>
  </si>
  <si>
    <t>Francineide Sabino da Silva</t>
  </si>
  <si>
    <t>00019870-1</t>
  </si>
  <si>
    <t>Lucidalva S Gonçaves</t>
  </si>
  <si>
    <t>00005000-1</t>
  </si>
  <si>
    <t>Josevaldo N de Souza</t>
  </si>
  <si>
    <t>Maria das Graças S Nascimento</t>
  </si>
  <si>
    <t>Geniclézia Almeida Silva</t>
  </si>
  <si>
    <t>00019873-5</t>
  </si>
  <si>
    <t>Evanilson Silva Barbosa</t>
  </si>
  <si>
    <t>Etelvina Rodrigues de Souza</t>
  </si>
  <si>
    <t>Jane Cleide Brandão Oliveira</t>
  </si>
  <si>
    <t>Vanuza Machado Farias</t>
  </si>
  <si>
    <t>Ana Paula Ferreira dos Santos</t>
  </si>
  <si>
    <t>Antônio José Evangelista Sampaio</t>
  </si>
  <si>
    <t>Vilma Lucia Lobo da Silva</t>
  </si>
  <si>
    <t>Clenilson Santos Alves</t>
  </si>
  <si>
    <t>00006205-7</t>
  </si>
  <si>
    <t>João Batista Conceição de Jesus</t>
  </si>
  <si>
    <t>Patrícia Alves de França Vieira</t>
  </si>
  <si>
    <t>00017633-0</t>
  </si>
  <si>
    <t>00000657-0</t>
  </si>
  <si>
    <t>Edivânia Pereira dos Santos</t>
  </si>
  <si>
    <t>Ediney Xavier Alves</t>
  </si>
  <si>
    <t>Leonice Silva Santos</t>
  </si>
  <si>
    <t>Gislândia Silva de Oliveira</t>
  </si>
  <si>
    <t>Maria de Jesus de Moura</t>
  </si>
  <si>
    <t>José Roberto de Souza Almeida</t>
  </si>
  <si>
    <t>Joscilene Silva de Oliveira</t>
  </si>
  <si>
    <t>00004936-4</t>
  </si>
  <si>
    <t>00009162-0</t>
  </si>
  <si>
    <t>00004429-4</t>
  </si>
  <si>
    <t>00009082-2</t>
  </si>
  <si>
    <t>00000202-5</t>
  </si>
  <si>
    <t>00001085-3</t>
  </si>
  <si>
    <t>Marco Antônio José dos Santos</t>
  </si>
  <si>
    <t>00008523-3</t>
  </si>
  <si>
    <t>00004832-0</t>
  </si>
  <si>
    <t>00004218-6</t>
  </si>
  <si>
    <t>00002507-9</t>
  </si>
  <si>
    <t>00002048-4</t>
  </si>
  <si>
    <t>00003530-4</t>
  </si>
  <si>
    <t>Maria das Graças Pereira Moreira</t>
  </si>
  <si>
    <t>Adailton Barbosa dos Santos</t>
  </si>
  <si>
    <t>Carlinho Pereira dos Santos</t>
  </si>
  <si>
    <t>Regilandia Pereira dos Santos</t>
  </si>
  <si>
    <t>Maria José Alves de Souza</t>
  </si>
  <si>
    <t>00014546-5</t>
  </si>
  <si>
    <t>Damare Santana Passos</t>
  </si>
  <si>
    <t>Noelma Araújo dos Santos</t>
  </si>
  <si>
    <t>Floraci Maria Fidelis</t>
  </si>
  <si>
    <t>Gersivan Santos Gonçalves</t>
  </si>
  <si>
    <t>Ivanilde Barbosa Viana</t>
  </si>
  <si>
    <t>Cassio Jesus Silva</t>
  </si>
  <si>
    <t>Eciene Pereira da Silva</t>
  </si>
  <si>
    <t>Ronaldo Souza da Cruz</t>
  </si>
  <si>
    <t>00008695-7</t>
  </si>
  <si>
    <t>00067520-6</t>
  </si>
  <si>
    <t>00007932-2</t>
  </si>
  <si>
    <t>00030636-4</t>
  </si>
  <si>
    <t>00010471-8</t>
  </si>
  <si>
    <t>00012045-7</t>
  </si>
  <si>
    <t>00007127-7</t>
  </si>
  <si>
    <t>0001619-5</t>
  </si>
  <si>
    <t>Maria Paula de Jesus Matos</t>
  </si>
  <si>
    <t>Lucas Fernandes B Santos</t>
  </si>
  <si>
    <t>Leandro Souza dos Santos</t>
  </si>
  <si>
    <t>Alex Silva dos Santos</t>
  </si>
  <si>
    <t>Nilzete de Jesus Santos</t>
  </si>
  <si>
    <t>1000156-0</t>
  </si>
  <si>
    <t>00012756-4</t>
  </si>
  <si>
    <t>00011956-1</t>
  </si>
  <si>
    <t>00009132-2</t>
  </si>
  <si>
    <t>00015735-8</t>
  </si>
  <si>
    <t>0002131-8</t>
  </si>
  <si>
    <t>Evanessa Santos Oliveira</t>
  </si>
  <si>
    <t>Lucimar Rosa do Nascimento</t>
  </si>
  <si>
    <t>00012988-5</t>
  </si>
  <si>
    <t>1464-8</t>
  </si>
  <si>
    <t>1022138-2</t>
  </si>
  <si>
    <t>00000538-4</t>
  </si>
  <si>
    <t>poup</t>
  </si>
  <si>
    <t>9.846-0</t>
  </si>
  <si>
    <t>Lucineide da Silva Veleiro</t>
  </si>
  <si>
    <t>0002128-8</t>
  </si>
  <si>
    <t>Realdo Santos Oliveira</t>
  </si>
  <si>
    <t>00005228-9</t>
  </si>
  <si>
    <t>00009239-6</t>
  </si>
  <si>
    <t>Quitéria Jesus da Silva</t>
  </si>
  <si>
    <t>00008908-8</t>
  </si>
  <si>
    <t>Sirlandia Alves dos Santos</t>
  </si>
  <si>
    <t>00017672-1</t>
  </si>
  <si>
    <t>Eulalia Oliveira Costa</t>
  </si>
  <si>
    <t>00010598-6</t>
  </si>
  <si>
    <t>Flaudemir F Fonseca</t>
  </si>
  <si>
    <t>00084157-5</t>
  </si>
  <si>
    <t>João Marcos M Alcantara</t>
  </si>
  <si>
    <t>00119374-0</t>
  </si>
  <si>
    <t>Deleon de Jesus Souza</t>
  </si>
  <si>
    <t>0001459-1</t>
  </si>
  <si>
    <t>Jorge Ferreira Lopes</t>
  </si>
  <si>
    <t>00006028-7</t>
  </si>
  <si>
    <t>Gracinelia Rosa de Oliveira</t>
  </si>
  <si>
    <t>3833-4</t>
  </si>
  <si>
    <t>12.758-2</t>
  </si>
  <si>
    <t>Zilnei Fernandes da Silva</t>
  </si>
  <si>
    <t>Elissandro Lopes de Souza</t>
  </si>
  <si>
    <t>00055191-9</t>
  </si>
  <si>
    <t>Gilverson Costa de Souza</t>
  </si>
  <si>
    <t>00016886-4</t>
  </si>
  <si>
    <t>Maria Augusta Sales dos Santos</t>
  </si>
  <si>
    <t>0002415-5</t>
  </si>
  <si>
    <t>00003890-1</t>
  </si>
  <si>
    <t>Márcio Santana dos Santos</t>
  </si>
  <si>
    <t>Lidiane Jesus da Cruz</t>
  </si>
  <si>
    <t>00012991-0</t>
  </si>
  <si>
    <t>Marinalva de Oliveira</t>
  </si>
  <si>
    <t>00020426-8</t>
  </si>
  <si>
    <t>Carlos Cruz Almeida</t>
  </si>
  <si>
    <t>00021240-9</t>
  </si>
  <si>
    <t>Darleide Santana de Aandrade</t>
  </si>
  <si>
    <t>1002383-1</t>
  </si>
  <si>
    <t>Carlos Santana da Silva</t>
  </si>
  <si>
    <t>00018078-3</t>
  </si>
  <si>
    <t>Gerivan G. Ferreira</t>
  </si>
  <si>
    <t>00007532-9</t>
  </si>
  <si>
    <t>Juciara Oliveira Vieira</t>
  </si>
  <si>
    <t>00037856-0</t>
  </si>
  <si>
    <t>3655-2</t>
  </si>
  <si>
    <t>Ana Lucia Santana Souza</t>
  </si>
  <si>
    <t>00023188-5</t>
  </si>
  <si>
    <t>Marcos Cesar Araújo</t>
  </si>
  <si>
    <t>00007978-2</t>
  </si>
  <si>
    <t>00038071-9</t>
  </si>
  <si>
    <t>Cosme Miranda de Andrade</t>
  </si>
  <si>
    <t>00029519-0</t>
  </si>
  <si>
    <t>Edimar Araújo da Silva</t>
  </si>
  <si>
    <t>Luis Inácio Souza Santos</t>
  </si>
  <si>
    <t>00008271-6</t>
  </si>
  <si>
    <t>Claudinei Baraúna Souza</t>
  </si>
  <si>
    <t>00063967-5</t>
  </si>
  <si>
    <t>Maria Edileusa O Souza</t>
  </si>
  <si>
    <t>00003221-0</t>
  </si>
  <si>
    <t>Tereza Sena dos Santos</t>
  </si>
  <si>
    <t>00024713-9</t>
  </si>
  <si>
    <t>Zilda de Souza Dias</t>
  </si>
  <si>
    <t>Patrícia Barauna Oliveira</t>
  </si>
  <si>
    <t>00015213-5</t>
  </si>
  <si>
    <t>Raquel Oliveira Santos</t>
  </si>
  <si>
    <t>00012208-5</t>
  </si>
  <si>
    <t>Ednalva Soares de Lima</t>
  </si>
  <si>
    <t>00012401-8</t>
  </si>
  <si>
    <t>Gesiana Oliveira Souza</t>
  </si>
  <si>
    <t>00012319-7</t>
  </si>
  <si>
    <t>Janete de Souza</t>
  </si>
  <si>
    <t>00000095-4</t>
  </si>
  <si>
    <t>Paula dos Reis Silva</t>
  </si>
  <si>
    <t>00011960-0</t>
  </si>
  <si>
    <t>00011412-0</t>
  </si>
  <si>
    <t>1099-5</t>
  </si>
  <si>
    <t>22.791-9</t>
  </si>
  <si>
    <t>Edna Rosa da Fonseca</t>
  </si>
  <si>
    <t>00017306-0</t>
  </si>
  <si>
    <t>Rosimeire Oliveira Jesus</t>
  </si>
  <si>
    <t>00015732-4</t>
  </si>
  <si>
    <t>Ana Gleide Rosa Sateles</t>
  </si>
  <si>
    <t>00004236-4</t>
  </si>
  <si>
    <t>Lindinalva J Fernandes</t>
  </si>
  <si>
    <t>00002047-6</t>
  </si>
  <si>
    <t>Glecione de Novais Anjos</t>
  </si>
  <si>
    <t>00011188-9</t>
  </si>
  <si>
    <t>Morgana Dias de Araújo</t>
  </si>
  <si>
    <t>José Romilton M da Silva</t>
  </si>
  <si>
    <t>00016872-4</t>
  </si>
  <si>
    <t>Sorlete Rodrigues Almeida</t>
  </si>
  <si>
    <t>00011696-4</t>
  </si>
  <si>
    <t>Marizete Francisco de Oliveira</t>
  </si>
  <si>
    <t>1880-5</t>
  </si>
  <si>
    <t>1007096-1</t>
  </si>
  <si>
    <t>5.673-1</t>
  </si>
  <si>
    <t>Ronaldo Souza Santos</t>
  </si>
  <si>
    <t>00005551-2</t>
  </si>
  <si>
    <t>Lidiane Teles Miranda</t>
  </si>
  <si>
    <t>00011409-0</t>
  </si>
  <si>
    <t>Geiciane Mendes da Silva</t>
  </si>
  <si>
    <t>00010218-4</t>
  </si>
  <si>
    <t>Zenaide de Jesus Santos</t>
  </si>
  <si>
    <t>00011884-0</t>
  </si>
  <si>
    <t>00011140-7</t>
  </si>
  <si>
    <t>Eva Maria de Souza</t>
  </si>
  <si>
    <t>00012191-7</t>
  </si>
  <si>
    <t>José Luiz Pereira Santos</t>
  </si>
  <si>
    <t>00001734-7</t>
  </si>
  <si>
    <t>Maria Aparecida S Nascimento</t>
  </si>
  <si>
    <t>00036167-1</t>
  </si>
  <si>
    <t xml:space="preserve">Aristides F Sena </t>
  </si>
  <si>
    <t>Lindaci Santana Lopes</t>
  </si>
  <si>
    <t>00015151-1</t>
  </si>
  <si>
    <t>Emerson Alves da Silva</t>
  </si>
  <si>
    <t>00101466-7</t>
  </si>
  <si>
    <t>Antônio Rosa dos Santos</t>
  </si>
  <si>
    <t>00027073-2</t>
  </si>
  <si>
    <t>Josivan Santos Ferreira</t>
  </si>
  <si>
    <t>00008423-7</t>
  </si>
  <si>
    <t>Gessi Maria de Jesus</t>
  </si>
  <si>
    <t>00027646-5</t>
  </si>
  <si>
    <t>Lucas Miranda Pereira</t>
  </si>
  <si>
    <t>00012643-6</t>
  </si>
  <si>
    <t>Ivan de Jesus Santos</t>
  </si>
  <si>
    <t>00124148-8</t>
  </si>
  <si>
    <t>Renilda Pereira Lima</t>
  </si>
  <si>
    <t>00018963-9</t>
  </si>
  <si>
    <t>Antônio dos Anjos Souza</t>
  </si>
  <si>
    <t>0000746-3</t>
  </si>
  <si>
    <t>Ailton Bispo de Souza</t>
  </si>
  <si>
    <t>00009445-3</t>
  </si>
  <si>
    <t>Irineu Marcal de Oliveira</t>
  </si>
  <si>
    <t>00005112-6</t>
  </si>
  <si>
    <t>Ana Maria dos Santos</t>
  </si>
  <si>
    <t>00031990-6</t>
  </si>
  <si>
    <t>Edileuza Rosa de Souza</t>
  </si>
  <si>
    <t>00009022-9</t>
  </si>
  <si>
    <t>Ilza Matos S Santos</t>
  </si>
  <si>
    <t>Ademilson Maria Oliveira</t>
  </si>
  <si>
    <t>Eliana Ribeiro Boaventura</t>
  </si>
  <si>
    <t>00010263-7</t>
  </si>
  <si>
    <t>Ailton da Cruz Lima</t>
  </si>
  <si>
    <t>00001328-3</t>
  </si>
  <si>
    <t>Maria Silva S Oliveira</t>
  </si>
  <si>
    <t>00010444-3</t>
  </si>
  <si>
    <t>Rosivan Pereira Santos</t>
  </si>
  <si>
    <t>00003571-6</t>
  </si>
  <si>
    <t>00005919-6</t>
  </si>
  <si>
    <t>Valderico J da Silva</t>
  </si>
  <si>
    <t>8.376-3</t>
  </si>
  <si>
    <t>Robenilton Paixão Nago</t>
  </si>
  <si>
    <t>00059835-4</t>
  </si>
  <si>
    <t>Eloísio Cruz da Silva</t>
  </si>
  <si>
    <t>00010689-5</t>
  </si>
  <si>
    <t>Carlos Ronei Machado</t>
  </si>
  <si>
    <t>00028643-7</t>
  </si>
  <si>
    <t>Maria Aparecida Sousa</t>
  </si>
  <si>
    <t>0613246-4</t>
  </si>
  <si>
    <t>Ivone Oliveira da Silva</t>
  </si>
  <si>
    <t>Vera Lúcia F Silva</t>
  </si>
  <si>
    <t>00007422-3</t>
  </si>
  <si>
    <t>Rosemeire Paraguai Pereira</t>
  </si>
  <si>
    <t>00036378-0</t>
  </si>
  <si>
    <t>Joseane de Jesus Moreira</t>
  </si>
  <si>
    <t>00009916-7</t>
  </si>
  <si>
    <t>Maria de Fátima Teles de Oliveira</t>
  </si>
  <si>
    <t>Eliana Lima Nascimento</t>
  </si>
  <si>
    <t>00019611-0</t>
  </si>
  <si>
    <t>Ronivaldo Sousa Santos</t>
  </si>
  <si>
    <t>00009036-9</t>
  </si>
  <si>
    <t>Mauricio F Silva</t>
  </si>
  <si>
    <t>16.455-0</t>
  </si>
  <si>
    <t>Robertania Mª de Queiróz</t>
  </si>
  <si>
    <t>00014749-2</t>
  </si>
  <si>
    <t>00005394-3</t>
  </si>
  <si>
    <t>Robério P Santos</t>
  </si>
  <si>
    <t>1696-9</t>
  </si>
  <si>
    <t xml:space="preserve">TURMA:        Bonito                                                                                  </t>
  </si>
  <si>
    <t>Gilzene A Borges</t>
  </si>
  <si>
    <t>00016673-0</t>
  </si>
  <si>
    <t>Ailson Oliveira dos Santos</t>
  </si>
  <si>
    <t>00012369-0</t>
  </si>
  <si>
    <t>Ilzaene F Souza</t>
  </si>
  <si>
    <t>00027657-0</t>
  </si>
  <si>
    <t>00004839-7</t>
  </si>
  <si>
    <t>João Batista C de Jesus</t>
  </si>
  <si>
    <t>00009553-0</t>
  </si>
  <si>
    <t>Janete Silva Gonçalves</t>
  </si>
  <si>
    <t>00005943-0</t>
  </si>
  <si>
    <t>00001793-2</t>
  </si>
  <si>
    <t>Denize Baraúna de Souza</t>
  </si>
  <si>
    <t>Gelson Pereira dos Santos</t>
  </si>
  <si>
    <t>00001737-1</t>
  </si>
  <si>
    <t>00000470-7</t>
  </si>
  <si>
    <t>Gerônimo Alves de Jesus</t>
  </si>
  <si>
    <t>00000431-6</t>
  </si>
  <si>
    <t>Francisco Fracion M SI</t>
  </si>
  <si>
    <t>João Batista da Silva</t>
  </si>
  <si>
    <t>00027483-7</t>
  </si>
  <si>
    <t>Roziane Conceição de Mendes</t>
  </si>
  <si>
    <t>00006391-4</t>
  </si>
  <si>
    <t>00006087-7</t>
  </si>
  <si>
    <t>Alex Sandro Rosa de Souza</t>
  </si>
  <si>
    <t>00004040-0</t>
  </si>
  <si>
    <t>Nair Oliveira dos Santos</t>
  </si>
  <si>
    <t>00007432-0</t>
  </si>
  <si>
    <t>Márcio A. H. Cavalcante</t>
  </si>
  <si>
    <t>00010762-0</t>
  </si>
  <si>
    <t>Carlos Cardoso dos Santos</t>
  </si>
  <si>
    <t>00002854-1</t>
  </si>
  <si>
    <t>Ivonete de Arruda Santos</t>
  </si>
  <si>
    <t>00020438-1</t>
  </si>
  <si>
    <t>Direne Rodrigues de Oliveira</t>
  </si>
  <si>
    <t>00012780-7</t>
  </si>
  <si>
    <t>Maria Evangelista Bahia dos Santos</t>
  </si>
  <si>
    <t>1000029-7</t>
  </si>
  <si>
    <t>Mirian de Souza Barbosa</t>
  </si>
  <si>
    <t>00010485-8</t>
  </si>
  <si>
    <t>Aenio Gonzaga de Oliveira</t>
  </si>
  <si>
    <t>00012789-3</t>
  </si>
  <si>
    <t>Rozeli dos Anjos Rocha</t>
  </si>
  <si>
    <t>00011524-8</t>
  </si>
  <si>
    <t>Graciene Araújo Silva</t>
  </si>
  <si>
    <t>00007275-1</t>
  </si>
  <si>
    <t>Bernadete Rodrigues Oliveira</t>
  </si>
  <si>
    <t>00011859-0</t>
  </si>
  <si>
    <t>Roziane Teles de Oliveira</t>
  </si>
  <si>
    <t>00012978-8</t>
  </si>
  <si>
    <t>00008616-7</t>
  </si>
  <si>
    <t>Aline Santos Cruz</t>
  </si>
  <si>
    <t>Odacir Ribeiro</t>
  </si>
  <si>
    <t>00005733-7</t>
  </si>
  <si>
    <t>Wilton Guimarães de Lima</t>
  </si>
  <si>
    <t>00009958-7</t>
  </si>
  <si>
    <t>Edivan Baraúna de Oliveira</t>
  </si>
  <si>
    <t>00003360-4</t>
  </si>
  <si>
    <t>00018740-0</t>
  </si>
  <si>
    <t>Alvanice Lima Lopes</t>
  </si>
  <si>
    <t>Maria Aparecida Paixão</t>
  </si>
  <si>
    <t>00011658-0</t>
  </si>
  <si>
    <t>00009193-4</t>
  </si>
  <si>
    <t>Leandro Jesus de Souza</t>
  </si>
  <si>
    <t>00004682-3</t>
  </si>
  <si>
    <t>André Jesus de Souza</t>
  </si>
  <si>
    <t>00026991-8</t>
  </si>
  <si>
    <t>Joceir Pereira de Souza</t>
  </si>
  <si>
    <t>0000850-8</t>
  </si>
  <si>
    <t>Lucas Souza dos Anjos</t>
  </si>
  <si>
    <t>00009027-0</t>
  </si>
  <si>
    <t>Cristina da Silva Dourado</t>
  </si>
  <si>
    <t>00008477-6</t>
  </si>
  <si>
    <t>Petrucia R Oliveira</t>
  </si>
  <si>
    <t>Renilton da Silva Lopes</t>
  </si>
  <si>
    <t>00015644-0</t>
  </si>
  <si>
    <t>Joelma Maria de Jesus</t>
  </si>
  <si>
    <t>00009523-1</t>
  </si>
  <si>
    <t>Zenilde Pereira da Cruz</t>
  </si>
  <si>
    <t>00016309-9</t>
  </si>
  <si>
    <t>Tatiane Jesus de Souza</t>
  </si>
  <si>
    <t>00008513-6</t>
  </si>
  <si>
    <t>Edileuza Rosa da Silva</t>
  </si>
  <si>
    <t>00071635-2</t>
  </si>
  <si>
    <t>Valdionor Caetano de Souza</t>
  </si>
  <si>
    <t>00009893-4</t>
  </si>
  <si>
    <t>José Silva Bispo</t>
  </si>
  <si>
    <t>00012280-5</t>
  </si>
  <si>
    <t>Leonardo Jesus Souza</t>
  </si>
  <si>
    <t>00003110-9</t>
  </si>
  <si>
    <t>00005148-7</t>
  </si>
  <si>
    <t>João Paulo S de Souza</t>
  </si>
  <si>
    <t>00006453-8</t>
  </si>
  <si>
    <t>Luciede Rosa Baraúna</t>
  </si>
  <si>
    <t>00002265-7</t>
  </si>
  <si>
    <t>Abenilton M de Oliveira</t>
  </si>
  <si>
    <t>Anita de Souza Santana</t>
  </si>
  <si>
    <t>00012073-5</t>
  </si>
  <si>
    <t>Vigínia Silva S Pereira</t>
  </si>
  <si>
    <t>00003375-2</t>
  </si>
  <si>
    <t>Antônia de Jesus Carvalho</t>
  </si>
  <si>
    <t>Marivania Teles de Oliveira</t>
  </si>
  <si>
    <t>Marivalda Souza Corte</t>
  </si>
  <si>
    <t>Ivanilson de Sousa Pinto</t>
  </si>
  <si>
    <t>Zilma Pio Barbosa de Jesus</t>
  </si>
  <si>
    <t>00015339-8</t>
  </si>
  <si>
    <t>Maria Madalena L Santos</t>
  </si>
  <si>
    <t>00006551-4</t>
  </si>
  <si>
    <t>00005426-5</t>
  </si>
  <si>
    <t>Marcos Antonio Ribeiro</t>
  </si>
  <si>
    <t>00018541-6</t>
  </si>
  <si>
    <t>José Rosa Pereira</t>
  </si>
  <si>
    <t>0520565-4</t>
  </si>
  <si>
    <t>Avani Jesus de Souza</t>
  </si>
  <si>
    <t>00000318-0</t>
  </si>
  <si>
    <t>Valdir Ferreira Pinto</t>
  </si>
  <si>
    <t>00025483-3</t>
  </si>
  <si>
    <t>19.273-2</t>
  </si>
  <si>
    <t>Rogério Enrique de Souza</t>
  </si>
  <si>
    <t>00015565-7</t>
  </si>
  <si>
    <t>Edileuza Teles Maciel</t>
  </si>
  <si>
    <t>00004762-5</t>
  </si>
  <si>
    <t>Ana Lucia das Neves</t>
  </si>
  <si>
    <t xml:space="preserve">B/Brasil </t>
  </si>
  <si>
    <t xml:space="preserve">TURMA:        Bonito                                                                                 </t>
  </si>
  <si>
    <t>Rosimere Souza da Silva</t>
  </si>
  <si>
    <t>00011167-6</t>
  </si>
  <si>
    <t>00015801-0</t>
  </si>
  <si>
    <t>Roque Rodrigues Dias</t>
  </si>
  <si>
    <t>00007016-3</t>
  </si>
  <si>
    <t>Valdenete Miranda Souza</t>
  </si>
  <si>
    <t>00003863-4</t>
  </si>
  <si>
    <t>Maria Cleide Santana Silva</t>
  </si>
  <si>
    <t>00016698-5</t>
  </si>
  <si>
    <t>Marlei Alves de Souza</t>
  </si>
  <si>
    <t>00002701-2</t>
  </si>
  <si>
    <t>Gideon Cesar dos Santos</t>
  </si>
  <si>
    <t>00018248-0</t>
  </si>
  <si>
    <t>00012893-5</t>
  </si>
  <si>
    <t>16.867-X</t>
  </si>
  <si>
    <t>Alcides Rocha da Silva</t>
  </si>
  <si>
    <t>00018417-7</t>
  </si>
  <si>
    <t>00009964-4</t>
  </si>
  <si>
    <t>Francinalda C Souza</t>
  </si>
  <si>
    <t>00026837-6</t>
  </si>
  <si>
    <t>Ildecir Jesus de Oliveira</t>
  </si>
  <si>
    <t>00008632-9</t>
  </si>
  <si>
    <t>Cleuson Barauna de Souza</t>
  </si>
  <si>
    <t>00018601-3</t>
  </si>
  <si>
    <t>José Baraúna Bispo</t>
  </si>
  <si>
    <t>00015942-3</t>
  </si>
  <si>
    <t>Ivaneuza de S Baraúna</t>
  </si>
  <si>
    <t>00020238-0</t>
  </si>
  <si>
    <t>Mª Selma de Jesus Araújo</t>
  </si>
  <si>
    <t>00023801-0</t>
  </si>
  <si>
    <t>Patrícia da Silva Souza</t>
  </si>
  <si>
    <t>00016550-4</t>
  </si>
  <si>
    <t>Marcionaria A de Oliveira</t>
  </si>
  <si>
    <t>Gilsinei Barbosa de Souza</t>
  </si>
  <si>
    <t>Cleide Silva Santos</t>
  </si>
  <si>
    <t>00007263-0</t>
  </si>
  <si>
    <t>Silvana Brito de Souza</t>
  </si>
  <si>
    <t>00015369-0</t>
  </si>
  <si>
    <t>Eufrásio Bispo de Souza</t>
  </si>
  <si>
    <t>00015999-7</t>
  </si>
  <si>
    <t>Edifátima A da Cruz</t>
  </si>
  <si>
    <t>00008010-2</t>
  </si>
  <si>
    <t>Wellington N Souza</t>
  </si>
  <si>
    <t>00006369-8</t>
  </si>
  <si>
    <t>Cosme Moura Passos</t>
  </si>
  <si>
    <t>00020102-6</t>
  </si>
  <si>
    <t>Fabiana Nascimento Andrade</t>
  </si>
  <si>
    <t>00011902-2</t>
  </si>
  <si>
    <t>Jaciel Jesus de Oliveira</t>
  </si>
  <si>
    <t>00013043-3</t>
  </si>
  <si>
    <t>Marleide Maria D Santos</t>
  </si>
  <si>
    <t>00009266-3</t>
  </si>
  <si>
    <t>Paulo de Jesus Nunes</t>
  </si>
  <si>
    <t>8.369-0</t>
  </si>
  <si>
    <t>Maria Aparecida S P Silva</t>
  </si>
  <si>
    <t>18.070-X</t>
  </si>
  <si>
    <t>Valdenor Pereira dos Santos</t>
  </si>
  <si>
    <t>00022546-9</t>
  </si>
  <si>
    <t>Diogenes de Souza Sales</t>
  </si>
  <si>
    <t>00008526-8</t>
  </si>
  <si>
    <t>Jean Silva Santos</t>
  </si>
  <si>
    <t>00003427-2</t>
  </si>
  <si>
    <t>Alexandra Fonseca Cedro</t>
  </si>
  <si>
    <t>00015168-6</t>
  </si>
  <si>
    <t>Irene Rodrigues Oliveira</t>
  </si>
  <si>
    <t>00012239-5</t>
  </si>
  <si>
    <t>Luana Jesus Santana</t>
  </si>
  <si>
    <t>00006725-1</t>
  </si>
  <si>
    <t xml:space="preserve">TURMA:        Bonito                                                                                </t>
  </si>
  <si>
    <t>00012098-8</t>
  </si>
  <si>
    <t>Maria Anunciação P Santos</t>
  </si>
  <si>
    <t>00012609-6</t>
  </si>
  <si>
    <t>Eufrásio A dos Santos</t>
  </si>
  <si>
    <t>00007580-9</t>
  </si>
  <si>
    <t>Marivani Cruz Damasceno</t>
  </si>
  <si>
    <t>Luis Cedro de Sena</t>
  </si>
  <si>
    <t>Cleusa Rodrigues da Silva</t>
  </si>
  <si>
    <t>Ivanelia E Souza</t>
  </si>
  <si>
    <t>Joseilton B Oliveira</t>
  </si>
  <si>
    <t>José Wilton Marques da Silva</t>
  </si>
  <si>
    <t>Reverson Haine C Costa</t>
  </si>
  <si>
    <t>00003820-6</t>
  </si>
  <si>
    <t>00009176-0</t>
  </si>
  <si>
    <t>0000775-7</t>
  </si>
  <si>
    <t>00015835-4</t>
  </si>
  <si>
    <t>00021848-2</t>
  </si>
  <si>
    <t>Joselito Ferreira da Silva</t>
  </si>
  <si>
    <t>Silvana Pires dos Santos</t>
  </si>
  <si>
    <t>Catiene de Souza</t>
  </si>
  <si>
    <t>Maurício Alves de Araújo</t>
  </si>
  <si>
    <t>Lucas José Alves</t>
  </si>
  <si>
    <t>Vilmário Alves Queiróz</t>
  </si>
  <si>
    <t>Marcelo Alves Queiróz</t>
  </si>
  <si>
    <t>Neilton Dourado de Oliveira</t>
  </si>
  <si>
    <t>Tailan Bispo Baraúna</t>
  </si>
  <si>
    <t>Reinacir Dourado da Cruz</t>
  </si>
  <si>
    <t>José dos Santos</t>
  </si>
  <si>
    <t>Inácio Pereira de A Neto</t>
  </si>
  <si>
    <t>Ronivan Maria de Queiróz</t>
  </si>
  <si>
    <t>Mirian dos Reis Souza</t>
  </si>
  <si>
    <t>Lucieide Rosa Barauna</t>
  </si>
  <si>
    <t>00022328-0</t>
  </si>
  <si>
    <t>15.111-4</t>
  </si>
  <si>
    <t>00004982-2</t>
  </si>
  <si>
    <t>00003383-0</t>
  </si>
  <si>
    <t>00019047-9</t>
  </si>
  <si>
    <t>00009407-0</t>
  </si>
  <si>
    <t>00012259-7</t>
  </si>
  <si>
    <t>00009151-9</t>
  </si>
  <si>
    <t>00005790-0</t>
  </si>
  <si>
    <t>00018339-1</t>
  </si>
  <si>
    <t>8.666-5</t>
  </si>
  <si>
    <t>00002393-2</t>
  </si>
  <si>
    <t>00021996-8</t>
  </si>
  <si>
    <t>00011411-0</t>
  </si>
  <si>
    <t>Adilton Souza dos Santos</t>
  </si>
  <si>
    <t>Deilton Pereira de Jesus</t>
  </si>
  <si>
    <t>Ednei Jesus dos Santos</t>
  </si>
  <si>
    <t>00013684-3</t>
  </si>
  <si>
    <t>00005140-1</t>
  </si>
  <si>
    <t xml:space="preserve">TURMA:        Bonito                                                                               </t>
  </si>
  <si>
    <t>Josivan Teles de Oliveira</t>
  </si>
  <si>
    <t>Claudinei Fidelis da Anunciação</t>
  </si>
  <si>
    <t>Laise Ferreira Bispo</t>
  </si>
  <si>
    <t>Doralina Barbosa de Souza</t>
  </si>
  <si>
    <t>Jocirlei Barros de Brito</t>
  </si>
  <si>
    <t>Vagna Batista de Oliveira</t>
  </si>
  <si>
    <t>Carlion de Jesus Santos</t>
  </si>
  <si>
    <t>0000658-0</t>
  </si>
  <si>
    <t>00012681-9</t>
  </si>
  <si>
    <t>00011079-3</t>
  </si>
  <si>
    <t>00015275-8</t>
  </si>
  <si>
    <t>00010922-1</t>
  </si>
  <si>
    <t>1000105-6</t>
  </si>
  <si>
    <t>00018763-6</t>
  </si>
  <si>
    <t>Josevaldo da Silva Souza</t>
  </si>
  <si>
    <t>00011638-6</t>
  </si>
  <si>
    <t>Ivanella E. Souza</t>
  </si>
  <si>
    <t>Jeane Paixão da Silva</t>
  </si>
  <si>
    <t>Dinaize de Jesus Silva</t>
  </si>
  <si>
    <t>00018423-1</t>
  </si>
  <si>
    <t>Marina Amaral dos Santos</t>
  </si>
  <si>
    <t>00000882-4</t>
  </si>
  <si>
    <t>Fabiane de Jesus Sampaio</t>
  </si>
  <si>
    <t>00011623-6</t>
  </si>
  <si>
    <t>Ivanise Reis Pinto</t>
  </si>
  <si>
    <t>00006860-6</t>
  </si>
  <si>
    <t>Odailton de Jesus Bispo</t>
  </si>
  <si>
    <t>00004997-0</t>
  </si>
  <si>
    <t>Maria da Silva Dourado</t>
  </si>
  <si>
    <t>00008540-3</t>
  </si>
  <si>
    <t>Maria Borges dos Santos</t>
  </si>
  <si>
    <t>00059012-0</t>
  </si>
  <si>
    <t>00030436-1</t>
  </si>
  <si>
    <t>Antônio Marques da Costa</t>
  </si>
  <si>
    <t>00008640-0</t>
  </si>
  <si>
    <t>Rozemália Souza da Silva</t>
  </si>
  <si>
    <t>Eliene Josefa Oliveira</t>
  </si>
  <si>
    <t>00014691-5</t>
  </si>
  <si>
    <t>Marcio Oliveira de Jesus</t>
  </si>
  <si>
    <t>00005905-8</t>
  </si>
  <si>
    <t>Eliete Cesar dos Santos</t>
  </si>
  <si>
    <t>00023292-0</t>
  </si>
  <si>
    <t>00010069-0</t>
  </si>
  <si>
    <t>Elizabeth Nogueira Silva</t>
  </si>
  <si>
    <t>00033884-3</t>
  </si>
  <si>
    <t>Jeane Ferreira Bispo</t>
  </si>
  <si>
    <t>00012574-9</t>
  </si>
  <si>
    <t>Saraí Barbosa da Silva</t>
  </si>
  <si>
    <t>00009641-3</t>
  </si>
  <si>
    <t>Vailson Magno dos Anjos</t>
  </si>
  <si>
    <t>Maria Anunciação Pereira dos Santos</t>
  </si>
  <si>
    <t>Vilma Marcia Sá T de Oliveira</t>
  </si>
  <si>
    <t>Edinália Nascimento Araújo</t>
  </si>
  <si>
    <t>00019566-0</t>
  </si>
  <si>
    <t>Edileuza Sena Pindobeiro</t>
  </si>
  <si>
    <t>00015121-0</t>
  </si>
  <si>
    <t>Marinalva de Jesus</t>
  </si>
  <si>
    <t>Renato Haine Campos</t>
  </si>
  <si>
    <t>00007938-3</t>
  </si>
  <si>
    <t>Jardinilza Gonçalves da Silva</t>
  </si>
  <si>
    <t>00004739-0</t>
  </si>
  <si>
    <t>Cristiane da Silva Santiago</t>
  </si>
  <si>
    <t>00006092-6</t>
  </si>
  <si>
    <t>00005677-2</t>
  </si>
  <si>
    <t>Manoel Fausto de Sousa</t>
  </si>
  <si>
    <t>00004586-0</t>
  </si>
  <si>
    <t>José Rosa de Sousa</t>
  </si>
  <si>
    <t>00009583-2</t>
  </si>
  <si>
    <t>Jaqueline de S. Carvalho</t>
  </si>
  <si>
    <t>00001343-7</t>
  </si>
  <si>
    <t>João dos Santos Lopes</t>
  </si>
  <si>
    <t>00012077-4</t>
  </si>
  <si>
    <t>Adeni L. do Nascimento</t>
  </si>
  <si>
    <t>Reginalda Carlos da Silva</t>
  </si>
  <si>
    <t>00017497-0</t>
  </si>
  <si>
    <t>00001888-9</t>
  </si>
  <si>
    <t>00019561-6</t>
  </si>
  <si>
    <t>Odair Jesus Silva Santos</t>
  </si>
  <si>
    <t>Renivaldo Carlos da Silva</t>
  </si>
  <si>
    <t>00008974-2</t>
  </si>
  <si>
    <t>Estácio C de Souza</t>
  </si>
  <si>
    <t>00019296-0</t>
  </si>
  <si>
    <t>Domingos Alves Santana</t>
  </si>
  <si>
    <t>00001997-4</t>
  </si>
  <si>
    <t>Arestides Francisco de Sena</t>
  </si>
  <si>
    <t>00019565-9</t>
  </si>
  <si>
    <t>Marenilde Nascimento</t>
  </si>
  <si>
    <t>00019667-1</t>
  </si>
  <si>
    <t>Maria Rosa Dourado</t>
  </si>
  <si>
    <t>00019752-0</t>
  </si>
  <si>
    <t>00011534-8</t>
  </si>
  <si>
    <t>Liliane Silva Brito</t>
  </si>
  <si>
    <t>José Wilton Magalhães</t>
  </si>
  <si>
    <t>Rosenilde Silva Oliveira</t>
  </si>
  <si>
    <t>0002677-8</t>
  </si>
  <si>
    <t>Móises Marques de Souza</t>
  </si>
  <si>
    <t>00008666-3</t>
  </si>
  <si>
    <t>Alane Silva de Oliveira</t>
  </si>
  <si>
    <t>00007690-2</t>
  </si>
  <si>
    <t>Tamares Oliveira Silva</t>
  </si>
  <si>
    <t>0007159-5</t>
  </si>
  <si>
    <t>Max Souza Oliveira</t>
  </si>
  <si>
    <t>00015799-4</t>
  </si>
  <si>
    <t>Joaldo Pires Alves</t>
  </si>
  <si>
    <t>00007948-0</t>
  </si>
  <si>
    <t>Mário Santos Gonçalves</t>
  </si>
  <si>
    <t>00012603-7</t>
  </si>
  <si>
    <t>7.464-0</t>
  </si>
  <si>
    <t>Marinalva Silva de Brito</t>
  </si>
  <si>
    <t>00038459-5</t>
  </si>
  <si>
    <t>Miguel de Jesus Oliveira</t>
  </si>
  <si>
    <t>00024426-7</t>
  </si>
  <si>
    <t>Ricardo Alves de Souza</t>
  </si>
  <si>
    <t>00018744-2</t>
  </si>
  <si>
    <t>00031158-2</t>
  </si>
  <si>
    <t>00010905-3</t>
  </si>
  <si>
    <t>Adarildo Caio</t>
  </si>
  <si>
    <t>0007185-4</t>
  </si>
  <si>
    <t>Guiomar Souza Santos</t>
  </si>
  <si>
    <t>00004720-1</t>
  </si>
  <si>
    <t>Jaime Gonçalves Santos</t>
  </si>
  <si>
    <t>00007643-0</t>
  </si>
  <si>
    <t>00020248-9</t>
  </si>
  <si>
    <t>Judite M. Santos</t>
  </si>
  <si>
    <t>Maria de Lourdes R. Oliveira</t>
  </si>
  <si>
    <t>00160850-1</t>
  </si>
  <si>
    <t>00005702-9</t>
  </si>
  <si>
    <t>José N. P. da Silva</t>
  </si>
  <si>
    <t>00017762-6</t>
  </si>
  <si>
    <t>Noelio Santos Silva</t>
  </si>
  <si>
    <t>19.880-3</t>
  </si>
  <si>
    <t>Tânia Regina N. Lemos</t>
  </si>
  <si>
    <t>00028234-0</t>
  </si>
  <si>
    <t>Manoel Messias de Jesus</t>
  </si>
  <si>
    <t>00011284-2</t>
  </si>
  <si>
    <t>Laiane Santos de Souza</t>
  </si>
  <si>
    <t>2760-x</t>
  </si>
  <si>
    <t>19.801-3</t>
  </si>
  <si>
    <t>Hercules P dos Santos</t>
  </si>
  <si>
    <t>00009403-0</t>
  </si>
  <si>
    <t>00011444-8</t>
  </si>
  <si>
    <t>Mariene da Silva</t>
  </si>
  <si>
    <t>00001365-8</t>
  </si>
  <si>
    <t>00019350-8</t>
  </si>
  <si>
    <t>Abinailton Oliveira Costa</t>
  </si>
  <si>
    <t>00007448-9</t>
  </si>
  <si>
    <t>00020605-7</t>
  </si>
  <si>
    <t>Maria Betânia S. de Oliveira</t>
  </si>
  <si>
    <t>Luiz Carlos S. Soares</t>
  </si>
  <si>
    <t>00011822-2</t>
  </si>
  <si>
    <t>Gersonilson de Jesus Brito</t>
  </si>
  <si>
    <t>11.160-0</t>
  </si>
  <si>
    <t>Maria José Silva de Oliveira</t>
  </si>
  <si>
    <t>00012655-1</t>
  </si>
  <si>
    <t>00021096-9</t>
  </si>
  <si>
    <t>Vera Santos da Paixão</t>
  </si>
  <si>
    <t>00006495-4</t>
  </si>
  <si>
    <t>Ediandro Fideles de Souza</t>
  </si>
  <si>
    <t>00008773-4</t>
  </si>
  <si>
    <t>Ednalva de Jesus Santos</t>
  </si>
  <si>
    <t>00020668-6</t>
  </si>
  <si>
    <t>00011738-2</t>
  </si>
  <si>
    <t>Sérgio Santos Silva</t>
  </si>
  <si>
    <t>12.698-5</t>
  </si>
  <si>
    <t>00011632-7</t>
  </si>
  <si>
    <t>Lucivânia da Silva Moura</t>
  </si>
  <si>
    <t>00010285-7</t>
  </si>
  <si>
    <t>Valdirene Andrade de Brito</t>
  </si>
  <si>
    <t>00008583-8</t>
  </si>
  <si>
    <t>Rita de Cássia de Souza</t>
  </si>
  <si>
    <t>00007235-3</t>
  </si>
  <si>
    <t>Gilvan de Jesus</t>
  </si>
  <si>
    <t>00003217-4</t>
  </si>
  <si>
    <t>00011769-2</t>
  </si>
  <si>
    <t>Sandro Silva de Jesus</t>
  </si>
  <si>
    <t>00005934-0</t>
  </si>
  <si>
    <t>Sandra Silva de Jesus</t>
  </si>
  <si>
    <t>00006008-9</t>
  </si>
  <si>
    <t>Rosilene Souza de Jesus</t>
  </si>
  <si>
    <t>00012299-9</t>
  </si>
  <si>
    <t>Joselito Ferreira Silva</t>
  </si>
  <si>
    <t>00018706-7</t>
  </si>
  <si>
    <t>Renaldo Santos Oliveira</t>
  </si>
  <si>
    <t>Eraine dos Santos Costa</t>
  </si>
  <si>
    <t>00006650-8</t>
  </si>
  <si>
    <t>Gilvania Silva dos Santos</t>
  </si>
  <si>
    <t>00011242-7</t>
  </si>
  <si>
    <t>Girlene de Souza Oliveira</t>
  </si>
  <si>
    <t>00007862-8</t>
  </si>
  <si>
    <t>Maria Sônia Ferreira Silva</t>
  </si>
  <si>
    <t>00019706-6</t>
  </si>
  <si>
    <t>00061044-3</t>
  </si>
  <si>
    <t>1000005-1</t>
  </si>
  <si>
    <t>Juliana Soares Santos</t>
  </si>
  <si>
    <t>Glécia Ribeiro de Souza</t>
  </si>
  <si>
    <t>00007298-2</t>
  </si>
  <si>
    <t>Edvaldo Brito da Silva</t>
  </si>
  <si>
    <t>00032243-0</t>
  </si>
  <si>
    <t>00012912-7</t>
  </si>
  <si>
    <t>11.896-6</t>
  </si>
  <si>
    <t>Julivado J. Nascimento</t>
  </si>
  <si>
    <t>00016017-0</t>
  </si>
  <si>
    <t>00000971-2</t>
  </si>
  <si>
    <t>Ediléia Silva dos Santos</t>
  </si>
  <si>
    <t>Claudineia Paulina Araújo</t>
  </si>
  <si>
    <t>00044956-1</t>
  </si>
  <si>
    <t>Maria Aparecida L. Pires</t>
  </si>
  <si>
    <t>Dirlene Sampaio Alves</t>
  </si>
  <si>
    <t>14.951-9</t>
  </si>
  <si>
    <t>Hortencia Brito Barbosa</t>
  </si>
  <si>
    <t>00038382-3</t>
  </si>
  <si>
    <t>00013888-4</t>
  </si>
  <si>
    <t>Antônio Ramos de Carvalho</t>
  </si>
  <si>
    <t>00028533-0</t>
  </si>
  <si>
    <t>00004746-3</t>
  </si>
  <si>
    <t>Roque Souza Silva</t>
  </si>
  <si>
    <t>00029537-1</t>
  </si>
  <si>
    <t>corr</t>
  </si>
  <si>
    <t>15.182-3</t>
  </si>
  <si>
    <t>Guiomar Silva Santos</t>
  </si>
  <si>
    <t>00011633-5</t>
  </si>
  <si>
    <t>00011666-1</t>
  </si>
  <si>
    <t>Janildo Machado Farias</t>
  </si>
  <si>
    <t>00007141-2</t>
  </si>
  <si>
    <t>Luan Ramos de Jesus</t>
  </si>
  <si>
    <t>22.744-7</t>
  </si>
  <si>
    <t>Janete Rosa Pires</t>
  </si>
  <si>
    <t>Lucas Souza Ferreira</t>
  </si>
  <si>
    <t>00006204-9</t>
  </si>
  <si>
    <t>Maria Conceição P. Silva</t>
  </si>
  <si>
    <t>510.014.037-6</t>
  </si>
  <si>
    <t>0006331-3</t>
  </si>
  <si>
    <t>Raimundo P. de Souza</t>
  </si>
  <si>
    <t xml:space="preserve">TURMA:        Bonito                                                                            </t>
  </si>
  <si>
    <t>Carina Alves Pereira</t>
  </si>
  <si>
    <t>000016488-0</t>
  </si>
  <si>
    <t>Vera Lucia Cruz Almeida</t>
  </si>
  <si>
    <t>14.661-7</t>
  </si>
  <si>
    <t>Edicléia Santana Santos</t>
  </si>
  <si>
    <t>17.865-9</t>
  </si>
  <si>
    <t>13.737-5</t>
  </si>
  <si>
    <t>Joilson Santos Lima</t>
  </si>
  <si>
    <t>00004371-0</t>
  </si>
  <si>
    <t>0517291-8</t>
  </si>
  <si>
    <t>Nobertino M. da Conceição (2B)</t>
  </si>
  <si>
    <t>00000451-5</t>
  </si>
  <si>
    <t>00012472-7</t>
  </si>
  <si>
    <t>Rosangela Alves Pereira (2B)</t>
  </si>
  <si>
    <t>Iolanda Moureira da Silva (2B)</t>
  </si>
  <si>
    <t>00005897-0</t>
  </si>
  <si>
    <t>Daiane Miranda da Cruz (2B)</t>
  </si>
  <si>
    <t>00016551-2</t>
  </si>
  <si>
    <t>Zenilda Paixão dos Santos</t>
  </si>
  <si>
    <t>1000061-0</t>
  </si>
  <si>
    <t>Pureza de Jesus Oliveira</t>
  </si>
  <si>
    <t>00029452-6</t>
  </si>
  <si>
    <t>8.035-7</t>
  </si>
  <si>
    <t>Ailton Cedro de Souza</t>
  </si>
  <si>
    <t>00078843-9</t>
  </si>
  <si>
    <t>Terezinha C. Ferreira</t>
  </si>
  <si>
    <t>00006438-5</t>
  </si>
  <si>
    <t>15.281-1</t>
  </si>
  <si>
    <t>Maria do Carmo Almeida Cruz</t>
  </si>
  <si>
    <t>00012717-4</t>
  </si>
  <si>
    <t>José Marcos V. Lopes</t>
  </si>
  <si>
    <t>00006569-0</t>
  </si>
  <si>
    <t>5.819-X</t>
  </si>
  <si>
    <t>Nilda Bispo Gama</t>
  </si>
  <si>
    <t>00069809-5</t>
  </si>
  <si>
    <t>00030196-7</t>
  </si>
  <si>
    <t>Osvaldo Mendes S. Santos</t>
  </si>
  <si>
    <t>0004271-4</t>
  </si>
  <si>
    <t>00009733-0</t>
  </si>
  <si>
    <t>Carmelita Pereira Souza</t>
  </si>
  <si>
    <t>00033787-2</t>
  </si>
  <si>
    <t>Adair V. dos Santos</t>
  </si>
  <si>
    <t>00038889-2</t>
  </si>
  <si>
    <t>00005500-0</t>
  </si>
  <si>
    <t>00010479-5</t>
  </si>
  <si>
    <t>Marivaldo Santos da Silva</t>
  </si>
  <si>
    <t>00012889-9</t>
  </si>
  <si>
    <t>00005091-1</t>
  </si>
  <si>
    <t>00028114-4</t>
  </si>
  <si>
    <t>R$</t>
  </si>
  <si>
    <t>520834-3</t>
  </si>
  <si>
    <t>Ires Pereira de Souza</t>
  </si>
  <si>
    <t>Givaneide Cortes de Oliveira</t>
  </si>
  <si>
    <t>Eldinei da Silva Oliveira</t>
  </si>
  <si>
    <t>Maria da C. de J. Nascimento</t>
  </si>
  <si>
    <t>Emile Almeida Coelho</t>
  </si>
  <si>
    <t>Morivaldo S do Nascimento</t>
  </si>
  <si>
    <t>Franciele dos Santos Soares</t>
  </si>
  <si>
    <t>Gesilda Vieira da Silva</t>
  </si>
  <si>
    <t>Silvana dos Santos Araújo</t>
  </si>
  <si>
    <t>Milzaene Francisca Teixeira</t>
  </si>
  <si>
    <t>Aurenide Damasceno Soares</t>
  </si>
  <si>
    <t>Eunaide Gonçalves Ferreira</t>
  </si>
  <si>
    <t>00017906-8</t>
  </si>
  <si>
    <t>Edson Santos da Silva (2B)</t>
  </si>
  <si>
    <t>Barbara Regina de Souza</t>
  </si>
  <si>
    <t>00038687-3</t>
  </si>
  <si>
    <t>Fábio de Souza Dias</t>
  </si>
  <si>
    <t>0017394-0</t>
  </si>
  <si>
    <t>00009902-3</t>
  </si>
  <si>
    <t>Núbia Margarete Araújo</t>
  </si>
  <si>
    <t>00006981-6</t>
  </si>
  <si>
    <t>Alex da Silva Santos</t>
  </si>
  <si>
    <t>00020515-8</t>
  </si>
  <si>
    <t>00006006-4</t>
  </si>
  <si>
    <t>Ourivaldo Bispo Gama</t>
  </si>
  <si>
    <t>0523455-7</t>
  </si>
  <si>
    <t>Marta Alves Pinheiro (VG)</t>
  </si>
  <si>
    <t>00012108-8</t>
  </si>
  <si>
    <t>Rosangela Silva Sales (VG)</t>
  </si>
  <si>
    <t>00007784-4</t>
  </si>
  <si>
    <t>1003631-3</t>
  </si>
  <si>
    <t>0614937-5</t>
  </si>
  <si>
    <t>Marcia Miranda Rocha (VG)</t>
  </si>
  <si>
    <t>Soene Nunes Vieira (VG)</t>
  </si>
  <si>
    <t>18.312-1</t>
  </si>
  <si>
    <t>3640-4</t>
  </si>
  <si>
    <t>17.624-9</t>
  </si>
  <si>
    <t>Gilberto R. Pereira</t>
  </si>
  <si>
    <t>00047727-1</t>
  </si>
  <si>
    <t>16.864-5</t>
  </si>
  <si>
    <t>1000188-9</t>
  </si>
  <si>
    <t>Juliene Silva Lima (VG)</t>
  </si>
  <si>
    <t>Paulo Sérgio S. Oliveira (VG)</t>
  </si>
  <si>
    <t>Kayky das Merces Santa</t>
  </si>
  <si>
    <t>1003846-4</t>
  </si>
  <si>
    <t>Judival Andrade de Araújo</t>
  </si>
  <si>
    <t>12.416-8</t>
  </si>
  <si>
    <t>Valdelice Oliveira Souza</t>
  </si>
  <si>
    <t>1003782-4</t>
  </si>
  <si>
    <t>Josiane Araújo Souza</t>
  </si>
  <si>
    <t>00005980-3</t>
  </si>
  <si>
    <t>Marielza Rosa Santana</t>
  </si>
  <si>
    <t>00005458-3</t>
  </si>
  <si>
    <t>00017105-0</t>
  </si>
  <si>
    <t>Lucinalva Oliveira de Almeida</t>
  </si>
  <si>
    <t>Adilson Santos Costa</t>
  </si>
  <si>
    <t>00025102-8</t>
  </si>
  <si>
    <t>00007485-2</t>
  </si>
  <si>
    <t>00002320-9</t>
  </si>
  <si>
    <t>00056794-0</t>
  </si>
  <si>
    <t>Francisco de Sousa Lima</t>
  </si>
  <si>
    <t>Edva Reis Santos (VG)</t>
  </si>
  <si>
    <t>Ivanete Sampaio Alves (VG)</t>
  </si>
  <si>
    <t>Dilma Mendes Santos Oliveira</t>
  </si>
  <si>
    <t>Marinalva A. Moraes de Souza</t>
  </si>
  <si>
    <t>Vanilton da Silva Oliveira</t>
  </si>
  <si>
    <t>Eleonia Jesus A Oliveira</t>
  </si>
  <si>
    <t>Santilha dos Santos Leite</t>
  </si>
  <si>
    <t>Julivania de Jesus Silva</t>
  </si>
  <si>
    <t>00002300-9</t>
  </si>
  <si>
    <t>Taís Alves da Silva (BC)</t>
  </si>
  <si>
    <t>Ana Maria de Souza Oliveira</t>
  </si>
  <si>
    <t>0060067-9</t>
  </si>
  <si>
    <t>Raimundo da Silva</t>
  </si>
  <si>
    <t>0002343-4</t>
  </si>
  <si>
    <t>00006420-2</t>
  </si>
  <si>
    <t>Adailton de J. Santiago</t>
  </si>
  <si>
    <t>00093817-4</t>
  </si>
  <si>
    <t>Milton Alves Alencar</t>
  </si>
  <si>
    <t>00010939-8</t>
  </si>
  <si>
    <t>00012749-2</t>
  </si>
  <si>
    <t>Hercules Pereira Santos</t>
  </si>
  <si>
    <t>Italo Braga Santos</t>
  </si>
  <si>
    <t>00008829-3</t>
  </si>
  <si>
    <t>Bruno de Jesus Oliveira</t>
  </si>
  <si>
    <t>00005897-1</t>
  </si>
  <si>
    <t>Vanusa de Araújo Moreira</t>
  </si>
  <si>
    <t>00006733-2</t>
  </si>
  <si>
    <t>Maria da Paixão C. da Silva</t>
  </si>
  <si>
    <t>00017106-8</t>
  </si>
  <si>
    <t>00008977-0</t>
  </si>
  <si>
    <t>13.311-6</t>
  </si>
  <si>
    <t>Rosileide Brito Cerqueira</t>
  </si>
  <si>
    <t>00019907-7</t>
  </si>
  <si>
    <t>Crispiniano Macedo Santos</t>
  </si>
  <si>
    <t>Jasiane Lima de Souza</t>
  </si>
  <si>
    <t>Raimunda Santana Silva</t>
  </si>
  <si>
    <t>Leidinalva Sousa Andrade</t>
  </si>
  <si>
    <t>Luzinaria Laranjeira de Sousa</t>
  </si>
  <si>
    <t>Carmozita Francisca dos Santos</t>
  </si>
  <si>
    <t>00005218-3</t>
  </si>
  <si>
    <t>Laiane Dmasceno Silva</t>
  </si>
  <si>
    <t>00016418-4</t>
  </si>
  <si>
    <t>Edilene Ferreira Vieira</t>
  </si>
  <si>
    <t>00020829-8</t>
  </si>
  <si>
    <t>Thaise Souza Pires</t>
  </si>
  <si>
    <t>2105-9</t>
  </si>
  <si>
    <t>13.297-7</t>
  </si>
  <si>
    <t>00018868-7</t>
  </si>
  <si>
    <t>0002747-2</t>
  </si>
  <si>
    <t>Nelson Pereira dos Santos (LN)</t>
  </si>
  <si>
    <t>Adaiane dos Santos Cedro (LN)</t>
  </si>
  <si>
    <t>00003937-1</t>
  </si>
  <si>
    <t>Luiz Carlos S. Silva (LN)</t>
  </si>
  <si>
    <t>José Carlos Souza (2B)</t>
  </si>
  <si>
    <t>18.325-3</t>
  </si>
  <si>
    <t>Maria T. S. Oliveira (LN)</t>
  </si>
  <si>
    <t>2150-4</t>
  </si>
  <si>
    <t>13616-6</t>
  </si>
  <si>
    <t>Sinara Campos de Oliveira (LN)</t>
  </si>
  <si>
    <t>00009046-6</t>
  </si>
  <si>
    <t>Maciel Souza Silva (LN)</t>
  </si>
  <si>
    <t>Ivaneide Carvalho Sampaio (LN)</t>
  </si>
  <si>
    <t>00029196-0</t>
  </si>
  <si>
    <t>00014296-2</t>
  </si>
  <si>
    <t>Rosangela C. Sampaio (LN)</t>
  </si>
  <si>
    <t>Jussiaria Pires Alves</t>
  </si>
  <si>
    <t>00016191-6</t>
  </si>
  <si>
    <t>00009578-6</t>
  </si>
  <si>
    <t>Adriana do N. Santana</t>
  </si>
  <si>
    <t>00001847-1</t>
  </si>
  <si>
    <t>Giselia Silva de Miranda</t>
  </si>
  <si>
    <t>00033571-5</t>
  </si>
  <si>
    <t>Maria Silva S. Oliveira</t>
  </si>
  <si>
    <t>Orlando Silva de Almeida</t>
  </si>
  <si>
    <t>00011534-7</t>
  </si>
  <si>
    <t>Poliana Almeida Oliveira</t>
  </si>
  <si>
    <t>00028879-0</t>
  </si>
  <si>
    <t>Sileuza Jesus Nascimento</t>
  </si>
  <si>
    <t>00037004-8</t>
  </si>
  <si>
    <t>Eline S. Ferreira</t>
  </si>
  <si>
    <t>18.196-X</t>
  </si>
  <si>
    <t>Catia Sirlene P Brito</t>
  </si>
  <si>
    <t>00033326-5</t>
  </si>
  <si>
    <t>Núbia Pereira Lima</t>
  </si>
  <si>
    <t>00005160-8</t>
  </si>
  <si>
    <t>Marcelo G de Souza</t>
  </si>
  <si>
    <t>00024027-5</t>
  </si>
  <si>
    <t>00007166-7</t>
  </si>
  <si>
    <t>Djalma C. Marques</t>
  </si>
  <si>
    <t>9.597-4</t>
  </si>
  <si>
    <t>Ednaldo Romão da Silva</t>
  </si>
  <si>
    <t>00023506-8</t>
  </si>
  <si>
    <t>Maria Sonia Ferreira da Silva</t>
  </si>
  <si>
    <t>00001134-3</t>
  </si>
  <si>
    <t>14.319-7</t>
  </si>
  <si>
    <t>00001639-8</t>
  </si>
  <si>
    <t>Ilza Félix Pinheiro (LN)</t>
  </si>
  <si>
    <t>Antônio Nunes dos Santos (LN)</t>
  </si>
  <si>
    <t>Eliana Jesus de Souza (LN)</t>
  </si>
  <si>
    <t>Claudimiro R. Soares</t>
  </si>
  <si>
    <t>Rael Cassiano da Cruz (2B)</t>
  </si>
  <si>
    <t>Maria Rodrigues de Sousa</t>
  </si>
  <si>
    <t>Manoel Messias A. Miranda</t>
  </si>
  <si>
    <t>Eliene Vitor Bispo</t>
  </si>
  <si>
    <t>00009081-7</t>
  </si>
  <si>
    <t>Ananias Bernardo da Silva</t>
  </si>
  <si>
    <t>00004397-4</t>
  </si>
  <si>
    <t>Martinho R. de J. Neto</t>
  </si>
  <si>
    <t>00018362-6</t>
  </si>
  <si>
    <t>Ricardo dos Santos Ferreira</t>
  </si>
  <si>
    <t>00019947-6</t>
  </si>
  <si>
    <t>Maria Nilce O. Santos</t>
  </si>
  <si>
    <t>Vera Lucia Carlos Silva</t>
  </si>
  <si>
    <t>00009531-0</t>
  </si>
  <si>
    <t>00005301-3</t>
  </si>
  <si>
    <t>Marivaldo Matos Soares</t>
  </si>
  <si>
    <t>00054443-8</t>
  </si>
  <si>
    <t>Maria Tatiane de Souza</t>
  </si>
  <si>
    <t>00020957-9</t>
  </si>
  <si>
    <t>00009870-1</t>
  </si>
  <si>
    <t>00001486-6</t>
  </si>
  <si>
    <t>Julia Cornelio de Souza</t>
  </si>
  <si>
    <t>00015875-6</t>
  </si>
  <si>
    <t>Tatiane Mendes de Souza</t>
  </si>
  <si>
    <t>00010514-7</t>
  </si>
  <si>
    <t>Edilene Santana de Souza</t>
  </si>
  <si>
    <t>Raimundo Soares de Souza</t>
  </si>
  <si>
    <t>00010147-6</t>
  </si>
  <si>
    <t>Rilda Rosa Caldeira</t>
  </si>
  <si>
    <t>00002752-7</t>
  </si>
  <si>
    <t>00005747-4</t>
  </si>
  <si>
    <t>00028188-4</t>
  </si>
  <si>
    <t>Orlando S. Almeida</t>
  </si>
  <si>
    <t>8.627-4</t>
  </si>
  <si>
    <t>Clenilda Oliveira Santos</t>
  </si>
  <si>
    <t>00055654-6</t>
  </si>
  <si>
    <t>00008623-5</t>
  </si>
  <si>
    <t>Marinez Silva Santana</t>
  </si>
  <si>
    <t>Pedro Barbosa da Silva</t>
  </si>
  <si>
    <t>00039578-0</t>
  </si>
  <si>
    <t>Arenildo Rosa Pires</t>
  </si>
  <si>
    <t>00011149-0</t>
  </si>
  <si>
    <t>0595-9</t>
  </si>
  <si>
    <t>23.250-5</t>
  </si>
  <si>
    <t>Rozana Santana de Assunção</t>
  </si>
  <si>
    <t>Lourisvaldo Brito Silva</t>
  </si>
  <si>
    <t>Ana Rita Santos de Souza</t>
  </si>
  <si>
    <t>Florisvaldo R. da Silva</t>
  </si>
  <si>
    <t>Tereza Gabriela de Souza</t>
  </si>
  <si>
    <t>Ana Paula Ferreira Silva</t>
  </si>
  <si>
    <t>Rosinete O. do E. Santo</t>
  </si>
  <si>
    <t>00000956-9</t>
  </si>
  <si>
    <t>00012159-0</t>
  </si>
  <si>
    <t>Gersiane Soares dos Santos</t>
  </si>
  <si>
    <t>Sirleide Conceição Sousa</t>
  </si>
  <si>
    <t>Adinela Francisca dos Santos</t>
  </si>
  <si>
    <t>Jaires Francisco Santos</t>
  </si>
  <si>
    <t>Joselito Teodoro da Cruz</t>
  </si>
  <si>
    <t>Raimundo Rodrigues Oliveira</t>
  </si>
  <si>
    <t>Adenil Pereira Bispo</t>
  </si>
  <si>
    <t>00008483-2</t>
  </si>
  <si>
    <t>00008365-8</t>
  </si>
  <si>
    <t>Sandro Damasceno Oliveira</t>
  </si>
  <si>
    <t>00021972-1</t>
  </si>
  <si>
    <t>Roberto Paixão Nagô</t>
  </si>
  <si>
    <t>00037835-4</t>
  </si>
  <si>
    <t>Luciene O. da Silva</t>
  </si>
  <si>
    <t>Edivaldo Ferreira de Souza</t>
  </si>
  <si>
    <t>Maria da Paixão de Jesus</t>
  </si>
  <si>
    <t>Viviane Ramalho de Oliveira</t>
  </si>
  <si>
    <t>Eliene Almeida Oliveira (2B)</t>
  </si>
  <si>
    <t>Darlene Lima de S. Ferreira</t>
  </si>
  <si>
    <t>Robevaldo Claudio dos Anjos</t>
  </si>
  <si>
    <t>Erivan Romão da Silva</t>
  </si>
  <si>
    <t>00016609-2</t>
  </si>
  <si>
    <t>Fábio Miranda Fernandes</t>
  </si>
  <si>
    <t>Adenildo Alves de Oliveira</t>
  </si>
  <si>
    <t>Daiane Almeida Oliveira</t>
  </si>
  <si>
    <t>1000166-8</t>
  </si>
  <si>
    <t>Salete Ferreira Santos</t>
  </si>
  <si>
    <t>00009238-8</t>
  </si>
  <si>
    <t>Abelina Félix da Silva</t>
  </si>
  <si>
    <t>Carmesina M. Fernandes</t>
  </si>
  <si>
    <t>00002739-0</t>
  </si>
  <si>
    <t>Sebastião de S Gomes</t>
  </si>
  <si>
    <t>00071672-0</t>
  </si>
  <si>
    <t>00011645-7</t>
  </si>
  <si>
    <t>00001489-0</t>
  </si>
  <si>
    <t>00021378-9</t>
  </si>
  <si>
    <t>Elineuza de Souza Pereira</t>
  </si>
  <si>
    <t>Geverson R. de Jesus</t>
  </si>
  <si>
    <t>Ademilton Oliveira Santos</t>
  </si>
  <si>
    <t>Maria José Alves Souza</t>
  </si>
  <si>
    <t>Cleidiane Santos dos Reis</t>
  </si>
  <si>
    <t>00018667-6</t>
  </si>
  <si>
    <t>Edilma dos Santos Silva</t>
  </si>
  <si>
    <t>00015566-5</t>
  </si>
  <si>
    <t>Ludimila Santos de Amorim</t>
  </si>
  <si>
    <t>00012987-7</t>
  </si>
  <si>
    <t>Adriana Moureira Matos</t>
  </si>
  <si>
    <t>00007835-0</t>
  </si>
  <si>
    <t>Sidnei de Souza</t>
  </si>
  <si>
    <t>00015520-7</t>
  </si>
  <si>
    <t>Patricia Rodrigues de Jesus</t>
  </si>
  <si>
    <t>00017054-0</t>
  </si>
  <si>
    <t>José Nunes Aragão</t>
  </si>
  <si>
    <t>00000473-7</t>
  </si>
  <si>
    <t>Valéria de Souza Silva</t>
  </si>
  <si>
    <t>00004042-6</t>
  </si>
  <si>
    <t>Valdirene Marques Silva</t>
  </si>
  <si>
    <t>00015079-5</t>
  </si>
  <si>
    <t>Érika das Neves Moura</t>
  </si>
  <si>
    <t>00013027-3</t>
  </si>
  <si>
    <t>Nivaldo Antônio Magno</t>
  </si>
  <si>
    <t>0600602-7</t>
  </si>
  <si>
    <t>00013522-2</t>
  </si>
  <si>
    <t>José A. S. da Silva</t>
  </si>
  <si>
    <t>00064095-4</t>
  </si>
  <si>
    <t>Célio Santos de Oliveira</t>
  </si>
  <si>
    <t>00008617-5</t>
  </si>
  <si>
    <t>Carlos Cândido Profeta</t>
  </si>
  <si>
    <t>00014917-7</t>
  </si>
  <si>
    <t>Adriana Aguida de Souza</t>
  </si>
  <si>
    <t>Adailto Almeida de Souza</t>
  </si>
  <si>
    <t>Edinaldo Vitória Santos</t>
  </si>
  <si>
    <t>0522932-4</t>
  </si>
  <si>
    <t>Franciely Jesus dos Santos</t>
  </si>
  <si>
    <t>00048543-6</t>
  </si>
  <si>
    <t>00019772-4</t>
  </si>
  <si>
    <t>00012638-0</t>
  </si>
  <si>
    <t>José Roberto Jesus Santos</t>
  </si>
  <si>
    <t>00001377-1</t>
  </si>
  <si>
    <t>00010170-3</t>
  </si>
  <si>
    <t>Rita de Cássia Lima de Sousa</t>
  </si>
  <si>
    <t>Sandoval Francisco de Souza</t>
  </si>
  <si>
    <t>Valdir Lino de Almeida</t>
  </si>
  <si>
    <t>Dalva Iris de Souza Morais</t>
  </si>
  <si>
    <t>Roque Gomes Lima</t>
  </si>
  <si>
    <t>00013524-9</t>
  </si>
  <si>
    <t>Edicleide A. Conceição</t>
  </si>
  <si>
    <t>00062737-4</t>
  </si>
  <si>
    <t>Raimundo Jesus Santos</t>
  </si>
  <si>
    <t>00008116-5</t>
  </si>
  <si>
    <t>Jacira J. Brito</t>
  </si>
  <si>
    <t>00006409-1</t>
  </si>
  <si>
    <t>00030668-8</t>
  </si>
  <si>
    <t>Deivid de Jesus Santos</t>
  </si>
  <si>
    <t>00009170-8</t>
  </si>
  <si>
    <t>Marluce de Jesus Santos</t>
  </si>
  <si>
    <t>00009165-9</t>
  </si>
  <si>
    <t>Tarcia Tatiana A. da Silva</t>
  </si>
  <si>
    <t>00011593-3</t>
  </si>
  <si>
    <t>00021230-9</t>
  </si>
  <si>
    <t>Marilene de Jesus Santos</t>
  </si>
  <si>
    <t>Rosenilde de Jesus V. Macedo</t>
  </si>
  <si>
    <t>Valdirene de Souza Oliveira</t>
  </si>
  <si>
    <t>00016358-7</t>
  </si>
  <si>
    <t>1000138-2</t>
  </si>
  <si>
    <t>00027647-3</t>
  </si>
  <si>
    <t>00019453-9</t>
  </si>
  <si>
    <t>Ismael Santos Nunes</t>
  </si>
  <si>
    <t>00022045-9</t>
  </si>
  <si>
    <t>Jennifer Sousa de Jesus</t>
  </si>
  <si>
    <t>00022350-4</t>
  </si>
  <si>
    <t>Liliane Souza dos Santos</t>
  </si>
  <si>
    <t>0640330-1</t>
  </si>
  <si>
    <t>Atailton de Jesus Moureira</t>
  </si>
  <si>
    <t>00023989-7</t>
  </si>
  <si>
    <t>00068418-3</t>
  </si>
  <si>
    <t>Luciana dos Santos</t>
  </si>
  <si>
    <t>00006974-3</t>
  </si>
  <si>
    <t>00034171-0</t>
  </si>
  <si>
    <t>José Valdik Paes S Araújo</t>
  </si>
  <si>
    <t>Ademilton J Miranda</t>
  </si>
  <si>
    <t>Mavina Quirina Teixeira</t>
  </si>
  <si>
    <t>Jurinete Pires dos Santos</t>
  </si>
  <si>
    <t>00067483-8</t>
  </si>
  <si>
    <t>Marineide Mendes Santos</t>
  </si>
  <si>
    <t>00021197-2</t>
  </si>
  <si>
    <t>Abdon Neto dos S Almeida</t>
  </si>
  <si>
    <t>00000788-0</t>
  </si>
  <si>
    <t>Rosilandia R Aquino</t>
  </si>
  <si>
    <t>00008630-2</t>
  </si>
  <si>
    <t>Maria Alves de Souza</t>
  </si>
  <si>
    <t>0522926-0</t>
  </si>
  <si>
    <t>00007053-0</t>
  </si>
  <si>
    <t>00006713-8</t>
  </si>
  <si>
    <t>00012392-8</t>
  </si>
  <si>
    <t>Jenilda Vitória Santos</t>
  </si>
  <si>
    <t>00025141-0</t>
  </si>
  <si>
    <t>Laiane Ferreira da Jesus</t>
  </si>
  <si>
    <t>00037880-2</t>
  </si>
  <si>
    <t>Erivaldo dos Santos Silva</t>
  </si>
  <si>
    <t>Cláudia Aguida de Souza</t>
  </si>
  <si>
    <t>0005496-6</t>
  </si>
  <si>
    <t>Juracir Aquino Pereira</t>
  </si>
  <si>
    <t>0001096-0</t>
  </si>
  <si>
    <t>José Orlando V. Rodrigues</t>
  </si>
  <si>
    <t>00013250-9</t>
  </si>
  <si>
    <t>Ailton Silva Santos</t>
  </si>
  <si>
    <t>00003728-0</t>
  </si>
  <si>
    <t>Jovania Santos da Cruz</t>
  </si>
  <si>
    <t>00020307-4</t>
  </si>
  <si>
    <t>Solange de Jesus Souza</t>
  </si>
  <si>
    <t>00008542-0</t>
  </si>
  <si>
    <t>00010749-3</t>
  </si>
  <si>
    <t>Valternei de S. Rodrigues</t>
  </si>
  <si>
    <t>00018105-4</t>
  </si>
  <si>
    <t>Genival Nunes da Silva</t>
  </si>
  <si>
    <t>00009218-9</t>
  </si>
  <si>
    <t>Josimaria Pereira S Sousa</t>
  </si>
  <si>
    <t>Gessy de Jesus Souza</t>
  </si>
  <si>
    <t>Adriana Souza dos Santos</t>
  </si>
  <si>
    <t>Lucicleide Jesus Carvalho</t>
  </si>
  <si>
    <t>00009742-0</t>
  </si>
  <si>
    <t>Dioneide de Jesus</t>
  </si>
  <si>
    <t>00000049-9</t>
  </si>
  <si>
    <t>Lucivania Teles Lelis</t>
  </si>
  <si>
    <t>00011566-3</t>
  </si>
  <si>
    <t>00067922-8</t>
  </si>
  <si>
    <t>00023653-3</t>
  </si>
  <si>
    <t>00018526-2</t>
  </si>
  <si>
    <t>Gislandia Silva Oliveira</t>
  </si>
  <si>
    <t>0350261-9</t>
  </si>
  <si>
    <t>Laercio Ferreira de Gois</t>
  </si>
  <si>
    <t>00000959-3</t>
  </si>
  <si>
    <t>00008061-6</t>
  </si>
  <si>
    <t>00021413-0</t>
  </si>
  <si>
    <t>Isabel Martins de Araújo</t>
  </si>
  <si>
    <t>Heronilda Araújo Oliveira</t>
  </si>
  <si>
    <t>Edvania Pereira dos Santos</t>
  </si>
  <si>
    <t>Josciele Oliveira Martins</t>
  </si>
  <si>
    <t>Edvalda S. Silva</t>
  </si>
  <si>
    <t>00022895-6</t>
  </si>
  <si>
    <t>Vilma Maria de Souza</t>
  </si>
  <si>
    <t>0522662-7</t>
  </si>
  <si>
    <t>Geane Pereira Almeida</t>
  </si>
  <si>
    <t>0350229-5</t>
  </si>
  <si>
    <t>Jaci Alquino de Souza</t>
  </si>
  <si>
    <t>0003063-5</t>
  </si>
  <si>
    <t>Diogo Oliveira de Souza</t>
  </si>
  <si>
    <t>00023772-0</t>
  </si>
  <si>
    <t>José A da Silva</t>
  </si>
  <si>
    <t>00014105-2</t>
  </si>
  <si>
    <t>00014086-4</t>
  </si>
  <si>
    <t>Fernando Santos da Silva</t>
  </si>
  <si>
    <t>00008188-2</t>
  </si>
  <si>
    <t>13.616-6</t>
  </si>
  <si>
    <t>Anderson Nascimento Silva</t>
  </si>
  <si>
    <t>00013689-1</t>
  </si>
  <si>
    <t>Cristina Santos de Souza</t>
  </si>
  <si>
    <t>00013769-3</t>
  </si>
  <si>
    <t>Maricleide Teles dos Santos</t>
  </si>
  <si>
    <t>00000874-3</t>
  </si>
  <si>
    <t>00014933-0</t>
  </si>
  <si>
    <t>11.910-5</t>
  </si>
  <si>
    <t>00011023-0</t>
  </si>
  <si>
    <t>00021735-1</t>
  </si>
  <si>
    <t>Malaquias Pereira Junior</t>
  </si>
  <si>
    <t>6.069-8</t>
  </si>
  <si>
    <t>00013958-0</t>
  </si>
  <si>
    <t>Lucivania da Silva Moura</t>
  </si>
  <si>
    <t>Cineide Brito de Lima</t>
  </si>
  <si>
    <t>Julio Cesar Goes de Oliveira</t>
  </si>
  <si>
    <t>Ana Paula Silva Cezar</t>
  </si>
  <si>
    <t>Mª de Lourdes Sousa Gomes</t>
  </si>
  <si>
    <t>Claudinei de Souza Bispo</t>
  </si>
  <si>
    <t>Luciane da Silva Nunes</t>
  </si>
  <si>
    <t>Elizabeth Melo Cerqueira</t>
  </si>
  <si>
    <t>Mª Tania da Silva Oliveira</t>
  </si>
  <si>
    <t>Gilson Mendes de Oliveira</t>
  </si>
  <si>
    <t>20.284-3</t>
  </si>
  <si>
    <t>Leandro Rodrigues Souza</t>
  </si>
  <si>
    <t>Joscilene Silva Oliveira</t>
  </si>
  <si>
    <t>0350327-5</t>
  </si>
  <si>
    <t>Durvalino José Gonçalves</t>
  </si>
  <si>
    <t>00021132-8</t>
  </si>
  <si>
    <t>Cosme Santana de Oliveira</t>
  </si>
  <si>
    <t>13.048-6</t>
  </si>
  <si>
    <t>Adriano Rodrigues dos Santos</t>
  </si>
  <si>
    <t>00014305-7</t>
  </si>
  <si>
    <t>Eliane Souza Santos</t>
  </si>
  <si>
    <t>00153222-0</t>
  </si>
  <si>
    <t>Caique Oliveira dos Santos</t>
  </si>
  <si>
    <t>00012160-4</t>
  </si>
  <si>
    <t>0523476-0</t>
  </si>
  <si>
    <t>0350461-0</t>
  </si>
  <si>
    <t>Mário Diva Miranda</t>
  </si>
  <si>
    <t>Elane Rosa de Souza</t>
  </si>
  <si>
    <t>00018713-3</t>
  </si>
  <si>
    <t>Gildete Evangelista Brito</t>
  </si>
  <si>
    <t>00012733-7</t>
  </si>
  <si>
    <t>Luciene Maria de Morais</t>
  </si>
  <si>
    <t>1002654-7</t>
  </si>
  <si>
    <t>Andreia Morais de Brito</t>
  </si>
  <si>
    <t>00014259-0</t>
  </si>
  <si>
    <t>Marlene Oliveira Boaventura</t>
  </si>
  <si>
    <t>1004888-5</t>
  </si>
  <si>
    <t>Alexandre de Oliveira Souza</t>
  </si>
  <si>
    <t>1005271-8</t>
  </si>
  <si>
    <t>00010012-9</t>
  </si>
  <si>
    <t>Maria Graças P. Moureira</t>
  </si>
  <si>
    <t>00001837-6</t>
  </si>
  <si>
    <t>00023027-6</t>
  </si>
  <si>
    <t>Valdeteno Novais Oliveira</t>
  </si>
  <si>
    <t>1004239-9</t>
  </si>
  <si>
    <t>Ronielma de Oliveira Morais</t>
  </si>
  <si>
    <t>1000393-8</t>
  </si>
  <si>
    <t>Sueli Oliveira Boaventura</t>
  </si>
  <si>
    <t>00016453-5</t>
  </si>
  <si>
    <t>Neildo de Oliveira Silva</t>
  </si>
  <si>
    <t>1003304-7</t>
  </si>
  <si>
    <t>Silvanete Boaventura de Souza</t>
  </si>
  <si>
    <t>1001513-8</t>
  </si>
  <si>
    <t>00022051-3</t>
  </si>
  <si>
    <t>Luzia de Souza Brito</t>
  </si>
  <si>
    <t>Almir Araújo Lima</t>
  </si>
  <si>
    <t>0008239-2</t>
  </si>
  <si>
    <t>00010627-5</t>
  </si>
  <si>
    <t>00081969-9</t>
  </si>
  <si>
    <t>00002340-0</t>
  </si>
  <si>
    <t>Damires da Silva Alves</t>
  </si>
  <si>
    <t>00050099-8</t>
  </si>
  <si>
    <t>Lais Fonseca de Souza</t>
  </si>
  <si>
    <t>00009040-9</t>
  </si>
  <si>
    <t>Fabiana O. Marciel</t>
  </si>
  <si>
    <t>1000270-2</t>
  </si>
  <si>
    <t>00012588-1</t>
  </si>
  <si>
    <t>Ana Regina T. Machado</t>
  </si>
  <si>
    <t>0003966-7</t>
  </si>
  <si>
    <t>Marcia Silva dos Santos</t>
  </si>
  <si>
    <t>0005184-5</t>
  </si>
  <si>
    <t>17.300-2</t>
  </si>
  <si>
    <t>0007459-4</t>
  </si>
  <si>
    <t>Jeferson dos Santos</t>
  </si>
  <si>
    <t>00087943-9</t>
  </si>
  <si>
    <t>Diego dos Santos Oliveira</t>
  </si>
  <si>
    <t>00007525-6</t>
  </si>
  <si>
    <t>Valtecio Batista da Cruz</t>
  </si>
  <si>
    <t>00025837-9</t>
  </si>
  <si>
    <t>Joelita de Jesus Souza</t>
  </si>
  <si>
    <t>0000648-3</t>
  </si>
  <si>
    <t>Maria A. J. Souza</t>
  </si>
  <si>
    <t>0963-6</t>
  </si>
  <si>
    <t>46.179-2</t>
  </si>
  <si>
    <t>Lucielma Paes da Silva</t>
  </si>
  <si>
    <t>00019052-8</t>
  </si>
  <si>
    <t>Maria José de Souza Miranda</t>
  </si>
  <si>
    <t>1004553-3</t>
  </si>
  <si>
    <t>Everaldo Santana de Jesus</t>
  </si>
  <si>
    <t>1001395-0</t>
  </si>
  <si>
    <t>Silvanete Antônio de Souza</t>
  </si>
  <si>
    <t>00001432-8</t>
  </si>
  <si>
    <t>Ana Sena Santos</t>
  </si>
  <si>
    <t>00008345-2</t>
  </si>
  <si>
    <t>Eudice Paixão Maia</t>
  </si>
  <si>
    <t>00024537-1</t>
  </si>
  <si>
    <t>Luzinete Lima A. Santos</t>
  </si>
  <si>
    <t>00096761-3</t>
  </si>
  <si>
    <t>Lucilene Maria Oliveira</t>
  </si>
  <si>
    <t>0350385-2</t>
  </si>
  <si>
    <t>Rosivania Madalena de Souza</t>
  </si>
  <si>
    <t>1000147-1</t>
  </si>
  <si>
    <t>Tamires Lima de Jesus</t>
  </si>
  <si>
    <t>00022280-0</t>
  </si>
  <si>
    <t>Leonice de Jesus Monteiro</t>
  </si>
  <si>
    <t>00000293-1</t>
  </si>
  <si>
    <t>Raimunda Madalena de Souza</t>
  </si>
  <si>
    <t>1000175-7</t>
  </si>
  <si>
    <t>Betania Maria de Jesus</t>
  </si>
  <si>
    <t>00001066-7</t>
  </si>
  <si>
    <t>Eliana Rosa de Souza</t>
  </si>
  <si>
    <t>00011941-3</t>
  </si>
  <si>
    <t>00074265-3</t>
  </si>
  <si>
    <t>00027300-9</t>
  </si>
  <si>
    <t>00023315-1</t>
  </si>
  <si>
    <t>00006862-4</t>
  </si>
  <si>
    <t>Paulo Pereira dos Santos</t>
  </si>
  <si>
    <t>00012091-0</t>
  </si>
  <si>
    <t>Maria Celes Ferreira Souza</t>
  </si>
  <si>
    <t>0050164-6</t>
  </si>
  <si>
    <t>00018828-8</t>
  </si>
  <si>
    <t>Roberio Ivan de Oliveira</t>
  </si>
  <si>
    <t>00012825-0</t>
  </si>
  <si>
    <t>Sandra Euzébia dos Anjos</t>
  </si>
  <si>
    <t>Girleide Santana</t>
  </si>
  <si>
    <t>00006184-0</t>
  </si>
  <si>
    <t>0003149-6</t>
  </si>
  <si>
    <t>Cleber de Jesus Oliveira</t>
  </si>
  <si>
    <t>0008536-7</t>
  </si>
  <si>
    <t>Uilma Nunes Paixão</t>
  </si>
  <si>
    <t>Paulo Sérgio S. Lessa</t>
  </si>
  <si>
    <t>Iris Alves de Souza</t>
  </si>
  <si>
    <t>Ione Ferreira de Souza</t>
  </si>
  <si>
    <t>Leo Allive O. Martins</t>
  </si>
  <si>
    <t>João Carlos N. Gomes</t>
  </si>
  <si>
    <t>Elenir M. dos Anjos</t>
  </si>
  <si>
    <t>Clenilda Oliveira dos Santos</t>
  </si>
  <si>
    <t>Carlisson dos R Mangab</t>
  </si>
  <si>
    <t>Elisangela Maria de Souza</t>
  </si>
  <si>
    <t>0523153-1</t>
  </si>
  <si>
    <t>Miralva de Jesus Batista</t>
  </si>
  <si>
    <t>1001294-5</t>
  </si>
  <si>
    <t>Joelma da Silva Pereira</t>
  </si>
  <si>
    <t>00021566-8</t>
  </si>
  <si>
    <t>00016714-3</t>
  </si>
  <si>
    <t>Antônio Alves dos Santos</t>
  </si>
  <si>
    <t>00003948-0</t>
  </si>
  <si>
    <t>Rubia Oliveira Santos</t>
  </si>
  <si>
    <t>3806-1</t>
  </si>
  <si>
    <t>0001745-0</t>
  </si>
  <si>
    <t>José Carlos Ferreira</t>
  </si>
  <si>
    <t>1000703-8</t>
  </si>
  <si>
    <t>Emerson Alves de Jesus</t>
  </si>
  <si>
    <t>00007374-2</t>
  </si>
  <si>
    <t>Mônica Viana Anjos</t>
  </si>
  <si>
    <t>18.433-0</t>
  </si>
  <si>
    <t>Leandro de Andrade Souza</t>
  </si>
  <si>
    <t>00000398-9</t>
  </si>
  <si>
    <t>Nilton Rodrigues Pires</t>
  </si>
  <si>
    <t>00023824-2</t>
  </si>
  <si>
    <t>Joane Jesus dos Santos</t>
  </si>
  <si>
    <t>00020175-6</t>
  </si>
  <si>
    <t>Romário Nascimento Santos</t>
  </si>
  <si>
    <t>Adão Xavier de Souza</t>
  </si>
  <si>
    <t>00046718-2</t>
  </si>
  <si>
    <t>Erenilza de Jesus Oliveira</t>
  </si>
  <si>
    <t>00019125-4</t>
  </si>
  <si>
    <t>00004113-0</t>
  </si>
  <si>
    <t>Alessandro S dos Santos</t>
  </si>
  <si>
    <t>0008183-3</t>
  </si>
  <si>
    <t>Paulo Augusto de Souza</t>
  </si>
  <si>
    <t>0523701-7</t>
  </si>
  <si>
    <t>00021909-4</t>
  </si>
  <si>
    <t>Gilvania de Jesus Brito</t>
  </si>
  <si>
    <t>00005179-7</t>
  </si>
  <si>
    <t>Sacha Bispo da Silva</t>
  </si>
  <si>
    <t>00004756-8</t>
  </si>
  <si>
    <t>Marinalva F Evangelista</t>
  </si>
  <si>
    <t>0004921-2</t>
  </si>
  <si>
    <t>Livia Ferreira Martins</t>
  </si>
  <si>
    <t>00036986-3</t>
  </si>
  <si>
    <t>Morivaldo Oliveira Bispo</t>
  </si>
  <si>
    <t>00030159-7</t>
  </si>
  <si>
    <t>Danilo Teles Marciel</t>
  </si>
  <si>
    <t>0003888-1</t>
  </si>
  <si>
    <t>Camila Santos Lima</t>
  </si>
  <si>
    <t>0003614-5</t>
  </si>
  <si>
    <t>0003393-6</t>
  </si>
  <si>
    <t>Erionice Jesus da Silva</t>
  </si>
  <si>
    <t>00003460-4</t>
  </si>
  <si>
    <t>0003635-8</t>
  </si>
  <si>
    <t>Luzia Santos da Silva</t>
  </si>
  <si>
    <t>João Francisco da Silva</t>
  </si>
  <si>
    <t>0064321-1</t>
  </si>
  <si>
    <t>Gilvandia Silva Alves</t>
  </si>
  <si>
    <t>0350253-8</t>
  </si>
  <si>
    <t>Edineia Martins da Silva</t>
  </si>
  <si>
    <t>00027835-0</t>
  </si>
  <si>
    <t>Gilson da Silva Pereira</t>
  </si>
  <si>
    <t>00006961-0</t>
  </si>
  <si>
    <t>00018338-3</t>
  </si>
  <si>
    <t>Isaque Rosa de Souza</t>
  </si>
  <si>
    <t>0002203-9</t>
  </si>
  <si>
    <t>Marlene Gaspar de Souza</t>
  </si>
  <si>
    <t>0003390-1</t>
  </si>
  <si>
    <t>Clesia Souza Santos</t>
  </si>
  <si>
    <t>1003160-5</t>
  </si>
  <si>
    <t>00006099-1</t>
  </si>
  <si>
    <t>José Carlos Araújo Gomes</t>
  </si>
  <si>
    <t>00005064-4</t>
  </si>
  <si>
    <t>Paulo Ricardo J. Santos</t>
  </si>
  <si>
    <t>00006305-2</t>
  </si>
  <si>
    <t>Tamires Pereira de Souza</t>
  </si>
  <si>
    <t>00014796-4</t>
  </si>
  <si>
    <t>Narina Santana Machado</t>
  </si>
  <si>
    <t>Eliane Rosa dos Santos</t>
  </si>
  <si>
    <t>Reinilson Oliveira Souza</t>
  </si>
  <si>
    <t>Cristiano dos Santos S. B. Graças</t>
  </si>
  <si>
    <t>Ana Lucia Santana Sousa</t>
  </si>
  <si>
    <t>Luziania Santana Santos</t>
  </si>
  <si>
    <t>Wesley Gonçalves Silva</t>
  </si>
  <si>
    <t>Claudia Aguida de Souza</t>
  </si>
  <si>
    <t>Erivalda Pereira Brito</t>
  </si>
  <si>
    <t>Sandra Gonçalves Alves</t>
  </si>
  <si>
    <t>00000919-4</t>
  </si>
  <si>
    <t>Robson de Souza Santos</t>
  </si>
  <si>
    <t>00020376-7</t>
  </si>
  <si>
    <t>0001727-2</t>
  </si>
  <si>
    <t>Romário A. Santos</t>
  </si>
  <si>
    <t>00016960-7</t>
  </si>
  <si>
    <t>12.269-6</t>
  </si>
  <si>
    <t>Virlene Bispo Mercês</t>
  </si>
  <si>
    <t>1000689-9</t>
  </si>
  <si>
    <t>Jilson Barbosa Oliveira</t>
  </si>
  <si>
    <t>00039599-6</t>
  </si>
  <si>
    <t>Marinalva Gonçalves Silva</t>
  </si>
  <si>
    <t>00014772-8</t>
  </si>
  <si>
    <t>Lourito Ferreira de Novais</t>
  </si>
  <si>
    <t>0008794-7</t>
  </si>
  <si>
    <t>Vera Lúcia Francisca de Sousa</t>
  </si>
  <si>
    <t>1000282-6</t>
  </si>
  <si>
    <t>0060404-7</t>
  </si>
  <si>
    <t>Taciara Cruz Alves</t>
  </si>
  <si>
    <t>0004106-8</t>
  </si>
  <si>
    <t>Edileuza Cordeiro Paula</t>
  </si>
  <si>
    <t>00001555-7</t>
  </si>
  <si>
    <t>Tamires Dourado de Oliveira</t>
  </si>
  <si>
    <t>00083659-5</t>
  </si>
  <si>
    <t>Simone A. Oliveira</t>
  </si>
  <si>
    <t>10.249-0</t>
  </si>
  <si>
    <t>Sara Alves de Brito</t>
  </si>
  <si>
    <t>00076257-3</t>
  </si>
  <si>
    <t>5490-9</t>
  </si>
  <si>
    <t>Daniela dos Anjos Souza</t>
  </si>
  <si>
    <t>00020121-7</t>
  </si>
  <si>
    <t>Vanessa Sampaio Santiago</t>
  </si>
  <si>
    <t>00020248-8</t>
  </si>
  <si>
    <t>00005690-0</t>
  </si>
  <si>
    <t>Valdeque Teles Santos</t>
  </si>
  <si>
    <t>1002374-2</t>
  </si>
  <si>
    <t>Ivanilda Morais de Sousa</t>
  </si>
  <si>
    <t>2723-5</t>
  </si>
  <si>
    <t>1010969-8</t>
  </si>
  <si>
    <t>00014804-0</t>
  </si>
  <si>
    <t>0005594-8</t>
  </si>
  <si>
    <t>Solange Barbosa da Silva</t>
  </si>
  <si>
    <t>Valéria de Jesus Bispo</t>
  </si>
  <si>
    <t>00101466-1</t>
  </si>
  <si>
    <t>Natália dos Santos Araújo</t>
  </si>
  <si>
    <t>00013945-9</t>
  </si>
  <si>
    <t>Hildeni Alves Araujo</t>
  </si>
  <si>
    <t>00024666-1</t>
  </si>
  <si>
    <t>Gisselia Santos da Silva</t>
  </si>
  <si>
    <t>00022760-0</t>
  </si>
  <si>
    <t>José Leandro Alves Costa</t>
  </si>
  <si>
    <t>00018703-6</t>
  </si>
  <si>
    <t>Robenilson da Cruz Silva</t>
  </si>
  <si>
    <t>00025062-9</t>
  </si>
  <si>
    <t>0001442-7</t>
  </si>
  <si>
    <t>Milton Rosa de Souza</t>
  </si>
  <si>
    <t>00022628-7</t>
  </si>
  <si>
    <t>Natália Ribeiro de Souza</t>
  </si>
  <si>
    <t>00012123-0</t>
  </si>
  <si>
    <t>Claudio O. Ferreira</t>
  </si>
  <si>
    <t>Marilene do Rosário da Conceição</t>
  </si>
  <si>
    <t>Edicleide Barbosa de Oliveira</t>
  </si>
  <si>
    <t>0005310-4</t>
  </si>
  <si>
    <t>Dionei J. dos Anjos</t>
  </si>
  <si>
    <t>00070601-0</t>
  </si>
  <si>
    <t>00006062-3</t>
  </si>
  <si>
    <t>Jildecir Martins Sampaio</t>
  </si>
  <si>
    <t>1001140-0</t>
  </si>
  <si>
    <t>Antônio Carlos Peixoto</t>
  </si>
  <si>
    <t>00004572-5</t>
  </si>
  <si>
    <t>00014812-0</t>
  </si>
  <si>
    <t>Gilmar Ferreira de Plinio</t>
  </si>
  <si>
    <t>1000721-6</t>
  </si>
  <si>
    <t>Mariana Silva Nunes</t>
  </si>
  <si>
    <t>0003446-0</t>
  </si>
  <si>
    <t>Celene Alves M de Matos</t>
  </si>
  <si>
    <t>00012993-1</t>
  </si>
  <si>
    <t>Ozias P. de Jesus/Ana Paula da Silva</t>
  </si>
  <si>
    <t xml:space="preserve">Gilmar V. de Assis/Maria E. de J. Santos </t>
  </si>
  <si>
    <t>Raimunda O. Anjos</t>
  </si>
  <si>
    <t>00004561-4</t>
  </si>
  <si>
    <t>Tereza Emília de Novais</t>
  </si>
  <si>
    <t>Edison Brito da Silva</t>
  </si>
  <si>
    <t>Elizabete Sa Teles Sena</t>
  </si>
  <si>
    <t>Gabriel Sa Teles de Sousa</t>
  </si>
  <si>
    <t>Jerferson Andrade de Lima</t>
  </si>
  <si>
    <t>Raimunda Gomes de Novais</t>
  </si>
  <si>
    <t>Lucimaria Silva de Souza</t>
  </si>
  <si>
    <t>Isabel Lima da Silva Santos</t>
  </si>
  <si>
    <t>Jeferson Anjos Oliveira</t>
  </si>
  <si>
    <t>Maria Amoza P. de Jesus</t>
  </si>
  <si>
    <t>Gildevan Mendes de Morais</t>
  </si>
  <si>
    <t>Darte Cleia R. de Souza</t>
  </si>
  <si>
    <t>00009264-7</t>
  </si>
  <si>
    <t>Lucineide de Souza Santos</t>
  </si>
  <si>
    <t>00011119-7</t>
  </si>
  <si>
    <t>Terezinha S. Santos</t>
  </si>
  <si>
    <t>12.775-2</t>
  </si>
  <si>
    <t>Poliana Nunes dos Santos</t>
  </si>
  <si>
    <t>00023900-1</t>
  </si>
  <si>
    <t>Jose Nilton P. dos Santos</t>
  </si>
  <si>
    <t>00023729-7</t>
  </si>
  <si>
    <t>Antônio Selmo N. Marques</t>
  </si>
  <si>
    <t>00133614-2</t>
  </si>
  <si>
    <t>Edilson Ribeiro</t>
  </si>
  <si>
    <t>00022187-0</t>
  </si>
  <si>
    <t>Ivonete Euzébio dos Anjos</t>
  </si>
  <si>
    <t>0001042-1</t>
  </si>
  <si>
    <t>Fernando Sá Teles Santana</t>
  </si>
  <si>
    <t>00011398-9</t>
  </si>
  <si>
    <t>Laisa Mendes Araújo</t>
  </si>
  <si>
    <t>350353-4</t>
  </si>
  <si>
    <t>Gilderlandia M. de Oliveira</t>
  </si>
  <si>
    <t>00009567-3</t>
  </si>
  <si>
    <t>00000371-2</t>
  </si>
  <si>
    <t>Marineide Cristina Alves</t>
  </si>
  <si>
    <t>00001283-0</t>
  </si>
  <si>
    <t>Wellington N. Ferreira</t>
  </si>
  <si>
    <t>00039924-6</t>
  </si>
  <si>
    <t>Adriana Evangelica</t>
  </si>
  <si>
    <t>00001063-2</t>
  </si>
  <si>
    <t>Joana F. da Conceição</t>
  </si>
  <si>
    <t>16.396-1</t>
  </si>
  <si>
    <t>00029029-4</t>
  </si>
  <si>
    <t>Adelmo Pinto Santana</t>
  </si>
  <si>
    <t>00004817-8</t>
  </si>
  <si>
    <t>Priscila Oliveira de Jesus</t>
  </si>
  <si>
    <t>028373-8</t>
  </si>
  <si>
    <t>Jaelson Miranda de Souza</t>
  </si>
  <si>
    <t>00010149-2</t>
  </si>
  <si>
    <t>00016334-0</t>
  </si>
  <si>
    <t>Rafael O. Alves</t>
  </si>
  <si>
    <t>Crislaine Andrade Martins</t>
  </si>
  <si>
    <t>00019576-1</t>
  </si>
  <si>
    <t>Marineide Santos Santana</t>
  </si>
  <si>
    <t>Valtonio Alves da Silva</t>
  </si>
  <si>
    <t>00005173-8</t>
  </si>
  <si>
    <t>Silvanete Antonio de Souza</t>
  </si>
  <si>
    <t>00010115-0</t>
  </si>
  <si>
    <t>Natália Meira de Jesus</t>
  </si>
  <si>
    <t>00021741-5</t>
  </si>
  <si>
    <t>Jacson de Jesus Moreira</t>
  </si>
  <si>
    <t>00021532-3</t>
  </si>
  <si>
    <t>Jailton Souza de Jesus</t>
  </si>
  <si>
    <t>Vanderlucia Santana Souza</t>
  </si>
  <si>
    <t>00003511-2</t>
  </si>
  <si>
    <t>Robério Silva Oliveira</t>
  </si>
  <si>
    <t>0350542-1</t>
  </si>
  <si>
    <t>00014963-2</t>
  </si>
  <si>
    <t>Edineusa Maria de Brito</t>
  </si>
  <si>
    <t>00006733-3</t>
  </si>
  <si>
    <t>Célia dos Santos Souza</t>
  </si>
  <si>
    <t>00014972-1</t>
  </si>
  <si>
    <t>Abenailton Oliveira Costa</t>
  </si>
  <si>
    <t>0003605-6</t>
  </si>
  <si>
    <t>Genival Gomes Carmo</t>
  </si>
  <si>
    <t>00003183-1</t>
  </si>
  <si>
    <t>Iolanda Oliveira Ribeiro</t>
  </si>
  <si>
    <t>00024125-4</t>
  </si>
  <si>
    <t>Leonardo Louginho Souza</t>
  </si>
  <si>
    <t>00006331-0</t>
  </si>
  <si>
    <t>Tiago Silva de Oliveira</t>
  </si>
  <si>
    <t>0001782-5</t>
  </si>
  <si>
    <t>Genesson A. de Souza</t>
  </si>
  <si>
    <t>00023022-5</t>
  </si>
  <si>
    <t>Geniclevia F. da Silva</t>
  </si>
  <si>
    <t>00023358-5</t>
  </si>
  <si>
    <t>Janice Santana dos Santos</t>
  </si>
  <si>
    <t>1001717-3</t>
  </si>
  <si>
    <t>Jessica Soares Oliveira</t>
  </si>
  <si>
    <t>00084300-0</t>
  </si>
  <si>
    <t>Daelcio Oliveira</t>
  </si>
  <si>
    <t>00023179-5</t>
  </si>
  <si>
    <t>Gleito E. S. Souza</t>
  </si>
  <si>
    <t>00007215-1</t>
  </si>
  <si>
    <t>Ana N. Santos Soares</t>
  </si>
  <si>
    <t>Dermivania de Souza Cedro</t>
  </si>
  <si>
    <t>Elisangela Marciana Souza</t>
  </si>
  <si>
    <t>15.629-9</t>
  </si>
  <si>
    <t>00020339-5</t>
  </si>
  <si>
    <t>00014540-1</t>
  </si>
  <si>
    <t>00007921-9</t>
  </si>
  <si>
    <t>Bianca Morais dos Santos</t>
  </si>
  <si>
    <t>Ediene Lima Soares</t>
  </si>
  <si>
    <t>Manelito Silva A. Souza</t>
  </si>
  <si>
    <t>Lívia Sousa Gonçalves</t>
  </si>
  <si>
    <t>0004280-3</t>
  </si>
  <si>
    <t>Ivonaldo Sousa Silva</t>
  </si>
  <si>
    <t>00004638-6</t>
  </si>
  <si>
    <t>Anderson de Sousa Pereira</t>
  </si>
  <si>
    <t>00020105-5</t>
  </si>
  <si>
    <t>Flávia de S. Cedro</t>
  </si>
  <si>
    <t>00005981-3</t>
  </si>
  <si>
    <t>0061268-5</t>
  </si>
  <si>
    <t>0521049-6</t>
  </si>
  <si>
    <t>Mª de Lourdes M. Oliveira</t>
  </si>
  <si>
    <t>00008694-9</t>
  </si>
  <si>
    <t>Leidiane Souza dos Santos</t>
  </si>
  <si>
    <t>00017532-1</t>
  </si>
  <si>
    <t>Janilson Francisco dos Santos</t>
  </si>
  <si>
    <t>00016531-9</t>
  </si>
  <si>
    <t>Marivania Teles Oliveira</t>
  </si>
  <si>
    <t>3538-6</t>
  </si>
  <si>
    <t>0005253-1</t>
  </si>
  <si>
    <t>poup.</t>
  </si>
  <si>
    <t>Lindinalva Rosa dos Santos</t>
  </si>
  <si>
    <t>00019261-7</t>
  </si>
  <si>
    <t>Juliana Silva da Conceição</t>
  </si>
  <si>
    <t>00015507-0</t>
  </si>
  <si>
    <t>0521931-0</t>
  </si>
  <si>
    <t>Eloisa Santana Guimarães</t>
  </si>
  <si>
    <t>860460796-8</t>
  </si>
  <si>
    <t>00020018-0</t>
  </si>
  <si>
    <t>Carine Souza de Jesus</t>
  </si>
  <si>
    <t>00020099-7</t>
  </si>
  <si>
    <t>Vanilza Pereira de Souza</t>
  </si>
  <si>
    <t>00072112-7</t>
  </si>
  <si>
    <t>Jilmaene Pereira de Souza</t>
  </si>
  <si>
    <t>Valcira Araújo  de Souza</t>
  </si>
  <si>
    <t>José Alves de Souza</t>
  </si>
  <si>
    <t>872-9</t>
  </si>
  <si>
    <t>00001768-6</t>
  </si>
  <si>
    <t>1000397-0</t>
  </si>
  <si>
    <t>00023513-8</t>
  </si>
  <si>
    <t>Cosme Almeida Santos</t>
  </si>
  <si>
    <t>0002530-5</t>
  </si>
  <si>
    <t>Fabiana Ribeiro Costa</t>
  </si>
  <si>
    <t>00025581-6</t>
  </si>
  <si>
    <t>Jaciara Santos Nascimento</t>
  </si>
  <si>
    <t>00000604-5</t>
  </si>
  <si>
    <t>Jeane Silva dos Santos</t>
  </si>
  <si>
    <t>00012163-9</t>
  </si>
  <si>
    <t>Gilmar dos Santos Alves</t>
  </si>
  <si>
    <t>0004264-1</t>
  </si>
  <si>
    <t>Edriana Costa dos Santos</t>
  </si>
  <si>
    <t>00015143-0</t>
  </si>
  <si>
    <t>Lúcio de Jesus Souza</t>
  </si>
  <si>
    <t>00005495-8</t>
  </si>
  <si>
    <t>00023222-8</t>
  </si>
  <si>
    <t>Luciana dos Anjos Costa</t>
  </si>
  <si>
    <t>855654528-7</t>
  </si>
  <si>
    <t>Domingas Betania de Souza</t>
  </si>
  <si>
    <t>Gilson Alves Ribeiro</t>
  </si>
  <si>
    <t>Ana Lucia Sena Meira</t>
  </si>
  <si>
    <t>00010112-6</t>
  </si>
  <si>
    <t>Almir de Jesus Carvalho</t>
  </si>
  <si>
    <t>Edleia Medeiros de Souza</t>
  </si>
  <si>
    <t>00024080-8</t>
  </si>
  <si>
    <t>10.936-3</t>
  </si>
  <si>
    <t>Valdirene Alve Pereira</t>
  </si>
  <si>
    <t>00010519-9</t>
  </si>
  <si>
    <t>Valdir Pereira S. Souza</t>
  </si>
  <si>
    <t>00020749-5</t>
  </si>
  <si>
    <t>Reinaldo Costa da Rocha</t>
  </si>
  <si>
    <t>1001578-2</t>
  </si>
  <si>
    <t>8.282-1</t>
  </si>
  <si>
    <t>Aristeu Gomes de Souza</t>
  </si>
  <si>
    <t>00004168-8</t>
  </si>
  <si>
    <t>18.352-0</t>
  </si>
  <si>
    <t>Joseval Gomes de Souza</t>
  </si>
  <si>
    <t>00008009-8</t>
  </si>
  <si>
    <t>Darleide Oliveira Santos</t>
  </si>
  <si>
    <t>00084963-6</t>
  </si>
  <si>
    <t>19.611-8</t>
  </si>
  <si>
    <t>Maria Rodrigues de Souza</t>
  </si>
  <si>
    <t>Andrea Oliveira Moraes</t>
  </si>
  <si>
    <t>00022919-8</t>
  </si>
  <si>
    <t>Sidione Oliveira Medeiros</t>
  </si>
  <si>
    <t>00070170-8</t>
  </si>
  <si>
    <t>0350565-0</t>
  </si>
  <si>
    <t>Daniel Santana Carvalho</t>
  </si>
  <si>
    <t>Daniel da Silva Santos</t>
  </si>
  <si>
    <t>00017510-0</t>
  </si>
  <si>
    <t>16.811-4</t>
  </si>
  <si>
    <t>Luciene Silva de Oliveira</t>
  </si>
  <si>
    <t>Danilo Moraes dos Santos</t>
  </si>
  <si>
    <t>Givanildo Oliveira Santos</t>
  </si>
  <si>
    <t>Erasmo C. Alves de Souza</t>
  </si>
  <si>
    <t>Maria Nilma Silva Oliveira</t>
  </si>
  <si>
    <t>6176-0</t>
  </si>
  <si>
    <t>0350384-4</t>
  </si>
  <si>
    <t>14.077-5</t>
  </si>
  <si>
    <t>00087048-1</t>
  </si>
  <si>
    <t>00009125-0</t>
  </si>
  <si>
    <t>0523740-8</t>
  </si>
  <si>
    <t>0365827-9</t>
  </si>
  <si>
    <t>Samara Matos de Souza</t>
  </si>
  <si>
    <t>00000076-6</t>
  </si>
  <si>
    <t>Marcos Alves da Silva</t>
  </si>
  <si>
    <t>00023966-4</t>
  </si>
  <si>
    <t>Luzia Oliveira A. Souza</t>
  </si>
  <si>
    <t>00001187-5</t>
  </si>
  <si>
    <t>16.319-8</t>
  </si>
  <si>
    <t>Jorge dos Santos Soares</t>
  </si>
  <si>
    <t>12.756-6</t>
  </si>
  <si>
    <t>Luciene Lima dos Santos</t>
  </si>
  <si>
    <t>854854632-6</t>
  </si>
  <si>
    <t>Aparecida Pereira Barbosa</t>
  </si>
  <si>
    <t>839937376-0</t>
  </si>
  <si>
    <t>0109-0</t>
  </si>
  <si>
    <t>17.507-2</t>
  </si>
  <si>
    <t>835308154-5</t>
  </si>
  <si>
    <t>860460794-1</t>
  </si>
  <si>
    <t>Ana Cedro Alves Santos</t>
  </si>
  <si>
    <t>Marieta Rosa da Silva</t>
  </si>
  <si>
    <t>Fernando Pires Souza</t>
  </si>
  <si>
    <t>Flávia de Sousa Fernandes</t>
  </si>
  <si>
    <t>Daniel Conceiçao Silva</t>
  </si>
  <si>
    <t>Rubevaldo Santos Silva</t>
  </si>
  <si>
    <t>00013323-0</t>
  </si>
  <si>
    <t>Maicon Santos de Oliveira</t>
  </si>
  <si>
    <t>11.784-6</t>
  </si>
  <si>
    <t>00010270-9</t>
  </si>
  <si>
    <t>Silvana Damasceno Lisboa</t>
  </si>
  <si>
    <t>00081245-7</t>
  </si>
  <si>
    <t>00007826-0</t>
  </si>
  <si>
    <t>João Batista Souza Andrade</t>
  </si>
  <si>
    <t>0006135-2</t>
  </si>
  <si>
    <t>Robson Brito Silva Souza</t>
  </si>
  <si>
    <t>00002100-1</t>
  </si>
  <si>
    <t>Vanderleia M. da Silva</t>
  </si>
  <si>
    <t>Fernando S. Nascimento</t>
  </si>
  <si>
    <t>00011114-7</t>
  </si>
  <si>
    <t>Luciene Souza Brandão</t>
  </si>
  <si>
    <t>00025350-4</t>
  </si>
  <si>
    <t>Viviana dos Santos Souza</t>
  </si>
  <si>
    <t>00078133-0</t>
  </si>
  <si>
    <t>Kesia Priscila C. Santos</t>
  </si>
  <si>
    <t>Melecio N. S. de Oliveira</t>
  </si>
  <si>
    <t>00074069-3</t>
  </si>
  <si>
    <t>Tatiana Lima Pereira</t>
  </si>
  <si>
    <t>00013076-1</t>
  </si>
  <si>
    <t>Edclei Francisco de Souza</t>
  </si>
  <si>
    <t>0520747-9</t>
  </si>
  <si>
    <t>Maria Nilde de Jesus</t>
  </si>
  <si>
    <t>00010427-3</t>
  </si>
  <si>
    <t>Laureneide Bispo Cardoso</t>
  </si>
  <si>
    <t>00010960-6</t>
  </si>
  <si>
    <t>Alex Sandro L. Pereira</t>
  </si>
  <si>
    <t>14.790-7</t>
  </si>
  <si>
    <t>796526228-3</t>
  </si>
  <si>
    <t>Silas S Santos/Marli R. de Jesus</t>
  </si>
  <si>
    <t>Antônio Salvador Souza</t>
  </si>
  <si>
    <t>20.718-7</t>
  </si>
  <si>
    <t>José Humberto da Silva</t>
  </si>
  <si>
    <t>00003517-7</t>
  </si>
  <si>
    <t>Sabrina Silva Ribeiro</t>
  </si>
  <si>
    <t>00008966-4</t>
  </si>
  <si>
    <t>Agnaldo dos Santos Nago</t>
  </si>
  <si>
    <t>00015119-0</t>
  </si>
  <si>
    <t>Flávio B. Oliveira Pereira</t>
  </si>
  <si>
    <t>0350220-1</t>
  </si>
  <si>
    <t>Natan Lopes dos Santos</t>
  </si>
  <si>
    <t>00023841-2</t>
  </si>
  <si>
    <t>00004923-7</t>
  </si>
  <si>
    <t>Flamarion Sá Teles de Oliveira</t>
  </si>
  <si>
    <t>00021434-3</t>
  </si>
  <si>
    <t>Uenio dos Anjos Meira</t>
  </si>
  <si>
    <t>00008538-3</t>
  </si>
  <si>
    <t>Genivaldo Gaspar de Souza</t>
  </si>
  <si>
    <t>1000654-6</t>
  </si>
  <si>
    <t>Leandro dos Anjos Santos</t>
  </si>
  <si>
    <t>0002739-1</t>
  </si>
  <si>
    <t>Manelito da Silva Araújo</t>
  </si>
  <si>
    <t>00009610-7</t>
  </si>
  <si>
    <t>Maria Glória Gomes Sousa</t>
  </si>
  <si>
    <t>Elzita Maria de Souza</t>
  </si>
  <si>
    <t>Anailde Souza Salvador</t>
  </si>
  <si>
    <t>Elizabete J. Souza</t>
  </si>
  <si>
    <t>Oseias de Souza Araújo</t>
  </si>
  <si>
    <t>Messias Silva Lima</t>
  </si>
  <si>
    <t>0350169-8</t>
  </si>
  <si>
    <t>0007361-9</t>
  </si>
  <si>
    <t>14.888-1</t>
  </si>
  <si>
    <t>00050380-5</t>
  </si>
  <si>
    <t>00072275-1</t>
  </si>
  <si>
    <t>Maria  Aparecida Inácio da Silva</t>
  </si>
  <si>
    <t>Leiliane dos Santos Nunes</t>
  </si>
  <si>
    <t>Aldai Souza Costa</t>
  </si>
  <si>
    <t>00006586-0</t>
  </si>
  <si>
    <t>Gesiane Santos Pires</t>
  </si>
  <si>
    <t>00020308-2</t>
  </si>
  <si>
    <t>Lucineide da Silva Valeiro</t>
  </si>
  <si>
    <t>Gilvando Correia Caneiro</t>
  </si>
  <si>
    <t>00009989-2</t>
  </si>
  <si>
    <t>Eulália Oliveira Costa</t>
  </si>
  <si>
    <t>Noelma da Silva Santos</t>
  </si>
  <si>
    <t>00013715-8</t>
  </si>
  <si>
    <t>Sidalva C. da Silva</t>
  </si>
  <si>
    <t>00000910-0</t>
  </si>
  <si>
    <t>Cleuma dos Santos Vitor</t>
  </si>
  <si>
    <t>00011784-4</t>
  </si>
  <si>
    <t>Valnier Alves Souza</t>
  </si>
  <si>
    <t>00012412-3</t>
  </si>
  <si>
    <t>Laiza Costa Ribeiro</t>
  </si>
  <si>
    <t>0002450-3</t>
  </si>
  <si>
    <t>Lucilene Costa Nunes</t>
  </si>
  <si>
    <t>00023784-0</t>
  </si>
  <si>
    <t>Rodrigo Barbosa da Silva</t>
  </si>
  <si>
    <t>0640173-2</t>
  </si>
  <si>
    <t>Mª Madalena Lima Santos</t>
  </si>
  <si>
    <t>Abenailton Souza de Jesus</t>
  </si>
  <si>
    <t>Adilma dos Santos Silva</t>
  </si>
  <si>
    <t>Rosenir da Cruz Santos</t>
  </si>
  <si>
    <t>0523018-7</t>
  </si>
  <si>
    <t>00012217-1</t>
  </si>
  <si>
    <t>Silvoneide Ferreira Lima</t>
  </si>
  <si>
    <t>858559312-0</t>
  </si>
  <si>
    <t>Edvânia Fernandes Brito</t>
  </si>
  <si>
    <t>00024117-1</t>
  </si>
  <si>
    <t>Vanessa Leite Santana</t>
  </si>
  <si>
    <t>00082135-9</t>
  </si>
  <si>
    <t>Joelza Alves de Souza</t>
  </si>
  <si>
    <t>855654749-2</t>
  </si>
  <si>
    <t>Luciene Ferreira da Silva</t>
  </si>
  <si>
    <t>00008317-6</t>
  </si>
  <si>
    <t>16.040-7</t>
  </si>
  <si>
    <t>801327859-8</t>
  </si>
  <si>
    <t>854053096-0</t>
  </si>
  <si>
    <t>Dilma Alves da Silva</t>
  </si>
  <si>
    <t>00013884-4</t>
  </si>
  <si>
    <t>Sebastião Macaúbas Santos</t>
  </si>
  <si>
    <t>Delmires Miranda</t>
  </si>
  <si>
    <t>00022660-0</t>
  </si>
  <si>
    <t>Ideane Jesus de Oliveira</t>
  </si>
  <si>
    <t>1000216-8</t>
  </si>
  <si>
    <t>Eliana Souza Pereira</t>
  </si>
  <si>
    <t>00012817-1</t>
  </si>
  <si>
    <t>Robervaldo Pereira Barbosa</t>
  </si>
  <si>
    <t>0064298-3</t>
  </si>
  <si>
    <t>Pedro Francisco de Oliveira</t>
  </si>
  <si>
    <t>0520953-6</t>
  </si>
  <si>
    <t>871262371-5</t>
  </si>
  <si>
    <t>Gildásio Carvalho Santos</t>
  </si>
  <si>
    <t>00024099-2</t>
  </si>
  <si>
    <t>00020776-3</t>
  </si>
  <si>
    <t>804939303-6</t>
  </si>
  <si>
    <t>Móises Marques Souza</t>
  </si>
  <si>
    <t>John Lennon Teles  de Lima</t>
  </si>
  <si>
    <t>867925464-7</t>
  </si>
  <si>
    <t>Apolonio F. Conceição</t>
  </si>
  <si>
    <t>00018439-8</t>
  </si>
  <si>
    <t>7615-5</t>
  </si>
  <si>
    <t>0004655-8</t>
  </si>
  <si>
    <t>Paulino Marques da Silva</t>
  </si>
  <si>
    <t>856456684-0</t>
  </si>
  <si>
    <t>00009933-4</t>
  </si>
  <si>
    <t>Silene Fernandes Silva</t>
  </si>
  <si>
    <t>Marilene de Jesus Ribeiro</t>
  </si>
  <si>
    <t>00012137-2</t>
  </si>
  <si>
    <t>Cícero Severino dos Santos</t>
  </si>
  <si>
    <t>Eliane Souza dos Santos</t>
  </si>
  <si>
    <t>Emerson Oliveira Costa</t>
  </si>
  <si>
    <t>2556-9</t>
  </si>
  <si>
    <t>0011255-0</t>
  </si>
  <si>
    <t>Cristian Nilton S Pires</t>
  </si>
  <si>
    <t>933934155-0</t>
  </si>
  <si>
    <t>Núbia Aquino de Souza</t>
  </si>
  <si>
    <t>800126095-8</t>
  </si>
  <si>
    <t>Alailson Almeida de Souza</t>
  </si>
  <si>
    <t>Lucas Soares Belo</t>
  </si>
  <si>
    <t>Aline Moares Gabriel</t>
  </si>
  <si>
    <t>Ana Maria Santos Soares</t>
  </si>
  <si>
    <t>Agostinho Jesus Oliveira</t>
  </si>
  <si>
    <t>00007988-8</t>
  </si>
  <si>
    <t>00015000-2</t>
  </si>
  <si>
    <t>7526-4</t>
  </si>
  <si>
    <t>0637718-1</t>
  </si>
  <si>
    <t>0001037-5</t>
  </si>
  <si>
    <t>00011461-7</t>
  </si>
  <si>
    <t>00006975-1</t>
  </si>
  <si>
    <t>850381562-0</t>
  </si>
  <si>
    <t>00010470-2</t>
  </si>
  <si>
    <t>Odelito Ferreira de Souza</t>
  </si>
  <si>
    <t>00040301-5</t>
  </si>
  <si>
    <t>Santilha Barbosa da Silva</t>
  </si>
  <si>
    <t>00017124-5</t>
  </si>
  <si>
    <t>Ivanilson de Souza Pinto</t>
  </si>
  <si>
    <t>Iolanda Conceição de Melo</t>
  </si>
  <si>
    <t>00006499-7</t>
  </si>
  <si>
    <t>10.379-9</t>
  </si>
  <si>
    <t>00023127-2</t>
  </si>
  <si>
    <t>Dernival D. Moura</t>
  </si>
  <si>
    <t>Shirley de S Santos</t>
  </si>
  <si>
    <t>858890288-3</t>
  </si>
  <si>
    <t>Rozalia Pereira da Silva</t>
  </si>
  <si>
    <t>Mª Betania Silva de Souza</t>
  </si>
  <si>
    <t>Elieusa Sampaio Ramos</t>
  </si>
  <si>
    <t>Elizangela Silva de Souza</t>
  </si>
  <si>
    <t>Roberto Carlos Bispo dos Santos</t>
  </si>
  <si>
    <t>Luiz Carlos dos Santos Soares</t>
  </si>
  <si>
    <t>Neurailde Rodrigues de Souza</t>
  </si>
  <si>
    <t>Selma Aguida Sá Teles</t>
  </si>
  <si>
    <t>Jorge Rodrigues Oliveira</t>
  </si>
  <si>
    <t>802529872-6</t>
  </si>
  <si>
    <t>Viterbo Farias Dias Filho</t>
  </si>
  <si>
    <t>Marialva Silva de Brito</t>
  </si>
  <si>
    <t>18.604-X</t>
  </si>
  <si>
    <t>Sandra Pereira dos Santos</t>
  </si>
  <si>
    <t>00012407-8</t>
  </si>
  <si>
    <t>Lucivane Bispo dos Santos</t>
  </si>
  <si>
    <t>00012918-6</t>
  </si>
  <si>
    <t>Celio Santos de Oliveira</t>
  </si>
  <si>
    <t>14.177-1</t>
  </si>
  <si>
    <t>Ladislei Bispo Almeida</t>
  </si>
  <si>
    <t>1531-8</t>
  </si>
  <si>
    <t>1000208-7</t>
  </si>
  <si>
    <t>Fabiana Oliveira Maciel</t>
  </si>
  <si>
    <t>Pedro Santana dos Santos</t>
  </si>
  <si>
    <t>Antônio Cesar dos Santos</t>
  </si>
  <si>
    <t>Cleomaria Lira Neres Sousa</t>
  </si>
  <si>
    <t>Nivaldo Gonçalves da Silva</t>
  </si>
  <si>
    <t>Marinaide Alves Boaventura</t>
  </si>
  <si>
    <t>Tarcísio L. do Nascimento</t>
  </si>
  <si>
    <t>00005330-9</t>
  </si>
  <si>
    <t>Vanderlei de Jesus Souza</t>
  </si>
  <si>
    <t>3738-9</t>
  </si>
  <si>
    <t>0276697-3</t>
  </si>
  <si>
    <t>Marcelo Silva Bispo</t>
  </si>
  <si>
    <t>871263322-2</t>
  </si>
  <si>
    <t>José Nilton P dos Santos</t>
  </si>
  <si>
    <t>00023779-3</t>
  </si>
  <si>
    <t>00011136-9</t>
  </si>
  <si>
    <t>804938842-3</t>
  </si>
  <si>
    <t>Jociel Jesus de Souza</t>
  </si>
  <si>
    <t>Cidinei de Souza Bispo</t>
  </si>
  <si>
    <t>Alane Dias de Oliveira</t>
  </si>
  <si>
    <t>00007713-6</t>
  </si>
  <si>
    <t>0350170-1</t>
  </si>
  <si>
    <t>Carlos Candido Profeta</t>
  </si>
  <si>
    <t>00006273-3</t>
  </si>
  <si>
    <t>837153685-0</t>
  </si>
  <si>
    <t>Mª de Lurdes Ramalho de Oliveira</t>
  </si>
  <si>
    <t>Raimunda Oliveira dos Anjos</t>
  </si>
  <si>
    <t>Elvismaria Santos dos Anjos</t>
  </si>
  <si>
    <t>00020320-1</t>
  </si>
  <si>
    <t>Godofredo Santos Vieira</t>
  </si>
  <si>
    <t>00014985-3</t>
  </si>
  <si>
    <t>Luzinete Gomes</t>
  </si>
  <si>
    <t>00007071-7</t>
  </si>
  <si>
    <t>Vilmarcos Santana Bastos</t>
  </si>
  <si>
    <t>00015940-1</t>
  </si>
  <si>
    <t>Maremi Teles dos Santos</t>
  </si>
  <si>
    <t>Cx Econ</t>
  </si>
  <si>
    <t>00023809-9</t>
  </si>
  <si>
    <t>Eleaci Silva Araújo Alves</t>
  </si>
  <si>
    <t>1000770-4</t>
  </si>
  <si>
    <t>Enivaldo de Souza Silva</t>
  </si>
  <si>
    <t>Egídio de Jesus</t>
  </si>
  <si>
    <t>Lucimara Bispo da Silva</t>
  </si>
  <si>
    <t>Mª Cristina dos Santos</t>
  </si>
  <si>
    <t>Rosenir de Jesus Souza</t>
  </si>
  <si>
    <t>Ozania Conceição Santos</t>
  </si>
  <si>
    <t>José Luiz S Nascimento</t>
  </si>
  <si>
    <t>Geovaldo Vieira de Souza</t>
  </si>
  <si>
    <t>Ana Paula Lopes Silva</t>
  </si>
  <si>
    <t>Marilene Rodrigues Silva</t>
  </si>
  <si>
    <t>Altamira Candido Profeta</t>
  </si>
  <si>
    <t>804063116-3</t>
  </si>
  <si>
    <t>860460519-1</t>
  </si>
  <si>
    <t>00033014-4</t>
  </si>
  <si>
    <t>0005209-4</t>
  </si>
  <si>
    <t>853252232-5</t>
  </si>
  <si>
    <t>Rone Cleia dos Santos</t>
  </si>
  <si>
    <t>853251561-2</t>
  </si>
  <si>
    <t>Andreane de Souza Batista</t>
  </si>
  <si>
    <t>0007713-5</t>
  </si>
  <si>
    <t>0005812-4</t>
  </si>
  <si>
    <t>00022261-3</t>
  </si>
  <si>
    <t>00005958-5</t>
  </si>
  <si>
    <t>00023833-1</t>
  </si>
  <si>
    <t>0522473-0</t>
  </si>
  <si>
    <t>1288</t>
  </si>
  <si>
    <t>798925888-0</t>
  </si>
  <si>
    <t>0294-1</t>
  </si>
  <si>
    <t>1014181-8</t>
  </si>
  <si>
    <t>854853243-0</t>
  </si>
  <si>
    <t>00000119-1</t>
  </si>
  <si>
    <t>Marly Oliveira dos Santos</t>
  </si>
  <si>
    <t>00025381-4</t>
  </si>
  <si>
    <t>Edcleide Alves de Jesus</t>
  </si>
  <si>
    <t>00020208-6</t>
  </si>
  <si>
    <t>Juraci Jesus dos Santos</t>
  </si>
  <si>
    <t>00010432-7</t>
  </si>
  <si>
    <t>21.746-8</t>
  </si>
  <si>
    <t>Rosinei Trindade Santana</t>
  </si>
  <si>
    <t>00012009-0</t>
  </si>
  <si>
    <t>Janalice Alves Oliveira</t>
  </si>
  <si>
    <t>871262445-2</t>
  </si>
  <si>
    <t>Luciana de Jesus Santos</t>
  </si>
  <si>
    <t>00020491-3</t>
  </si>
  <si>
    <t>00010076-3</t>
  </si>
  <si>
    <t>Geovane Cardoso Sena</t>
  </si>
  <si>
    <t>868729862-3</t>
  </si>
  <si>
    <t>Rita de Cassia S Conceição</t>
  </si>
  <si>
    <t>859660874-3</t>
  </si>
  <si>
    <t>Reginaldo de Jesus Silva</t>
  </si>
  <si>
    <t>00034221-5</t>
  </si>
  <si>
    <t>00031135-0</t>
  </si>
  <si>
    <t>11.350-6</t>
  </si>
  <si>
    <t>Fernanda Bispo da Silva</t>
  </si>
  <si>
    <t>00005392-0</t>
  </si>
  <si>
    <t>Simone dos Santos</t>
  </si>
  <si>
    <t>00011028-7</t>
  </si>
  <si>
    <t>Dione P Gomes</t>
  </si>
  <si>
    <t>00646051-8</t>
  </si>
  <si>
    <t>Vera L A D Oliveira</t>
  </si>
  <si>
    <t>21.886-3</t>
  </si>
  <si>
    <t>Nelza Lima Silva Santos</t>
  </si>
  <si>
    <t>00011540-2</t>
  </si>
  <si>
    <t>00015081-7</t>
  </si>
  <si>
    <t>Adailton Jesus da Silva</t>
  </si>
  <si>
    <t>800929688-9</t>
  </si>
  <si>
    <t>Edinalva Profeta Silva</t>
  </si>
  <si>
    <t>874367377-3</t>
  </si>
  <si>
    <t>840012144-7</t>
  </si>
  <si>
    <t>0000915-6</t>
  </si>
  <si>
    <t>Roseny Alves X Silva</t>
  </si>
  <si>
    <t>Glauce Maria de Oliveira</t>
  </si>
  <si>
    <t>Cristiane S Lima dos S</t>
  </si>
  <si>
    <t>0002986-6</t>
  </si>
  <si>
    <t>Carlos Teixeira de Amorim</t>
  </si>
  <si>
    <t>763198316-0</t>
  </si>
  <si>
    <t>Valdo Correia Alves</t>
  </si>
  <si>
    <t>3600-5</t>
  </si>
  <si>
    <t>Jaqueline Souza dos Santos</t>
  </si>
  <si>
    <t>0001354-4</t>
  </si>
  <si>
    <t>Joanita Rosa de Almeida</t>
  </si>
  <si>
    <t>00011406-6</t>
  </si>
  <si>
    <t>Antônio Santos de Matos</t>
  </si>
  <si>
    <t>855654514-7</t>
  </si>
  <si>
    <t>0013602-6</t>
  </si>
  <si>
    <t>00050182-7</t>
  </si>
  <si>
    <t>João Lopes Nascimento Fh</t>
  </si>
  <si>
    <t>875563432-8</t>
  </si>
  <si>
    <t>Mª Rosa de Jesus Pereira</t>
  </si>
  <si>
    <t>854053157-5</t>
  </si>
  <si>
    <t>Elisangela Pereira Santos</t>
  </si>
  <si>
    <t>858860209-0</t>
  </si>
  <si>
    <t>Edvan M Santos</t>
  </si>
  <si>
    <t>2499-6</t>
  </si>
  <si>
    <t>15.028-2</t>
  </si>
  <si>
    <t>Paulo Angusto José dos Santos</t>
  </si>
  <si>
    <t>00014517-7</t>
  </si>
  <si>
    <t>Mª Betânia Silva Oliveira</t>
  </si>
  <si>
    <t>Mª Elitanhia de Jesus Santos</t>
  </si>
  <si>
    <t>22.155-4</t>
  </si>
  <si>
    <t>Claudineia Soares Passos</t>
  </si>
  <si>
    <t>22.154-6</t>
  </si>
  <si>
    <t>749573013-8</t>
  </si>
  <si>
    <t>Ana Paula O Carvalho</t>
  </si>
  <si>
    <t>1004100-7</t>
  </si>
  <si>
    <t>Marivalda Santos da S. Macedo</t>
  </si>
  <si>
    <t>Euciléia Santos</t>
  </si>
  <si>
    <t>Márcia Souza da Silva</t>
  </si>
  <si>
    <t>00010246-6</t>
  </si>
  <si>
    <t>Belenice Sousa Araújo</t>
  </si>
  <si>
    <t>18.105-6</t>
  </si>
  <si>
    <t>14.532-7</t>
  </si>
  <si>
    <t>Clebson Anjos Oliveira</t>
  </si>
  <si>
    <t>00023964-8</t>
  </si>
  <si>
    <t>Leodete de Souza</t>
  </si>
  <si>
    <t>00020888-2</t>
  </si>
  <si>
    <t>José A S da Silva</t>
  </si>
  <si>
    <t>4535-7</t>
  </si>
  <si>
    <t>53.303-3</t>
  </si>
  <si>
    <t>Valvicls Teodoro Reis</t>
  </si>
  <si>
    <t>00014261-1</t>
  </si>
  <si>
    <t>Gilberto Alves Silva</t>
  </si>
  <si>
    <t>00013345-9</t>
  </si>
  <si>
    <t>21.682-8</t>
  </si>
  <si>
    <t>Juraci N de Almeida</t>
  </si>
  <si>
    <t>00011214-4</t>
  </si>
  <si>
    <t>8.562-6</t>
  </si>
  <si>
    <t>Eliana Sousa Pereira</t>
  </si>
  <si>
    <t>Morivaldo F dos Santos</t>
  </si>
  <si>
    <t>0011125-2</t>
  </si>
  <si>
    <t>Luan Oliveira Dias</t>
  </si>
  <si>
    <t>00017652-1</t>
  </si>
  <si>
    <t>Ricardo Santana Santos</t>
  </si>
  <si>
    <t>00002644-5</t>
  </si>
  <si>
    <t>Jomilessia Felix da Silva</t>
  </si>
  <si>
    <t>00026477-5</t>
  </si>
  <si>
    <t>834387361-9</t>
  </si>
  <si>
    <t>Yngredy Silva dos Anjos</t>
  </si>
  <si>
    <t>Lucineide Sousa Santos</t>
  </si>
  <si>
    <t>Adalício Gonçalves Silva</t>
  </si>
  <si>
    <t>Claudenice Souza Araújo</t>
  </si>
  <si>
    <t>Aleandra Jesus da Silva</t>
  </si>
  <si>
    <t>Cássia Coelho Santos</t>
  </si>
  <si>
    <t>00008066-7</t>
  </si>
  <si>
    <t>Morivaldo de J. Rodrigues</t>
  </si>
  <si>
    <t>0006952-3</t>
  </si>
  <si>
    <t>Romilza Mª de Souza</t>
  </si>
  <si>
    <t>1001805-6</t>
  </si>
  <si>
    <t>00010110-9</t>
  </si>
  <si>
    <t>00011635-1</t>
  </si>
  <si>
    <t>00093444-9</t>
  </si>
  <si>
    <t>Benizete Rumana dos Passos</t>
  </si>
  <si>
    <t>1001120-5</t>
  </si>
  <si>
    <t>Nailza de Souza Brito</t>
  </si>
  <si>
    <t>3036-8</t>
  </si>
  <si>
    <t>0777233-5</t>
  </si>
  <si>
    <t>859662494-3</t>
  </si>
  <si>
    <t>Wagner do Nascimento Alves</t>
  </si>
  <si>
    <t>00023649-5</t>
  </si>
  <si>
    <t>Alana C Silva Nascimento</t>
  </si>
  <si>
    <t>00021288-0</t>
  </si>
  <si>
    <t>00088163-7</t>
  </si>
  <si>
    <t>Joeme de Jesus Souza</t>
  </si>
  <si>
    <t>00079459-9</t>
  </si>
  <si>
    <t>Izabel Cassiana da Silva</t>
  </si>
  <si>
    <t>0017476-9</t>
  </si>
  <si>
    <t>Jessica Silva dos Santos</t>
  </si>
  <si>
    <t>00011181-3</t>
  </si>
  <si>
    <t>00021435-2</t>
  </si>
  <si>
    <t>Geovane Oliveira Costa</t>
  </si>
  <si>
    <t>00000869-7</t>
  </si>
  <si>
    <t>Simone Santos Souza</t>
  </si>
  <si>
    <t>837153644-3</t>
  </si>
  <si>
    <t>Silvano Olegário da Cruz</t>
  </si>
  <si>
    <t>00021625-0</t>
  </si>
  <si>
    <t>Simone Souza da Mota</t>
  </si>
  <si>
    <t>00010234-1</t>
  </si>
  <si>
    <t>Willian Nascimento Gomes</t>
  </si>
  <si>
    <t>00011661-0</t>
  </si>
  <si>
    <t>Osvaldo de Souza Santos</t>
  </si>
  <si>
    <t>793937628-5</t>
  </si>
  <si>
    <t>22.260-7</t>
  </si>
  <si>
    <t>871345758-4</t>
  </si>
  <si>
    <t>Leticia M Fratel</t>
  </si>
  <si>
    <t>00011645-9</t>
  </si>
  <si>
    <t>Elicarda Silva Alves</t>
  </si>
  <si>
    <t>840011503-0</t>
  </si>
  <si>
    <t>800171006-6</t>
  </si>
  <si>
    <t>Adeon Oliveira Morais</t>
  </si>
  <si>
    <t>854708955-0</t>
  </si>
  <si>
    <t>Gildeir Oliveira Morais</t>
  </si>
  <si>
    <t>00016657-0</t>
  </si>
  <si>
    <t>Roniclei Rodrigues de Brito</t>
  </si>
  <si>
    <t>Romildo P Gois</t>
  </si>
  <si>
    <t>00082343-4</t>
  </si>
  <si>
    <t>Ivonete Santos de Oliveira</t>
  </si>
  <si>
    <t>Hildervânia Borges Pires</t>
  </si>
  <si>
    <t>00013895-7</t>
  </si>
  <si>
    <t>Eliene Almeida Oliveira</t>
  </si>
  <si>
    <t>Ana Rita Miranda Alves</t>
  </si>
  <si>
    <t>00081882-0</t>
  </si>
  <si>
    <t>Móises R Morais</t>
  </si>
  <si>
    <t xml:space="preserve">Cx.Econ </t>
  </si>
  <si>
    <t>00075269-1</t>
  </si>
  <si>
    <t>Jilmar Pereira de Souza</t>
  </si>
  <si>
    <t>00131524-2</t>
  </si>
  <si>
    <t>859662524-9</t>
  </si>
  <si>
    <t>798432683-6</t>
  </si>
  <si>
    <t>Izabel Alves de Almeida</t>
  </si>
  <si>
    <t>5.702-9</t>
  </si>
  <si>
    <t>14.171-2</t>
  </si>
  <si>
    <t>Natalício N de Jesus</t>
  </si>
  <si>
    <t>00011059-0</t>
  </si>
  <si>
    <t>Fernando M Silva</t>
  </si>
  <si>
    <t>Ademário Nascimento de Melo</t>
  </si>
  <si>
    <t>00014312-0</t>
  </si>
  <si>
    <t>Noélia Rosa Machado</t>
  </si>
  <si>
    <t>832550288-4</t>
  </si>
  <si>
    <t>Zenilda Miranda de Ribeiro</t>
  </si>
  <si>
    <t>21.911-8</t>
  </si>
  <si>
    <t>Franciele Brandão Lima</t>
  </si>
  <si>
    <t>860462165-0</t>
  </si>
  <si>
    <t>Agnaldo Bispo de Souza</t>
  </si>
  <si>
    <t>00013778-2</t>
  </si>
  <si>
    <t>Guilherme J Souza</t>
  </si>
  <si>
    <t>21.459-0</t>
  </si>
  <si>
    <t>Mateus Nascimento Lima</t>
  </si>
  <si>
    <t>840374624-3</t>
  </si>
  <si>
    <t>Genivaldo Laranjeira de Souza</t>
  </si>
  <si>
    <t>00015110-6</t>
  </si>
  <si>
    <t>875882167-6</t>
  </si>
  <si>
    <t>Gildenor de Oliveira Cortez</t>
  </si>
  <si>
    <t>00013919-0</t>
  </si>
  <si>
    <t>00014881-4</t>
  </si>
  <si>
    <t>Raimunda Santana dos Santos</t>
  </si>
  <si>
    <t>00003768-9</t>
  </si>
  <si>
    <t>Eliomar Altino de Souza</t>
  </si>
  <si>
    <t>804984843-2</t>
  </si>
  <si>
    <t>Claudiane B Oliveira</t>
  </si>
  <si>
    <t>0409887-0</t>
  </si>
  <si>
    <t>854551909-3</t>
  </si>
  <si>
    <t>Veronice B de Oliveira</t>
  </si>
  <si>
    <t>Marcos Dias de Santana</t>
  </si>
  <si>
    <t>7802-6</t>
  </si>
  <si>
    <t>Elizabeth Pereira Barbosa</t>
  </si>
  <si>
    <t>00023051-0</t>
  </si>
  <si>
    <t>806145106-7</t>
  </si>
  <si>
    <t>Julia Lima Sampaio</t>
  </si>
  <si>
    <t>00023165-6</t>
  </si>
  <si>
    <t>Antônio Francisco Souza</t>
  </si>
  <si>
    <t>985974877-8</t>
  </si>
  <si>
    <t>801327784-2</t>
  </si>
  <si>
    <t>Edielson S Oliveira</t>
  </si>
  <si>
    <t>15.069-X</t>
  </si>
  <si>
    <t>Edinália Pires Gois</t>
  </si>
  <si>
    <t>00022563-9</t>
  </si>
  <si>
    <t>Tais Borges Pires</t>
  </si>
  <si>
    <t>859660621-0</t>
  </si>
  <si>
    <t>Cleidiana Rosa da Silva</t>
  </si>
  <si>
    <t>0017188-3</t>
  </si>
  <si>
    <t>Rael André Rosa Soares</t>
  </si>
  <si>
    <t>Dirlene Neves da Cruz</t>
  </si>
  <si>
    <t>00015302-7</t>
  </si>
  <si>
    <t>Geciane Oliveira Lemos</t>
  </si>
  <si>
    <t>00036336-6</t>
  </si>
  <si>
    <t>Evaldo F dos Santos</t>
  </si>
  <si>
    <t>00084084-1</t>
  </si>
  <si>
    <t>Edmilson Moraes dos Santos</t>
  </si>
  <si>
    <t>00009943-0</t>
  </si>
  <si>
    <t>Ana Paula Romana dos Passos</t>
  </si>
  <si>
    <t>1002121-9</t>
  </si>
  <si>
    <t>Ramile de Jesus Souza</t>
  </si>
  <si>
    <t>00047897-4</t>
  </si>
  <si>
    <t>Jarlene Nascimento Souza</t>
  </si>
  <si>
    <t>0245885-3</t>
  </si>
  <si>
    <t>Jorge Silva Araújo Alves</t>
  </si>
  <si>
    <t>0301854-7</t>
  </si>
  <si>
    <t>Edimar Araújo Silva</t>
  </si>
  <si>
    <t>Alex Lima Moura</t>
  </si>
  <si>
    <t>00009779-6</t>
  </si>
  <si>
    <t>Dirleide Oliveira Lima</t>
  </si>
  <si>
    <t>0998-9</t>
  </si>
  <si>
    <t>8.555-3</t>
  </si>
  <si>
    <t>Marcos de Jesus Ferreira</t>
  </si>
  <si>
    <t>14.775-3</t>
  </si>
  <si>
    <t>00009806-0</t>
  </si>
  <si>
    <t>Manoel Gois de Oliveira</t>
  </si>
  <si>
    <t>00014555-6</t>
  </si>
  <si>
    <t>859662497-8</t>
  </si>
  <si>
    <t>José Carlos Santos dos Anjos</t>
  </si>
  <si>
    <t>5.398-8</t>
  </si>
  <si>
    <t>856486832-4</t>
  </si>
  <si>
    <t>Rosania Oliveira da Silva</t>
  </si>
  <si>
    <t>0365-5</t>
  </si>
  <si>
    <t>1002557-5</t>
  </si>
  <si>
    <t>Gabriele de Jesus Santos</t>
  </si>
  <si>
    <t>Rafael Jesus de Morais</t>
  </si>
  <si>
    <t>837229484-2</t>
  </si>
  <si>
    <t>00012141-0</t>
  </si>
  <si>
    <t>Neuza Araújo</t>
  </si>
  <si>
    <t>00020144-6</t>
  </si>
  <si>
    <t>Elenita Dias dos Santos</t>
  </si>
  <si>
    <t>17.694-X</t>
  </si>
  <si>
    <t>Djair da Cruz Santos</t>
  </si>
  <si>
    <t>0010872-3</t>
  </si>
  <si>
    <t>Willian Fernandes Oliveira</t>
  </si>
  <si>
    <t>1501-6</t>
  </si>
  <si>
    <t>60.437-2</t>
  </si>
  <si>
    <t>Julio Cesar Soares Santos</t>
  </si>
  <si>
    <t>749756638-6</t>
  </si>
  <si>
    <t>Daniel Maximo dos Anjos</t>
  </si>
  <si>
    <t>00014267-0</t>
  </si>
  <si>
    <t>Carlos Nascimento da Silva</t>
  </si>
  <si>
    <t>0006012-7</t>
  </si>
  <si>
    <t>800126066-4</t>
  </si>
  <si>
    <t>Jaildo Souza Santos</t>
  </si>
  <si>
    <t>00007999-0</t>
  </si>
  <si>
    <t>836230222-2</t>
  </si>
  <si>
    <t>960507055-9</t>
  </si>
  <si>
    <t>Nilzete Lima dos Santos</t>
  </si>
  <si>
    <t>853110406-6</t>
  </si>
  <si>
    <t>806145148-2</t>
  </si>
  <si>
    <t>Diovana B Barbosa</t>
  </si>
  <si>
    <t>20.200-2</t>
  </si>
  <si>
    <t>960432855-2</t>
  </si>
  <si>
    <t>Edilson Souza Sena</t>
  </si>
  <si>
    <t>829990843-2</t>
  </si>
  <si>
    <t>Washington Araújo Santana</t>
  </si>
  <si>
    <t>00013949-1</t>
  </si>
  <si>
    <t>839937362-0</t>
  </si>
  <si>
    <t>Silvana Silva dos Santos</t>
  </si>
  <si>
    <t>00024848-9</t>
  </si>
  <si>
    <t>Madalena Conceição Moraes</t>
  </si>
  <si>
    <t>836230218-4</t>
  </si>
  <si>
    <t>Marli Machado Gonçalves</t>
  </si>
  <si>
    <t>00009221-5</t>
  </si>
  <si>
    <t>837229379-0</t>
  </si>
  <si>
    <t>Mª Nilce O Santos</t>
  </si>
  <si>
    <t>Evanei Cortes dos Santos</t>
  </si>
  <si>
    <t>790101221-9</t>
  </si>
  <si>
    <t>Romário Cruz Carvalho</t>
  </si>
  <si>
    <t>Nildvan Oliveira de Jesus</t>
  </si>
  <si>
    <t>Ivanilson Rodrigues de Brito</t>
  </si>
  <si>
    <t>Mª Fátima Mota dos Santos</t>
  </si>
  <si>
    <t>Edenilson Mendes de Brito</t>
  </si>
  <si>
    <t>Marcos Passos de Brito</t>
  </si>
  <si>
    <t>Sueli Alves Damasceno Boaventura</t>
  </si>
  <si>
    <t>Luciane Souza Brandão</t>
  </si>
  <si>
    <t>Marileuza Conceição Oliveira</t>
  </si>
  <si>
    <t>Edimaria dos Santos Ataides</t>
  </si>
  <si>
    <t>Mariza Santos da Silva</t>
  </si>
  <si>
    <t>Iracema Santos da Cruz</t>
  </si>
  <si>
    <t>Eremilza Conceição Santos</t>
  </si>
  <si>
    <t>Mª do Carmo B de Oliveira</t>
  </si>
  <si>
    <t>Jeronima Messias Euzebia do Nascimento</t>
  </si>
  <si>
    <t>Almira Candida Profeta da Silva</t>
  </si>
  <si>
    <t>Mariene de Jesus Rodrigues</t>
  </si>
  <si>
    <t>Marivalda Oliveira Santana</t>
  </si>
  <si>
    <t>Leandro José dos Santos</t>
  </si>
  <si>
    <t>Agnaldo José Ribeiro</t>
  </si>
  <si>
    <t>Marineide de Jesus Moreira</t>
  </si>
  <si>
    <t>Mario Sergio Reis da Silva</t>
  </si>
  <si>
    <t>Mª Aparecida Santos de Jesus</t>
  </si>
  <si>
    <t>Ana Rita Santos Souza</t>
  </si>
  <si>
    <t>Margarida Olegário da Cruz</t>
  </si>
  <si>
    <t>Mª Glória Jesus de Oliveira</t>
  </si>
  <si>
    <t>Rosálio Lima de Oliveira</t>
  </si>
  <si>
    <t>875941115-3</t>
  </si>
  <si>
    <t>Gean de Jesus Silva</t>
  </si>
  <si>
    <t>00011937-7</t>
  </si>
  <si>
    <t>Rosimilde Macêdo dos Santos</t>
  </si>
  <si>
    <t>00013697-2</t>
  </si>
  <si>
    <t>Nilton Morais Nunes</t>
  </si>
  <si>
    <t>00003252-9</t>
  </si>
  <si>
    <t>Manoel Messias de S Silva</t>
  </si>
  <si>
    <t>00015582-7</t>
  </si>
  <si>
    <t>Sebastião M Santos</t>
  </si>
  <si>
    <t>Alciene da Fonseca Souza</t>
  </si>
  <si>
    <t>0015597-7</t>
  </si>
  <si>
    <t>Isailton Barreto Brito</t>
  </si>
  <si>
    <t>0013398-1</t>
  </si>
  <si>
    <t>Romário de Souza Sales</t>
  </si>
  <si>
    <t>00021209-0</t>
  </si>
  <si>
    <t>Solange Silva de Souza</t>
  </si>
  <si>
    <t>Gearla Silva Santos</t>
  </si>
  <si>
    <t>Vanessa de Miranda Morais</t>
  </si>
  <si>
    <t>Jailson Oliveira Vieira</t>
  </si>
  <si>
    <t>Elisangela de Jesus Moreira</t>
  </si>
  <si>
    <t>Roberto L S Moreira</t>
  </si>
  <si>
    <t>Adenilton Santos Paixão</t>
  </si>
  <si>
    <t>Jeremias Ferreira</t>
  </si>
  <si>
    <t>14.492-4</t>
  </si>
  <si>
    <t>854053138-9</t>
  </si>
  <si>
    <t>00008609-4</t>
  </si>
  <si>
    <t>00014627-7</t>
  </si>
  <si>
    <t>00011185-6</t>
  </si>
  <si>
    <t>00025587-0</t>
  </si>
  <si>
    <t>14.781-8</t>
  </si>
  <si>
    <t>00011269-9</t>
  </si>
  <si>
    <t>00001039-7</t>
  </si>
  <si>
    <t>Eliana Jesus Santos</t>
  </si>
  <si>
    <t>00008802-0</t>
  </si>
  <si>
    <t>Luiza Alves de Carvalho</t>
  </si>
  <si>
    <t>758224052-0</t>
  </si>
  <si>
    <t>Izabel Reis da Silva</t>
  </si>
  <si>
    <t>00024465-0</t>
  </si>
  <si>
    <t>Eliana Gonçalves C Santos</t>
  </si>
  <si>
    <t>859662515-0</t>
  </si>
  <si>
    <t>Rondinelli O Ferreira</t>
  </si>
  <si>
    <t>00012673-0</t>
  </si>
  <si>
    <t>Gilberlandia S Santos</t>
  </si>
  <si>
    <t>10.816-2</t>
  </si>
  <si>
    <t>Ozeani de Jesus</t>
  </si>
  <si>
    <t>0016063-6</t>
  </si>
  <si>
    <t>Eliana Pereira dos Santos</t>
  </si>
  <si>
    <t>00008930-1</t>
  </si>
  <si>
    <t>Antônio Carlos da Silva</t>
  </si>
  <si>
    <t>00027091-3</t>
  </si>
  <si>
    <t>Daniela de Jesus Oliveira</t>
  </si>
  <si>
    <t>00012659-4</t>
  </si>
  <si>
    <t>Elizete Nascimento Souza</t>
  </si>
  <si>
    <t>835384143-4</t>
  </si>
  <si>
    <t>960432581-2</t>
  </si>
  <si>
    <t>Raimundo dos Santos Cruz</t>
  </si>
  <si>
    <t>00009001-6</t>
  </si>
  <si>
    <t>Gildasio Carvalho Santos</t>
  </si>
  <si>
    <t>Mª Ramos dos Santos</t>
  </si>
  <si>
    <t>00028490-3</t>
  </si>
  <si>
    <t>Mateus Sousa de Oliveira</t>
  </si>
  <si>
    <t>0579-7</t>
  </si>
  <si>
    <t>0027112-8</t>
  </si>
  <si>
    <t>QUI. 23/06/22</t>
  </si>
  <si>
    <t>1004899-0</t>
  </si>
  <si>
    <t>0015763-5</t>
  </si>
  <si>
    <t>Valternei de Jesus Souza</t>
  </si>
  <si>
    <t>0014845-8</t>
  </si>
  <si>
    <t>José Amaro P Vicente</t>
  </si>
  <si>
    <t>798125514-8</t>
  </si>
  <si>
    <t>Maria O de Jesus</t>
  </si>
  <si>
    <t>17.672-9</t>
  </si>
  <si>
    <t>Etevaldo Brito da Silva</t>
  </si>
  <si>
    <t>839077541-5</t>
  </si>
  <si>
    <t>Cicero Severino dos Santos</t>
  </si>
  <si>
    <t>00015536-3</t>
  </si>
  <si>
    <t>Creuza Leite Macedo</t>
  </si>
  <si>
    <t>00014638-1</t>
  </si>
  <si>
    <t>Maria Gorete do Nascimento</t>
  </si>
  <si>
    <t>0012127-4</t>
  </si>
  <si>
    <t>14.395-2</t>
  </si>
  <si>
    <t>00012551-1</t>
  </si>
  <si>
    <t>804939037-1</t>
  </si>
  <si>
    <t>Luzenilda Santana Sales</t>
  </si>
  <si>
    <t>868574397-2</t>
  </si>
  <si>
    <t>Agamenon de S Teixeira</t>
  </si>
  <si>
    <t>0350030-6</t>
  </si>
  <si>
    <t>Malaquias Maciel Santos</t>
  </si>
  <si>
    <t>811629066-3</t>
  </si>
  <si>
    <t>Felipe Almeida de Jesus</t>
  </si>
  <si>
    <t>22.217-8</t>
  </si>
  <si>
    <t>Ivani Mª de Novaes</t>
  </si>
  <si>
    <t>1001015-2</t>
  </si>
  <si>
    <t>Paulo Alves de Almeida</t>
  </si>
  <si>
    <t>00116378-0</t>
  </si>
  <si>
    <t>00038462-5</t>
  </si>
  <si>
    <t>Luciene S de Oliveira</t>
  </si>
  <si>
    <t>00007861-0</t>
  </si>
  <si>
    <t>Zelia Gomes dos Santos</t>
  </si>
  <si>
    <t>0004515-2</t>
  </si>
  <si>
    <t>Terezinha C Ferreira</t>
  </si>
  <si>
    <t>00015696-3</t>
  </si>
  <si>
    <t>803779744-7</t>
  </si>
  <si>
    <t>Edinaldo Pereira Moreira</t>
  </si>
  <si>
    <t>00010775-0</t>
  </si>
  <si>
    <t>Dalvan de Oliveira Santos</t>
  </si>
  <si>
    <t>801655717-0</t>
  </si>
  <si>
    <t>Jacqueline Anjos Ribeiro</t>
  </si>
  <si>
    <t>876490262-3</t>
  </si>
  <si>
    <t>Jecinalva M Oliveira</t>
  </si>
  <si>
    <t>859661014-4</t>
  </si>
  <si>
    <t>Caina de Jesus Silva</t>
  </si>
  <si>
    <t>857259261-8</t>
  </si>
  <si>
    <t>Felipe Costa Souza</t>
  </si>
  <si>
    <t>00031212-7</t>
  </si>
  <si>
    <t>João Oliveira da Silva</t>
  </si>
  <si>
    <t>1001663-0</t>
  </si>
  <si>
    <t>Irailde Rumana P Silva</t>
  </si>
  <si>
    <t>838155587-4</t>
  </si>
  <si>
    <t>Tamires Lima de Oliveira</t>
  </si>
  <si>
    <t>0655702-3</t>
  </si>
  <si>
    <t>Mª de Lourdes J Anjos</t>
  </si>
  <si>
    <t>0327274-5</t>
  </si>
  <si>
    <t>Maelson de Jesus Silva</t>
  </si>
  <si>
    <t>00007944-6</t>
  </si>
  <si>
    <t>Joarez Costa Rocha</t>
  </si>
  <si>
    <t>34.535-0</t>
  </si>
  <si>
    <t>Anailson Costa Ribeiro</t>
  </si>
  <si>
    <t>0531332-5</t>
  </si>
  <si>
    <t>Lucineide Souza dos Santos</t>
  </si>
  <si>
    <t>Stª Mª C Oliveira</t>
  </si>
  <si>
    <t>00011250-8</t>
  </si>
  <si>
    <t>Deijane J Oliveira</t>
  </si>
  <si>
    <t>14.219-0</t>
  </si>
  <si>
    <t>Andreia Barbosa dos Santos</t>
  </si>
  <si>
    <t>19.127-2</t>
  </si>
  <si>
    <t>Gilmacio S Oliveira</t>
  </si>
  <si>
    <t>7.649-X</t>
  </si>
  <si>
    <t>130238-8</t>
  </si>
  <si>
    <t>0003435-5</t>
  </si>
  <si>
    <t>Jandrey Silva de Morais</t>
  </si>
  <si>
    <t>1001698-3</t>
  </si>
  <si>
    <t>Cintia Boaventura Gonçalves</t>
  </si>
  <si>
    <t>0011026-4</t>
  </si>
  <si>
    <t>Edinalva Pereira Moreira</t>
  </si>
  <si>
    <t>00021534-0</t>
  </si>
  <si>
    <t>Adair Dourado de Oliveira</t>
  </si>
  <si>
    <t>803733966-0</t>
  </si>
  <si>
    <t>Claudiana Rosa de Souza</t>
  </si>
  <si>
    <t>00016483-5</t>
  </si>
  <si>
    <t>Carlito da Silva Borges</t>
  </si>
  <si>
    <t>0521414-9</t>
  </si>
  <si>
    <t>Mª P B Santos</t>
  </si>
  <si>
    <t>Adailton Almeida Santos</t>
  </si>
  <si>
    <t>1016662-4</t>
  </si>
  <si>
    <t>749443704-6</t>
  </si>
  <si>
    <t>Jeferson Santos da Silva</t>
  </si>
  <si>
    <t>00013992-0</t>
  </si>
  <si>
    <t>Vera Lúcia Cruz Almeida</t>
  </si>
  <si>
    <t>0063057-8</t>
  </si>
  <si>
    <t>SEX. 24/06/22</t>
  </si>
  <si>
    <t>SEG. 27/06/22</t>
  </si>
  <si>
    <t>TER. 28/06/22</t>
  </si>
  <si>
    <t>QUA. 29/06/22</t>
  </si>
  <si>
    <t>QUI. 30/06/22</t>
  </si>
  <si>
    <r>
      <t>BONITO/</t>
    </r>
    <r>
      <rPr>
        <b/>
        <sz val="12"/>
        <color rgb="FFFF0000"/>
        <rFont val="Calibri"/>
        <family val="2"/>
        <scheme val="minor"/>
      </rPr>
      <t>UTINGA</t>
    </r>
    <r>
      <rPr>
        <b/>
        <sz val="12"/>
        <color theme="1"/>
        <rFont val="Calibri"/>
        <family val="2"/>
        <scheme val="minor"/>
      </rPr>
      <t xml:space="preserve"> - SEMANA DE: 23/06 À 30/06/2022</t>
    </r>
  </si>
  <si>
    <t>Cx. Econômica Federal S/A - UTINGA/BONITO - SEMANA DE: 23/06 À 30/06/2022</t>
  </si>
  <si>
    <t>Banco do Brasil S/A - UTINGA/BONITO - SEMANA DE: 23/06 À 30/06/2022</t>
  </si>
  <si>
    <t>Bradesco S/A - UTINGA/BONITO - SEMANA DE: 23/06 À 30/06/2022</t>
  </si>
  <si>
    <t>Eliedes Rosa Alves</t>
  </si>
  <si>
    <t>14.606-4</t>
  </si>
  <si>
    <t>Mª Betania E Souza</t>
  </si>
  <si>
    <t>00049843-6</t>
  </si>
  <si>
    <t>Diego Evangelista Brito</t>
  </si>
  <si>
    <t>00011636-0</t>
  </si>
  <si>
    <t>Edionede Pires Gois</t>
  </si>
  <si>
    <t>834462999-1</t>
  </si>
  <si>
    <t>Tercia Mª R dos Santos</t>
  </si>
  <si>
    <t>Fernando Sateles Santana</t>
  </si>
  <si>
    <t>00008876-4</t>
  </si>
  <si>
    <t>Uanderson J dos Anjos</t>
  </si>
  <si>
    <t>Clarice Emiliana Lima</t>
  </si>
  <si>
    <t>530094-0</t>
  </si>
  <si>
    <t>791913215-1</t>
  </si>
  <si>
    <t>Marlos Santos Oliveira</t>
  </si>
  <si>
    <t>0245328-2</t>
  </si>
  <si>
    <t>Anailton Rodrigues de Souza</t>
  </si>
  <si>
    <t>1000231-1</t>
  </si>
  <si>
    <t>Adelino A Souza</t>
  </si>
  <si>
    <t>00017564-0</t>
  </si>
  <si>
    <t>Ana Lucia O Souza</t>
  </si>
  <si>
    <t>00010893-6</t>
  </si>
  <si>
    <t>Etisiolandia Amaral Santos</t>
  </si>
  <si>
    <t>0016796-7</t>
  </si>
  <si>
    <t>José Ivaldo Cruz Gouveia</t>
  </si>
  <si>
    <t>00001225-8</t>
  </si>
  <si>
    <t>Antônio Fernando S Ramos</t>
  </si>
  <si>
    <t>00023324-0</t>
  </si>
  <si>
    <t>Wellington Jesus Moreira</t>
  </si>
  <si>
    <t>00022664-3</t>
  </si>
  <si>
    <t>Sisenando J Souza</t>
  </si>
  <si>
    <t>12.239-4</t>
  </si>
  <si>
    <t>Rosangela Nunes S Andrade</t>
  </si>
  <si>
    <t>00088053-3</t>
  </si>
  <si>
    <t>Sebastião Gonzaga de Oliveira</t>
  </si>
  <si>
    <t>0000574-6</t>
  </si>
  <si>
    <t>Silvaneide Oliveira de Souza</t>
  </si>
  <si>
    <t>Joelson Ferreira Silva</t>
  </si>
  <si>
    <t>0350322-4</t>
  </si>
  <si>
    <t>Gersonilson Jesus Brito</t>
  </si>
  <si>
    <t>Glece Sateles Oliveira</t>
  </si>
  <si>
    <t>00023266-0</t>
  </si>
  <si>
    <t>Edivan de Jesus Martins</t>
  </si>
  <si>
    <t>779423916-9</t>
  </si>
  <si>
    <t>Verisse Oliveira Ferreira</t>
  </si>
  <si>
    <t>00007743-7</t>
  </si>
  <si>
    <t>Amauri Dutra do Nascimento</t>
  </si>
  <si>
    <t>0523672-0</t>
  </si>
  <si>
    <t>Gildeci José de Souza</t>
  </si>
  <si>
    <t>00032655-4</t>
  </si>
  <si>
    <t>Nilton Rodrigues Dias</t>
  </si>
  <si>
    <t>00007601-7</t>
  </si>
  <si>
    <t>Ediene Josefa de Jesus</t>
  </si>
  <si>
    <t>0063104-3</t>
  </si>
  <si>
    <t>Elionária Souza Miranda</t>
  </si>
  <si>
    <t>856456663-8</t>
  </si>
  <si>
    <t>Manoel Barreto Santos</t>
  </si>
  <si>
    <t>876351962-1</t>
  </si>
  <si>
    <t>Marcos dos Anjos Santos</t>
  </si>
  <si>
    <t>00007700-1</t>
  </si>
  <si>
    <t>Aline Alves de Souza</t>
  </si>
  <si>
    <t>00016743-4</t>
  </si>
  <si>
    <t>Vaneide Santos C Oliveira</t>
  </si>
  <si>
    <t>00002995-6</t>
  </si>
  <si>
    <t>Jackson Martins Moraes</t>
  </si>
  <si>
    <t>00014162-3</t>
  </si>
  <si>
    <t>Sandra S Ferreira</t>
  </si>
  <si>
    <t>12.934-8</t>
  </si>
  <si>
    <t>Antônio Carmelito O Borges</t>
  </si>
  <si>
    <t>00003950-8</t>
  </si>
  <si>
    <t>Edileide da Silva Nunes</t>
  </si>
  <si>
    <t>00010847-0</t>
  </si>
  <si>
    <t>858860238-3</t>
  </si>
  <si>
    <t>Vanderlete de Jesus Souza</t>
  </si>
  <si>
    <t>00015437-5</t>
  </si>
  <si>
    <t>Mailson Marques da Cruz</t>
  </si>
  <si>
    <t>00011089-0</t>
  </si>
  <si>
    <t>Monica Ribeiro Maciel</t>
  </si>
  <si>
    <t>876072778-9</t>
  </si>
  <si>
    <t>Fabiana Jesus dos Santos</t>
  </si>
  <si>
    <t>00009968-7</t>
  </si>
  <si>
    <t>Gleivison Lima dos Santos</t>
  </si>
  <si>
    <t>00014185-2</t>
  </si>
  <si>
    <t>Mª José S de Oliveira</t>
  </si>
  <si>
    <t>Edinaide Mª Ferreira</t>
  </si>
  <si>
    <t>00012197-6</t>
  </si>
  <si>
    <t>Cassandra de Souza O Santos</t>
  </si>
  <si>
    <t>0469991-2</t>
  </si>
  <si>
    <t>Gilvanda Souza Alves</t>
  </si>
  <si>
    <t>Gilmacio S Oliveira/Joaquim A de Oliveira</t>
  </si>
  <si>
    <t>ID</t>
  </si>
  <si>
    <t>Cx. Econômica</t>
  </si>
  <si>
    <t>Banco do Brasil</t>
  </si>
  <si>
    <t>Bradesco</t>
  </si>
  <si>
    <t>Banco do Nordeste</t>
  </si>
  <si>
    <t>BANCOS</t>
  </si>
  <si>
    <t>Sincoob</t>
  </si>
  <si>
    <t>Colaborador</t>
  </si>
  <si>
    <t>Quadra</t>
  </si>
  <si>
    <t>Setor</t>
  </si>
  <si>
    <t>Turma</t>
  </si>
  <si>
    <t>Total</t>
  </si>
  <si>
    <t>COLABORADOR</t>
  </si>
  <si>
    <t>VALOR DEPOSITO</t>
  </si>
  <si>
    <t>PERIODO</t>
  </si>
  <si>
    <t>SEMANA</t>
  </si>
  <si>
    <t>Samuel Monteiro Cruz</t>
  </si>
  <si>
    <t>Vilma Pinheiro de Souza</t>
  </si>
  <si>
    <t>00016892-9</t>
  </si>
  <si>
    <t>Ivaneide Olegário da Cruz</t>
  </si>
  <si>
    <t>875900354-3</t>
  </si>
  <si>
    <t>Ana Mª Sousa</t>
  </si>
  <si>
    <t>17.309-6</t>
  </si>
  <si>
    <t>Dernivaldo Mª de Souza</t>
  </si>
  <si>
    <t>00021273-1</t>
  </si>
  <si>
    <t>15/jul</t>
  </si>
  <si>
    <t>18/jul</t>
  </si>
  <si>
    <t>19/jul</t>
  </si>
  <si>
    <t>20/jul</t>
  </si>
  <si>
    <t>21/jul</t>
  </si>
  <si>
    <t>15/07 À 21/07</t>
  </si>
  <si>
    <t>22/jul</t>
  </si>
  <si>
    <t>25/jul</t>
  </si>
  <si>
    <t>26/jul</t>
  </si>
  <si>
    <t>27/jul</t>
  </si>
  <si>
    <t>28/jul</t>
  </si>
  <si>
    <t>25/07 À 28/07</t>
  </si>
  <si>
    <t>Alisson Ferreira Lemos</t>
  </si>
  <si>
    <t>Fabrisia Teles Baraúnas</t>
  </si>
  <si>
    <t>Adriel Jesus dos Santos</t>
  </si>
  <si>
    <t>Jhones dos Anjos Oliveira</t>
  </si>
  <si>
    <t>Alciene Alves Rodrigues</t>
  </si>
  <si>
    <t>Mª do Carmo S Santos</t>
  </si>
  <si>
    <t>Eliana Almeida das Neves</t>
  </si>
  <si>
    <t>Mª Alves de Souza</t>
  </si>
  <si>
    <t>Domingas B de Souza</t>
  </si>
  <si>
    <t>Orlando Alves de Brito</t>
  </si>
  <si>
    <t>Ronivaldo Souza Santos</t>
  </si>
  <si>
    <t>Bibiane V Santana</t>
  </si>
  <si>
    <t>Valdizia Jesus Sá Teles</t>
  </si>
  <si>
    <t>Regina Celeste C Pires</t>
  </si>
  <si>
    <t>Ivanilton G Ferreira</t>
  </si>
  <si>
    <t>Eunailde G Ferreira</t>
  </si>
  <si>
    <t>Sueli Rosa de Souza</t>
  </si>
  <si>
    <t>Luzinete Souza Lapa</t>
  </si>
  <si>
    <t>Robério Ivan de Oliveira</t>
  </si>
  <si>
    <t>Dina Alves Brito Oliveira</t>
  </si>
  <si>
    <t>Rosinete Gomes de Souza</t>
  </si>
  <si>
    <t>Leila Souza Celestino</t>
  </si>
  <si>
    <t>Hilari Assunção Santos</t>
  </si>
  <si>
    <t>Estácio Cedro de Souza</t>
  </si>
  <si>
    <t>803733996-1</t>
  </si>
  <si>
    <t>00000321-6</t>
  </si>
  <si>
    <t>857258946-3</t>
  </si>
  <si>
    <t>0219778-2</t>
  </si>
  <si>
    <t>800125359-5</t>
  </si>
  <si>
    <t>836304865-6</t>
  </si>
  <si>
    <t>876014361-2</t>
  </si>
  <si>
    <t>834387613-8</t>
  </si>
  <si>
    <t>8.457-3</t>
  </si>
  <si>
    <t>0004150-5</t>
  </si>
  <si>
    <t>00021161-1</t>
  </si>
  <si>
    <t>21.404-3</t>
  </si>
  <si>
    <t>21.423-X</t>
  </si>
  <si>
    <t>00008814-2</t>
  </si>
  <si>
    <t>853806386-1</t>
  </si>
  <si>
    <t>22.009-4</t>
  </si>
  <si>
    <t>0004621-3</t>
  </si>
  <si>
    <t>1000464-0</t>
  </si>
  <si>
    <t>00013023-0</t>
  </si>
  <si>
    <t>21.342-X</t>
  </si>
  <si>
    <t>Jaciara de Araújo Suza</t>
  </si>
  <si>
    <t>0005052-0</t>
  </si>
  <si>
    <t>804939323-0</t>
  </si>
  <si>
    <t>0411753-0</t>
  </si>
  <si>
    <t>00003586-6</t>
  </si>
  <si>
    <t>838154881-9</t>
  </si>
  <si>
    <t>00010399-5</t>
  </si>
  <si>
    <t>Pedro Gomes Lima</t>
  </si>
  <si>
    <t>00008464-4</t>
  </si>
  <si>
    <t>Itala Daiane Lopes de Oliveira</t>
  </si>
  <si>
    <t>835383045-9</t>
  </si>
  <si>
    <t>Luciana Lopes dos Santos</t>
  </si>
  <si>
    <t>0001786-8</t>
  </si>
  <si>
    <t>João Florencio dos Santos</t>
  </si>
  <si>
    <t>834865481-8</t>
  </si>
  <si>
    <t>Railda Borges dos Santos</t>
  </si>
  <si>
    <t>00014686-0</t>
  </si>
  <si>
    <t>Carlos Machado Gonçalves</t>
  </si>
  <si>
    <t>21.346-2</t>
  </si>
  <si>
    <t>Laura Mª de Jesus</t>
  </si>
  <si>
    <t>858060344-5</t>
  </si>
  <si>
    <t>Agamenon de Sousa Teixeira</t>
  </si>
  <si>
    <t>0799579-2</t>
  </si>
  <si>
    <t>Gabriel Souza dos Santos</t>
  </si>
  <si>
    <t>0003748-6</t>
  </si>
  <si>
    <t>Mª da Conceição P Silva</t>
  </si>
  <si>
    <t>00011696-2</t>
  </si>
  <si>
    <t>Elixandra Paiva de Souza</t>
  </si>
  <si>
    <t>833543019-3</t>
  </si>
  <si>
    <t>835383228-1</t>
  </si>
  <si>
    <t>Patrícia Santos dos Anjos</t>
  </si>
  <si>
    <t>849661684-1</t>
  </si>
  <si>
    <t>Leonete Santiago dos Santos</t>
  </si>
  <si>
    <t>0373-7</t>
  </si>
  <si>
    <t>0241766-9</t>
  </si>
  <si>
    <t>Joelma Mª de Jesus</t>
  </si>
  <si>
    <t>Adriana Silva da Cruz</t>
  </si>
  <si>
    <t>802856816-3</t>
  </si>
  <si>
    <t>Neusvaldo Ferreira Miranda</t>
  </si>
  <si>
    <t>1958-5</t>
  </si>
  <si>
    <t>0033847-8</t>
  </si>
  <si>
    <t>00021738-5</t>
  </si>
  <si>
    <t>834462003-0</t>
  </si>
  <si>
    <t>0521664-8</t>
  </si>
  <si>
    <t>875903347-7</t>
  </si>
  <si>
    <t>00003737-9</t>
  </si>
  <si>
    <t>Sirleide Miranda D Santos</t>
  </si>
  <si>
    <t>00009065-2</t>
  </si>
  <si>
    <t>Neuraci Marques Ramos</t>
  </si>
  <si>
    <t>00011578-0</t>
  </si>
  <si>
    <t>Uilson José de Miranda</t>
  </si>
  <si>
    <t>00011073-5</t>
  </si>
  <si>
    <t>Daniela da Silva Lima</t>
  </si>
  <si>
    <t>857552296-3</t>
  </si>
  <si>
    <t>Verônica Jesus Damasceno</t>
  </si>
  <si>
    <t>00007832-8</t>
  </si>
  <si>
    <t>Gabriela de Jesus Silva</t>
  </si>
  <si>
    <t>00028689-5</t>
  </si>
  <si>
    <t>Luiz Sérgio Rosa de Jesus</t>
  </si>
  <si>
    <t>00018957-8</t>
  </si>
  <si>
    <t>Silvana Lima Nascimento</t>
  </si>
  <si>
    <t>0003098-8</t>
  </si>
  <si>
    <t>11/jul2</t>
  </si>
  <si>
    <t>12/jul3</t>
  </si>
  <si>
    <t>13/jul4</t>
  </si>
  <si>
    <t>14/jul5</t>
  </si>
  <si>
    <t>08/jul26</t>
  </si>
  <si>
    <t>08/07 À 14/077</t>
  </si>
  <si>
    <t>Mateus Andrade de Jesus</t>
  </si>
  <si>
    <t>00008447-4</t>
  </si>
  <si>
    <t>849591946-8</t>
  </si>
  <si>
    <t>Leonardo Santos Ribeiro</t>
  </si>
  <si>
    <t>0005051-2</t>
  </si>
  <si>
    <t>Alane Nascimento dos Santos</t>
  </si>
  <si>
    <t>0286381-2</t>
  </si>
  <si>
    <t>Melecio Neto Santos de Oliveira</t>
  </si>
  <si>
    <t>0016052-0</t>
  </si>
  <si>
    <t>Henoc Marques de Souza</t>
  </si>
  <si>
    <t>00090891-0</t>
  </si>
  <si>
    <t>Irislene de Novais</t>
  </si>
  <si>
    <t>0016827-0</t>
  </si>
  <si>
    <t>Isabel Souza de Oliveira</t>
  </si>
  <si>
    <t>00081892-7</t>
  </si>
  <si>
    <t>Naiara Mª de Oliveira</t>
  </si>
  <si>
    <t>00024009-3</t>
  </si>
  <si>
    <t>00016384-9</t>
  </si>
  <si>
    <t>00022181-1</t>
  </si>
  <si>
    <t>Luciana Rodrigues Santos</t>
  </si>
  <si>
    <t>834387358-9</t>
  </si>
  <si>
    <t>Região</t>
  </si>
  <si>
    <t>00008399-2</t>
  </si>
  <si>
    <t>0064300-9</t>
  </si>
  <si>
    <t>00000610-6</t>
  </si>
  <si>
    <t>0403935-1</t>
  </si>
  <si>
    <t>Anatilde Saturniz de Souza</t>
  </si>
  <si>
    <t>0640007-8</t>
  </si>
  <si>
    <t>Maria Nilza Alves Maciel</t>
  </si>
  <si>
    <t>00017286-1</t>
  </si>
  <si>
    <t>Angela Mª Pereira Anjos</t>
  </si>
  <si>
    <t>1000425-0</t>
  </si>
  <si>
    <t>00006769-4</t>
  </si>
  <si>
    <t>Paulo de Oliveira</t>
  </si>
  <si>
    <t>1000115-3</t>
  </si>
  <si>
    <t>Domingos Marques Borges</t>
  </si>
  <si>
    <t>866520615-7</t>
  </si>
  <si>
    <t>16.795-9</t>
  </si>
  <si>
    <t>Mª José Silva dos Santos</t>
  </si>
  <si>
    <t>Gildeir Oliveira de Morais</t>
  </si>
  <si>
    <t>Elizete Nascimento de Souza</t>
  </si>
  <si>
    <t>Jacqueline dos Anjos Ribeiro</t>
  </si>
  <si>
    <t>Irailde Rumana dos P Silva</t>
  </si>
  <si>
    <t>Stª Mª Cortes de Oliveira</t>
  </si>
  <si>
    <t>Mª Betania E de Souza</t>
  </si>
  <si>
    <t>Fernando Sa Teles Santana</t>
  </si>
  <si>
    <t>Ana Lucia O de Souza</t>
  </si>
  <si>
    <t>Glece Sa Teles Oliveira</t>
  </si>
  <si>
    <t>Wendel Barreto Santos</t>
  </si>
  <si>
    <t>Ana Paula da Silva</t>
  </si>
  <si>
    <t>Evani Claudina de Oliveira</t>
  </si>
  <si>
    <t>Roseli Souza Braga</t>
  </si>
  <si>
    <t>Eletícia Rodrigues Oliveira</t>
  </si>
  <si>
    <t>Luiz Fernando P de  Jesus</t>
  </si>
  <si>
    <t>Silvania Conceição Cedro</t>
  </si>
  <si>
    <t>Eugênio Sérgio dos S Pereira</t>
  </si>
  <si>
    <t>Jeane Boaventura de Carvalho</t>
  </si>
  <si>
    <t>Eliane Q de S Oliveira</t>
  </si>
  <si>
    <t>Marizete Mª de Jesus</t>
  </si>
  <si>
    <t>Lucineide Souza Santos</t>
  </si>
  <si>
    <t>Mª P Barbosa Santos</t>
  </si>
  <si>
    <t>Fideles A de Almeida</t>
  </si>
  <si>
    <t>Vangevaldo S de Jesus</t>
  </si>
  <si>
    <t>Cristiane Sousa Santos</t>
  </si>
  <si>
    <t>Evanilza Miranda Araújo</t>
  </si>
  <si>
    <t>00005233-5</t>
  </si>
  <si>
    <t>Adelcione Cruz Damasceno</t>
  </si>
  <si>
    <t>Sandra Santos Gabriel</t>
  </si>
  <si>
    <t>7320-2</t>
  </si>
  <si>
    <t>0483865-3</t>
  </si>
  <si>
    <t>Delmiro Silva de Oliveira</t>
  </si>
  <si>
    <t>00013233-0</t>
  </si>
  <si>
    <t>Geane Barauna de Oliveira</t>
  </si>
  <si>
    <t>00008649-3</t>
  </si>
  <si>
    <t>Tássio Oliveira Pires</t>
  </si>
  <si>
    <t>00037202-8</t>
  </si>
  <si>
    <t>871262564-5</t>
  </si>
  <si>
    <t>Jarmiro Rodrigues Dias</t>
  </si>
  <si>
    <t>808619053-4</t>
  </si>
  <si>
    <t>849302718-7</t>
  </si>
  <si>
    <t>Valéria Martins Santos</t>
  </si>
  <si>
    <t>00022281-9</t>
  </si>
  <si>
    <t>00015832-0</t>
  </si>
  <si>
    <t>860392658-0</t>
  </si>
  <si>
    <t>Graziele Jesus Santos</t>
  </si>
  <si>
    <t>00023889-0</t>
  </si>
  <si>
    <t>Maycon Santos de Freitas</t>
  </si>
  <si>
    <t>00066301-9</t>
  </si>
  <si>
    <t>Mª de Fátima Mota dos Santos</t>
  </si>
  <si>
    <t>Jakeline Kauane S Andrde</t>
  </si>
  <si>
    <t>Jeicion Almeida de Miranda</t>
  </si>
  <si>
    <t>Paulo Sérgio de Jesus Cruz</t>
  </si>
  <si>
    <t>Maria Neuza Alves Souza</t>
  </si>
  <si>
    <t>Mª da Paz G dos Santos Silva</t>
  </si>
  <si>
    <t>Gesiana de Oliveira Souza</t>
  </si>
  <si>
    <t>Mª da Paixão M de Oliveira</t>
  </si>
  <si>
    <t>Cirlene Cruz Santos</t>
  </si>
  <si>
    <t>22.421-9</t>
  </si>
  <si>
    <t>00019693-0</t>
  </si>
  <si>
    <t>Sebastião Quirino dos Anjos</t>
  </si>
  <si>
    <t>Juareis Rosa Pires</t>
  </si>
  <si>
    <t>793554812-0</t>
  </si>
  <si>
    <t>Livia Silva dos Anjos</t>
  </si>
  <si>
    <t>00023558-8</t>
  </si>
  <si>
    <t>Lusinete Oliveira de Sousa</t>
  </si>
  <si>
    <t>José Amaro dos Prazeres Vicente</t>
  </si>
  <si>
    <t>Francisco Gomes</t>
  </si>
  <si>
    <t>795179461-0</t>
  </si>
  <si>
    <t>794167979-6</t>
  </si>
  <si>
    <t>Eliene Sousa dos Santos</t>
  </si>
  <si>
    <t>839007913-3</t>
  </si>
  <si>
    <t>Anízio Pereira Neto</t>
  </si>
  <si>
    <t>00015062-2</t>
  </si>
  <si>
    <t>00022875-2</t>
  </si>
  <si>
    <t>00080372-5</t>
  </si>
  <si>
    <t>Isamara Oliveira S Santos</t>
  </si>
  <si>
    <t>Edna Brito Paixão de Sousa</t>
  </si>
  <si>
    <t>Nelson Almeida Ribeiro</t>
  </si>
  <si>
    <t>José Deodato Ferreira</t>
  </si>
  <si>
    <t>Jairo de Jesus Sousa</t>
  </si>
  <si>
    <t>Esmeralda Martins da Silva</t>
  </si>
  <si>
    <t>140085-1</t>
  </si>
  <si>
    <t>Sirlene Rosa dos Santos</t>
  </si>
  <si>
    <t>00036096-8</t>
  </si>
  <si>
    <t>Jailzan Mª de Oliveira</t>
  </si>
  <si>
    <t>00023903-6</t>
  </si>
  <si>
    <t>Janicleide Alves de Brito</t>
  </si>
  <si>
    <t>867522332-1</t>
  </si>
  <si>
    <t>Josenilton de Jesus Moreira</t>
  </si>
  <si>
    <t>00016616-0</t>
  </si>
  <si>
    <t>Liene Bezerra Alves de Souza</t>
  </si>
  <si>
    <t>00011165-2</t>
  </si>
  <si>
    <t>Janete de Jesus Maciel</t>
  </si>
  <si>
    <t>1000053-0</t>
  </si>
  <si>
    <t>Roseli dos Anjos Rocha</t>
  </si>
  <si>
    <t>858860243-0</t>
  </si>
  <si>
    <t>Vilma Souza Santos</t>
  </si>
  <si>
    <t>00098872-3</t>
  </si>
  <si>
    <t>Valternei de Jesus Sousa</t>
  </si>
  <si>
    <t>758219764-0</t>
  </si>
  <si>
    <t>834387733-9</t>
  </si>
  <si>
    <t>0522125-0</t>
  </si>
  <si>
    <t>00002114-5</t>
  </si>
  <si>
    <t>Izabel Rosa de Oliveira</t>
  </si>
  <si>
    <t>00021516-1</t>
  </si>
  <si>
    <t>Cleonice Aguida de Souza</t>
  </si>
  <si>
    <t>0643232-8</t>
  </si>
  <si>
    <t>Maurilia E Nascimento</t>
  </si>
  <si>
    <t>736722362-4</t>
  </si>
  <si>
    <t>Itamilton Araújo Rocha</t>
  </si>
  <si>
    <t>0218202-5</t>
  </si>
  <si>
    <t>Kelvin Félix da Silva</t>
  </si>
  <si>
    <t>0501766-1</t>
  </si>
  <si>
    <t>João Batista Calisto de Olivera</t>
  </si>
  <si>
    <t>00007997-7</t>
  </si>
  <si>
    <t>Anisia Teles dos Santos</t>
  </si>
  <si>
    <t>José Luis Pereira Santos</t>
  </si>
  <si>
    <t>Solange Alves Torres Novais</t>
  </si>
  <si>
    <t>834037088-8</t>
  </si>
  <si>
    <t>Tamires Carlos da Silva</t>
  </si>
  <si>
    <t>00023453-0</t>
  </si>
  <si>
    <t>00011627-0</t>
  </si>
  <si>
    <t>Denaize de Jesus Silva</t>
  </si>
  <si>
    <t>0005119-5</t>
  </si>
  <si>
    <t>Marineide Cruz Damasceno</t>
  </si>
  <si>
    <t>00021518-8</t>
  </si>
  <si>
    <t>00008938-8</t>
  </si>
  <si>
    <t>Maria Ires Pereira da Silva</t>
  </si>
  <si>
    <t>Adilson Brito de Souza</t>
  </si>
  <si>
    <t>Marenilde Nascimento dos</t>
  </si>
  <si>
    <t>0681091-8</t>
  </si>
  <si>
    <t>Elenice Almeida Santos</t>
  </si>
  <si>
    <t>00014282-4</t>
  </si>
  <si>
    <t>9.983-X</t>
  </si>
  <si>
    <t>Adeni Lopes do Nascimento</t>
  </si>
  <si>
    <t>18/nov</t>
  </si>
  <si>
    <t>21/nov</t>
  </si>
  <si>
    <t>22/nov</t>
  </si>
  <si>
    <t>23/nov</t>
  </si>
  <si>
    <t>24/out</t>
  </si>
  <si>
    <t>18/11 À 24/11</t>
  </si>
  <si>
    <t xml:space="preserve">RELAÇÃO DE DEPÓSITOS DA COLHEITA MANUAL DE CAFÉ - 25/11/2022 </t>
  </si>
  <si>
    <t xml:space="preserve">daniel  </t>
  </si>
  <si>
    <t>ytdyutgui</t>
  </si>
  <si>
    <t xml:space="preserve">Colaborador </t>
  </si>
  <si>
    <t>Data de produção</t>
  </si>
  <si>
    <t>Valor</t>
  </si>
  <si>
    <t>Data</t>
  </si>
  <si>
    <t>Valor Depósito</t>
  </si>
  <si>
    <t>Produção /Latas</t>
  </si>
  <si>
    <t>R$ 230,00</t>
  </si>
  <si>
    <t>11/11/1111</t>
  </si>
  <si>
    <t>R$ 220,00</t>
  </si>
  <si>
    <t xml:space="preserve">subsitituira planilha no form de producao para planilha de folha de pagamento final e acrescentar colunas que estao faltando como agencia </t>
  </si>
  <si>
    <t>123.456.789-99</t>
  </si>
  <si>
    <t>ytdyutgui_fulano_01</t>
  </si>
  <si>
    <t>leandro</t>
  </si>
  <si>
    <t>000.000.000-00</t>
  </si>
  <si>
    <t>ytdyutgui_teste</t>
  </si>
  <si>
    <t>R$ 1.111.1</t>
  </si>
  <si>
    <t>Valor do depósito</t>
  </si>
  <si>
    <t>COLABORADORES</t>
  </si>
  <si>
    <t>COLABORADORES_v2</t>
  </si>
  <si>
    <t>Preenchido?</t>
  </si>
  <si>
    <t>AQUI!</t>
  </si>
  <si>
    <t>Id</t>
  </si>
  <si>
    <t>Valor Deposito</t>
  </si>
  <si>
    <t>Cpf</t>
  </si>
  <si>
    <t>Ag</t>
  </si>
  <si>
    <t>OP</t>
  </si>
  <si>
    <t>Latas</t>
  </si>
  <si>
    <t>(Tudo)</t>
  </si>
  <si>
    <t>NÚMERO DE COLABORADORES</t>
  </si>
  <si>
    <t>MÊS</t>
  </si>
  <si>
    <t>DATA</t>
  </si>
  <si>
    <t>QTD DE COLABORADORES</t>
  </si>
  <si>
    <t>PRODUÇÃO MENSAL</t>
  </si>
  <si>
    <t>CUSTO TOTAL</t>
  </si>
  <si>
    <t>PRODUÇÃO DIÁRIA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</si>
  <si>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</si>
  <si>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</si>
  <si>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</si>
  <si>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</si>
  <si>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</si>
  <si>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</si>
  <si>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</si>
  <si>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</si>
  <si>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</si>
  <si>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</si>
  <si>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</si>
  <si>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</si>
  <si>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FVB - JOÃO CORDEIRO NEVES
RELAÇÃO DE DEPÓSITOS AS COLHEITA MANUAL DE CAFÉ</t>
  </si>
  <si>
    <t>à</t>
  </si>
  <si>
    <t>Nº de Cadastro</t>
  </si>
  <si>
    <t>Beneficiário</t>
  </si>
  <si>
    <t>BONITO/UTINGA - SEMANA DE</t>
  </si>
  <si>
    <t>Totais</t>
  </si>
  <si>
    <t>BONITO-UTINGA - PERÍODO</t>
  </si>
  <si>
    <t>DANIEL DOS SANTOS</t>
  </si>
  <si>
    <t>ANO</t>
  </si>
  <si>
    <t>18/09/2023</t>
  </si>
  <si>
    <t>30/09/2023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</si>
</sst>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R$&quot;\ #,##0.00;[Red]\-&quot;R$&quot;\ #,##0.00"/>
    <numFmt numFmtId="164" formatCode="_(&quot;R$&quot;* #,##0.00_);_(&quot;R$&quot;* \(#,##0.00\);_(&quot;R$&quot;* &quot;-&quot;??_);_(@_)"/>
    <numFmt numFmtId="165" formatCode="0.0"/>
    <numFmt numFmtId="166" formatCode="#,##0.0"/>
    <numFmt numFmtId="167" formatCode="0000"/>
    <numFmt numFmtId="168" formatCode="000"/>
    <numFmt numFmtId="169" formatCode="d/m;@"/>
    <numFmt numFmtId="170" formatCode="000000000\-00"/>
    <numFmt numFmtId="171" formatCode="&quot;000&quot;\.&quot;000&quot;\.&quot;000&quot;\-&quot;00&quot;"/>
    <numFmt numFmtId="172" formatCode="_-[$R$-416]\ * #,##0.00_-;\-[$R$-416]\ * #,##0.00_-;_-[$R$-416]\ * &quot;-&quot;??_-;_-@_-"/>
    <numFmt numFmtId="173" formatCode="&quot;R$&quot;\ #,##0.00"/>
    <numFmt numFmtId="174" formatCode="0\ &quot;Beneficiários&quot;"/>
    <numFmt numFmtId="175" formatCode="dd/mm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8"/>
      <color theme="1"/>
      <name val="Arial Narrow"/>
      <family val="2"/>
    </font>
    <font>
      <b/>
      <sz val="18"/>
      <color theme="1"/>
      <name val="Arial Narrow"/>
      <family val="2"/>
    </font>
    <font>
      <b/>
      <sz val="12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sz val="12"/>
      <color rgb="FF00B0F0"/>
      <name val="Calibri"/>
      <family val="2"/>
      <scheme val="minor"/>
    </font>
    <font>
      <sz val="12"/>
      <color rgb="FFC00000"/>
      <name val="Calibri"/>
      <family val="2"/>
      <scheme val="minor"/>
    </font>
    <font>
      <sz val="20"/>
      <color theme="1"/>
      <name val="Arial Narrow"/>
      <family val="2"/>
    </font>
    <font>
      <sz val="16"/>
      <color theme="1"/>
      <name val="Arial Rounded MT Bold"/>
      <family val="2"/>
    </font>
    <font>
      <sz val="16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name val="Calibri"/>
      <family val="2"/>
      <scheme val="minor"/>
    </font>
    <font>
      <sz val="16"/>
      <color rgb="FFFF0000"/>
      <name val="Arial Rounded MT Bold"/>
      <family val="2"/>
    </font>
    <font>
      <sz val="16"/>
      <color rgb="FFC00000"/>
      <name val="Arial Rounded MT Bold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Arial Narrow"/>
      <family val="2"/>
    </font>
    <font>
      <b/>
      <sz val="12"/>
      <name val="Arial Narrow"/>
      <family val="2"/>
    </font>
    <font>
      <sz val="11"/>
      <color rgb="FFFF0000"/>
      <name val="Calibri"/>
      <family val="2"/>
      <scheme val="minor"/>
    </font>
    <font>
      <sz val="16"/>
      <color theme="1"/>
      <name val="Arial Narrow"/>
      <family val="2"/>
    </font>
    <font>
      <sz val="14"/>
      <color theme="1"/>
      <name val="Arial Rounded MT Bold"/>
      <family val="2"/>
    </font>
    <font>
      <sz val="14"/>
      <name val="Arial Rounded MT Bold"/>
      <family val="2"/>
    </font>
    <font>
      <b/>
      <sz val="11"/>
      <name val="Arial Rounded MT Bold"/>
      <family val="2"/>
    </font>
    <font>
      <sz val="14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47E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indexed="64"/>
      </top>
      <bottom/>
      <diagonal/>
    </border>
    <border>
      <left/>
      <right style="thin">
        <color theme="6" tint="0.39997558519241921"/>
      </right>
      <top style="thin">
        <color indexed="64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medium">
        <color indexed="64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/>
    <xf numFmtId="0" fontId="27" fillId="4" borderId="0" applyNumberFormat="0" applyBorder="0" applyAlignment="0" applyProtection="0"/>
  </cellStyleXfs>
  <cellXfs count="33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4" xfId="0" applyFill="1" applyBorder="1"/>
    <xf numFmtId="0" fontId="4" fillId="2" borderId="11" xfId="0" applyFont="1" applyFill="1" applyBorder="1" applyAlignment="1">
      <alignment horizontal="center" wrapText="1"/>
    </xf>
    <xf numFmtId="0" fontId="0" fillId="2" borderId="0" xfId="0" applyFill="1" applyAlignment="1">
      <alignment vertical="center"/>
    </xf>
    <xf numFmtId="0" fontId="4" fillId="2" borderId="11" xfId="0" applyFont="1" applyFill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65" fontId="4" fillId="2" borderId="1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166" fontId="4" fillId="2" borderId="11" xfId="0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left" vertical="center" wrapText="1"/>
    </xf>
    <xf numFmtId="39" fontId="4" fillId="2" borderId="11" xfId="0" applyNumberFormat="1" applyFont="1" applyFill="1" applyBorder="1" applyAlignment="1">
      <alignment vertical="center"/>
    </xf>
    <xf numFmtId="0" fontId="7" fillId="2" borderId="13" xfId="0" applyFont="1" applyFill="1" applyBorder="1"/>
    <xf numFmtId="0" fontId="7" fillId="2" borderId="13" xfId="0" applyFont="1" applyFill="1" applyBorder="1" applyAlignment="1">
      <alignment horizontal="center"/>
    </xf>
    <xf numFmtId="4" fontId="7" fillId="2" borderId="13" xfId="0" applyNumberFormat="1" applyFont="1" applyFill="1" applyBorder="1" applyAlignment="1">
      <alignment horizontal="center"/>
    </xf>
    <xf numFmtId="39" fontId="7" fillId="2" borderId="13" xfId="1" applyNumberFormat="1" applyFont="1" applyFill="1" applyBorder="1"/>
    <xf numFmtId="0" fontId="0" fillId="2" borderId="14" xfId="0" applyFill="1" applyBorder="1" applyAlignment="1">
      <alignment horizontal="center"/>
    </xf>
    <xf numFmtId="0" fontId="4" fillId="2" borderId="15" xfId="0" applyFont="1" applyFill="1" applyBorder="1" applyAlignment="1">
      <alignment vertical="center" wrapText="1"/>
    </xf>
    <xf numFmtId="0" fontId="0" fillId="2" borderId="18" xfId="0" applyFill="1" applyBorder="1" applyAlignment="1">
      <alignment horizontal="center"/>
    </xf>
    <xf numFmtId="0" fontId="4" fillId="2" borderId="0" xfId="0" applyFont="1" applyFill="1"/>
    <xf numFmtId="167" fontId="0" fillId="2" borderId="11" xfId="0" applyNumberFormat="1" applyFill="1" applyBorder="1" applyAlignment="1">
      <alignment horizontal="center"/>
    </xf>
    <xf numFmtId="167" fontId="7" fillId="2" borderId="13" xfId="0" applyNumberFormat="1" applyFont="1" applyFill="1" applyBorder="1" applyAlignment="1">
      <alignment horizontal="center"/>
    </xf>
    <xf numFmtId="0" fontId="7" fillId="2" borderId="13" xfId="0" applyFont="1" applyFill="1" applyBorder="1" applyAlignment="1">
      <alignment horizontal="right"/>
    </xf>
    <xf numFmtId="168" fontId="7" fillId="2" borderId="13" xfId="0" applyNumberFormat="1" applyFont="1" applyFill="1" applyBorder="1" applyAlignment="1">
      <alignment horizontal="center"/>
    </xf>
    <xf numFmtId="167" fontId="0" fillId="2" borderId="13" xfId="0" applyNumberFormat="1" applyFill="1" applyBorder="1" applyAlignment="1">
      <alignment horizontal="center"/>
    </xf>
    <xf numFmtId="0" fontId="4" fillId="2" borderId="13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 vertical="center" wrapText="1"/>
    </xf>
    <xf numFmtId="3" fontId="7" fillId="2" borderId="13" xfId="0" applyNumberFormat="1" applyFont="1" applyFill="1" applyBorder="1" applyAlignment="1">
      <alignment horizontal="right"/>
    </xf>
    <xf numFmtId="0" fontId="4" fillId="2" borderId="1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7" fillId="2" borderId="0" xfId="0" applyFont="1" applyFill="1"/>
    <xf numFmtId="0" fontId="9" fillId="2" borderId="13" xfId="0" applyFont="1" applyFill="1" applyBorder="1" applyAlignment="1">
      <alignment horizontal="right"/>
    </xf>
    <xf numFmtId="167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/>
    <xf numFmtId="168" fontId="9" fillId="2" borderId="13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166" fontId="4" fillId="2" borderId="0" xfId="0" applyNumberFormat="1" applyFont="1" applyFill="1" applyAlignment="1">
      <alignment horizontal="center" vertical="center"/>
    </xf>
    <xf numFmtId="0" fontId="8" fillId="2" borderId="13" xfId="0" applyFont="1" applyFill="1" applyBorder="1" applyAlignment="1">
      <alignment horizontal="right"/>
    </xf>
    <xf numFmtId="0" fontId="11" fillId="2" borderId="13" xfId="0" applyFont="1" applyFill="1" applyBorder="1" applyAlignment="1">
      <alignment horizontal="right"/>
    </xf>
    <xf numFmtId="0" fontId="4" fillId="3" borderId="11" xfId="0" applyFont="1" applyFill="1" applyBorder="1" applyAlignment="1">
      <alignment vertical="center"/>
    </xf>
    <xf numFmtId="0" fontId="12" fillId="2" borderId="0" xfId="0" applyFont="1" applyFill="1"/>
    <xf numFmtId="166" fontId="13" fillId="2" borderId="11" xfId="0" applyNumberFormat="1" applyFont="1" applyFill="1" applyBorder="1" applyAlignment="1">
      <alignment horizontal="center" vertical="center"/>
    </xf>
    <xf numFmtId="39" fontId="13" fillId="2" borderId="11" xfId="0" applyNumberFormat="1" applyFont="1" applyFill="1" applyBorder="1" applyAlignment="1">
      <alignment vertical="center"/>
    </xf>
    <xf numFmtId="0" fontId="15" fillId="2" borderId="14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/>
    </xf>
    <xf numFmtId="0" fontId="14" fillId="2" borderId="15" xfId="0" applyFont="1" applyFill="1" applyBorder="1" applyAlignment="1">
      <alignment vertical="center" wrapText="1"/>
    </xf>
    <xf numFmtId="0" fontId="16" fillId="2" borderId="18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right"/>
    </xf>
    <xf numFmtId="0" fontId="18" fillId="2" borderId="13" xfId="0" applyFont="1" applyFill="1" applyBorder="1" applyAlignment="1">
      <alignment horizontal="right"/>
    </xf>
    <xf numFmtId="167" fontId="19" fillId="2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4" fontId="19" fillId="2" borderId="0" xfId="0" applyNumberFormat="1" applyFont="1" applyFill="1" applyAlignment="1">
      <alignment horizontal="center"/>
    </xf>
    <xf numFmtId="168" fontId="19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39" fontId="19" fillId="2" borderId="0" xfId="1" applyNumberFormat="1" applyFont="1" applyFill="1" applyBorder="1"/>
    <xf numFmtId="166" fontId="13" fillId="2" borderId="0" xfId="0" applyNumberFormat="1" applyFont="1" applyFill="1" applyAlignment="1">
      <alignment horizontal="center" vertical="center"/>
    </xf>
    <xf numFmtId="39" fontId="13" fillId="2" borderId="0" xfId="0" applyNumberFormat="1" applyFont="1" applyFill="1" applyAlignment="1">
      <alignment vertical="center"/>
    </xf>
    <xf numFmtId="4" fontId="12" fillId="2" borderId="13" xfId="0" applyNumberFormat="1" applyFont="1" applyFill="1" applyBorder="1" applyAlignment="1">
      <alignment horizontal="center"/>
    </xf>
    <xf numFmtId="167" fontId="12" fillId="2" borderId="13" xfId="0" applyNumberFormat="1" applyFont="1" applyFill="1" applyBorder="1" applyAlignment="1">
      <alignment horizontal="center"/>
    </xf>
    <xf numFmtId="0" fontId="12" fillId="2" borderId="13" xfId="0" applyFont="1" applyFill="1" applyBorder="1"/>
    <xf numFmtId="0" fontId="12" fillId="2" borderId="13" xfId="0" applyFont="1" applyFill="1" applyBorder="1" applyAlignment="1">
      <alignment horizontal="right"/>
    </xf>
    <xf numFmtId="168" fontId="12" fillId="2" borderId="13" xfId="0" applyNumberFormat="1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39" fontId="12" fillId="2" borderId="13" xfId="1" applyNumberFormat="1" applyFont="1" applyFill="1" applyBorder="1"/>
    <xf numFmtId="0" fontId="7" fillId="2" borderId="0" xfId="0" applyFont="1" applyFill="1" applyAlignment="1">
      <alignment horizontal="center"/>
    </xf>
    <xf numFmtId="168" fontId="7" fillId="2" borderId="0" xfId="0" applyNumberFormat="1" applyFont="1" applyFill="1" applyAlignment="1">
      <alignment horizontal="center"/>
    </xf>
    <xf numFmtId="167" fontId="7" fillId="2" borderId="0" xfId="0" applyNumberFormat="1" applyFont="1" applyFill="1" applyAlignment="1">
      <alignment horizontal="center"/>
    </xf>
    <xf numFmtId="167" fontId="20" fillId="2" borderId="13" xfId="0" applyNumberFormat="1" applyFont="1" applyFill="1" applyBorder="1" applyAlignment="1">
      <alignment horizontal="center"/>
    </xf>
    <xf numFmtId="0" fontId="20" fillId="2" borderId="13" xfId="0" applyFont="1" applyFill="1" applyBorder="1"/>
    <xf numFmtId="0" fontId="20" fillId="2" borderId="13" xfId="0" applyFont="1" applyFill="1" applyBorder="1" applyAlignment="1">
      <alignment horizontal="right"/>
    </xf>
    <xf numFmtId="4" fontId="20" fillId="2" borderId="13" xfId="0" applyNumberFormat="1" applyFont="1" applyFill="1" applyBorder="1" applyAlignment="1">
      <alignment horizontal="center"/>
    </xf>
    <xf numFmtId="168" fontId="20" fillId="2" borderId="13" xfId="0" applyNumberFormat="1" applyFont="1" applyFill="1" applyBorder="1" applyAlignment="1">
      <alignment horizontal="center"/>
    </xf>
    <xf numFmtId="0" fontId="20" fillId="2" borderId="13" xfId="0" applyFont="1" applyFill="1" applyBorder="1" applyAlignment="1">
      <alignment horizontal="center"/>
    </xf>
    <xf numFmtId="39" fontId="20" fillId="2" borderId="13" xfId="1" applyNumberFormat="1" applyFont="1" applyFill="1" applyBorder="1"/>
    <xf numFmtId="0" fontId="10" fillId="3" borderId="11" xfId="0" applyFont="1" applyFill="1" applyBorder="1" applyAlignment="1">
      <alignment vertical="center"/>
    </xf>
    <xf numFmtId="167" fontId="21" fillId="2" borderId="13" xfId="0" applyNumberFormat="1" applyFont="1" applyFill="1" applyBorder="1" applyAlignment="1">
      <alignment horizontal="center"/>
    </xf>
    <xf numFmtId="0" fontId="21" fillId="2" borderId="13" xfId="0" applyFont="1" applyFill="1" applyBorder="1"/>
    <xf numFmtId="0" fontId="21" fillId="2" borderId="13" xfId="0" applyFont="1" applyFill="1" applyBorder="1" applyAlignment="1">
      <alignment horizontal="right"/>
    </xf>
    <xf numFmtId="168" fontId="21" fillId="2" borderId="13" xfId="0" applyNumberFormat="1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39" fontId="21" fillId="2" borderId="13" xfId="1" applyNumberFormat="1" applyFont="1" applyFill="1" applyBorder="1"/>
    <xf numFmtId="0" fontId="22" fillId="2" borderId="13" xfId="0" applyFont="1" applyFill="1" applyBorder="1" applyAlignment="1">
      <alignment horizontal="right"/>
    </xf>
    <xf numFmtId="0" fontId="4" fillId="2" borderId="15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23" fillId="2" borderId="11" xfId="0" applyFont="1" applyFill="1" applyBorder="1" applyAlignment="1">
      <alignment horizontal="center" wrapText="1"/>
    </xf>
    <xf numFmtId="0" fontId="4" fillId="2" borderId="11" xfId="0" applyFont="1" applyFill="1" applyBorder="1" applyAlignment="1">
      <alignment horizontal="left" vertical="center"/>
    </xf>
    <xf numFmtId="0" fontId="7" fillId="2" borderId="26" xfId="0" applyFont="1" applyFill="1" applyBorder="1"/>
    <xf numFmtId="0" fontId="7" fillId="2" borderId="23" xfId="0" applyFont="1" applyFill="1" applyBorder="1"/>
    <xf numFmtId="39" fontId="7" fillId="2" borderId="5" xfId="1" applyNumberFormat="1" applyFont="1" applyFill="1" applyBorder="1"/>
    <xf numFmtId="0" fontId="4" fillId="2" borderId="0" xfId="0" applyFont="1" applyFill="1" applyAlignment="1">
      <alignment horizontal="center" wrapText="1"/>
    </xf>
    <xf numFmtId="0" fontId="23" fillId="2" borderId="0" xfId="0" applyFont="1" applyFill="1" applyAlignment="1">
      <alignment horizontal="center" wrapText="1"/>
    </xf>
    <xf numFmtId="167" fontId="8" fillId="2" borderId="13" xfId="0" applyNumberFormat="1" applyFont="1" applyFill="1" applyBorder="1" applyAlignment="1">
      <alignment horizontal="center"/>
    </xf>
    <xf numFmtId="0" fontId="8" fillId="2" borderId="13" xfId="0" applyFont="1" applyFill="1" applyBorder="1"/>
    <xf numFmtId="0" fontId="24" fillId="2" borderId="13" xfId="0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4" fontId="7" fillId="2" borderId="0" xfId="0" applyNumberFormat="1" applyFont="1" applyFill="1" applyAlignment="1">
      <alignment horizontal="center"/>
    </xf>
    <xf numFmtId="39" fontId="7" fillId="2" borderId="0" xfId="1" applyNumberFormat="1" applyFont="1" applyFill="1" applyBorder="1"/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16" fontId="0" fillId="0" borderId="13" xfId="0" applyNumberFormat="1" applyBorder="1" applyAlignment="1">
      <alignment horizontal="center"/>
    </xf>
    <xf numFmtId="0" fontId="27" fillId="4" borderId="13" xfId="3" applyBorder="1" applyAlignment="1">
      <alignment horizontal="center"/>
    </xf>
    <xf numFmtId="169" fontId="27" fillId="4" borderId="13" xfId="3" applyNumberFormat="1" applyBorder="1" applyAlignment="1">
      <alignment horizontal="center"/>
    </xf>
    <xf numFmtId="0" fontId="0" fillId="0" borderId="0" xfId="0" applyAlignment="1">
      <alignment wrapText="1"/>
    </xf>
    <xf numFmtId="0" fontId="28" fillId="0" borderId="0" xfId="0" applyFont="1" applyAlignment="1">
      <alignment horizontal="center"/>
    </xf>
    <xf numFmtId="0" fontId="0" fillId="5" borderId="27" xfId="0" applyFill="1" applyBorder="1"/>
    <xf numFmtId="0" fontId="0" fillId="5" borderId="28" xfId="0" applyFill="1" applyBorder="1"/>
    <xf numFmtId="170" fontId="26" fillId="5" borderId="28" xfId="0" applyNumberFormat="1" applyFont="1" applyFill="1" applyBorder="1"/>
    <xf numFmtId="0" fontId="0" fillId="5" borderId="28" xfId="0" applyFill="1" applyBorder="1" applyAlignment="1">
      <alignment horizontal="center" vertical="center"/>
    </xf>
    <xf numFmtId="164" fontId="0" fillId="5" borderId="29" xfId="0" applyNumberFormat="1" applyFill="1" applyBorder="1"/>
    <xf numFmtId="0" fontId="0" fillId="6" borderId="27" xfId="0" applyFill="1" applyBorder="1"/>
    <xf numFmtId="0" fontId="0" fillId="6" borderId="28" xfId="0" applyFill="1" applyBorder="1"/>
    <xf numFmtId="170" fontId="26" fillId="6" borderId="28" xfId="0" applyNumberFormat="1" applyFont="1" applyFill="1" applyBorder="1"/>
    <xf numFmtId="0" fontId="0" fillId="6" borderId="28" xfId="0" applyFill="1" applyBorder="1" applyAlignment="1">
      <alignment horizontal="center" vertical="center"/>
    </xf>
    <xf numFmtId="164" fontId="0" fillId="6" borderId="29" xfId="0" applyNumberFormat="1" applyFill="1" applyBorder="1"/>
    <xf numFmtId="0" fontId="30" fillId="0" borderId="0" xfId="0" applyFont="1"/>
    <xf numFmtId="167" fontId="0" fillId="0" borderId="0" xfId="0" applyNumberFormat="1" applyAlignment="1">
      <alignment horizontal="center"/>
    </xf>
    <xf numFmtId="0" fontId="31" fillId="0" borderId="0" xfId="0" applyFont="1"/>
    <xf numFmtId="164" fontId="31" fillId="0" borderId="0" xfId="1" applyFont="1"/>
    <xf numFmtId="0" fontId="31" fillId="0" borderId="0" xfId="0" applyFont="1" applyAlignment="1">
      <alignment wrapText="1"/>
    </xf>
    <xf numFmtId="164" fontId="31" fillId="0" borderId="0" xfId="1" applyFont="1" applyAlignment="1">
      <alignment wrapText="1"/>
    </xf>
    <xf numFmtId="0" fontId="33" fillId="0" borderId="0" xfId="0" applyFont="1"/>
    <xf numFmtId="0" fontId="34" fillId="0" borderId="0" xfId="0" applyFont="1"/>
    <xf numFmtId="164" fontId="34" fillId="0" borderId="0" xfId="1" applyFont="1" applyBorder="1" applyAlignment="1">
      <alignment wrapText="1"/>
    </xf>
    <xf numFmtId="0" fontId="35" fillId="0" borderId="0" xfId="0" applyFont="1"/>
    <xf numFmtId="0" fontId="35" fillId="0" borderId="0" xfId="0" applyFont="1" applyAlignment="1">
      <alignment horizontal="center"/>
    </xf>
    <xf numFmtId="0" fontId="35" fillId="0" borderId="0" xfId="0" applyFont="1" applyAlignment="1">
      <alignment wrapText="1"/>
    </xf>
    <xf numFmtId="170" fontId="36" fillId="0" borderId="0" xfId="0" applyNumberFormat="1" applyFont="1" applyAlignment="1">
      <alignment wrapText="1"/>
    </xf>
    <xf numFmtId="0" fontId="35" fillId="0" borderId="0" xfId="0" applyFont="1" applyAlignment="1">
      <alignment horizontal="center" vertical="center" wrapText="1"/>
    </xf>
    <xf numFmtId="167" fontId="35" fillId="0" borderId="0" xfId="0" applyNumberFormat="1" applyFont="1" applyAlignment="1">
      <alignment horizontal="center" vertical="center" wrapText="1"/>
    </xf>
    <xf numFmtId="170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center" wrapText="1"/>
    </xf>
    <xf numFmtId="0" fontId="37" fillId="0" borderId="33" xfId="0" applyFont="1" applyBorder="1" applyAlignment="1">
      <alignment horizontal="center"/>
    </xf>
    <xf numFmtId="0" fontId="37" fillId="0" borderId="34" xfId="0" applyFont="1" applyBorder="1" applyAlignment="1">
      <alignment horizontal="center"/>
    </xf>
    <xf numFmtId="0" fontId="37" fillId="0" borderId="33" xfId="0" applyFont="1" applyBorder="1" applyAlignment="1">
      <alignment horizontal="center" vertical="center"/>
    </xf>
    <xf numFmtId="167" fontId="37" fillId="0" borderId="35" xfId="0" applyNumberFormat="1" applyFont="1" applyBorder="1" applyAlignment="1">
      <alignment horizontal="center" vertical="center"/>
    </xf>
    <xf numFmtId="0" fontId="37" fillId="0" borderId="35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/>
    </xf>
    <xf numFmtId="164" fontId="32" fillId="0" borderId="34" xfId="1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0" fontId="35" fillId="0" borderId="11" xfId="0" applyFont="1" applyBorder="1"/>
    <xf numFmtId="0" fontId="31" fillId="0" borderId="11" xfId="0" applyFont="1" applyBorder="1"/>
    <xf numFmtId="164" fontId="31" fillId="0" borderId="11" xfId="1" applyFont="1" applyBorder="1"/>
    <xf numFmtId="0" fontId="38" fillId="0" borderId="0" xfId="0" applyFont="1"/>
    <xf numFmtId="0" fontId="38" fillId="0" borderId="30" xfId="0" applyFont="1" applyBorder="1" applyAlignment="1">
      <alignment horizontal="center"/>
    </xf>
    <xf numFmtId="0" fontId="38" fillId="0" borderId="31" xfId="0" applyFont="1" applyBorder="1"/>
    <xf numFmtId="0" fontId="38" fillId="0" borderId="32" xfId="0" applyFont="1" applyBorder="1" applyAlignment="1">
      <alignment horizontal="center"/>
    </xf>
    <xf numFmtId="0" fontId="38" fillId="0" borderId="31" xfId="0" applyFont="1" applyBorder="1" applyAlignment="1">
      <alignment horizontal="center"/>
    </xf>
    <xf numFmtId="0" fontId="34" fillId="0" borderId="30" xfId="0" applyFont="1" applyBorder="1"/>
    <xf numFmtId="164" fontId="34" fillId="0" borderId="31" xfId="1" applyFont="1" applyBorder="1" applyAlignment="1">
      <alignment wrapText="1"/>
    </xf>
    <xf numFmtId="0" fontId="14" fillId="2" borderId="0" xfId="0" applyFont="1" applyFill="1"/>
    <xf numFmtId="14" fontId="0" fillId="0" borderId="0" xfId="0" applyNumberFormat="1" applyAlignment="1">
      <alignment horizontal="center"/>
    </xf>
    <xf numFmtId="172" fontId="0" fillId="0" borderId="0" xfId="0" applyNumberFormat="1" applyAlignment="1">
      <alignment horizontal="right"/>
    </xf>
    <xf numFmtId="0" fontId="40" fillId="7" borderId="0" xfId="0" applyFont="1" applyFill="1"/>
    <xf numFmtId="0" fontId="0" fillId="0" borderId="0" xfId="0" applyAlignment="1">
      <alignment horizontal="left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41" fillId="4" borderId="1" xfId="3" applyFont="1" applyBorder="1" applyAlignment="1">
      <alignment horizontal="center" vertical="center" wrapText="1"/>
    </xf>
    <xf numFmtId="14" fontId="41" fillId="4" borderId="1" xfId="3" applyNumberFormat="1" applyFont="1" applyBorder="1" applyAlignment="1">
      <alignment horizontal="center" vertical="center" wrapText="1"/>
    </xf>
    <xf numFmtId="172" fontId="41" fillId="4" borderId="22" xfId="3" applyNumberFormat="1" applyFont="1" applyBorder="1" applyAlignment="1">
      <alignment horizontal="center" vertical="center" wrapText="1"/>
    </xf>
    <xf numFmtId="0" fontId="0" fillId="8" borderId="39" xfId="0" applyFill="1" applyBorder="1"/>
    <xf numFmtId="0" fontId="0" fillId="8" borderId="2" xfId="0" applyFill="1" applyBorder="1"/>
    <xf numFmtId="0" fontId="0" fillId="8" borderId="40" xfId="0" applyFill="1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8" borderId="41" xfId="0" applyFill="1" applyBorder="1"/>
    <xf numFmtId="0" fontId="0" fillId="8" borderId="42" xfId="0" applyFill="1" applyBorder="1"/>
    <xf numFmtId="0" fontId="0" fillId="8" borderId="43" xfId="0" applyFill="1" applyBorder="1"/>
    <xf numFmtId="14" fontId="0" fillId="8" borderId="42" xfId="0" applyNumberFormat="1" applyFill="1" applyBorder="1"/>
    <xf numFmtId="14" fontId="0" fillId="0" borderId="42" xfId="0" applyNumberFormat="1" applyBorder="1"/>
    <xf numFmtId="0" fontId="27" fillId="9" borderId="0" xfId="0" applyFont="1" applyFill="1"/>
    <xf numFmtId="0" fontId="0" fillId="10" borderId="0" xfId="0" applyFill="1"/>
    <xf numFmtId="0" fontId="39" fillId="11" borderId="0" xfId="0" applyFont="1" applyFill="1"/>
    <xf numFmtId="0" fontId="0" fillId="12" borderId="0" xfId="0" applyFill="1"/>
    <xf numFmtId="14" fontId="39" fillId="11" borderId="0" xfId="0" applyNumberFormat="1" applyFont="1" applyFill="1"/>
    <xf numFmtId="0" fontId="43" fillId="12" borderId="0" xfId="0" applyFont="1" applyFill="1" applyAlignment="1">
      <alignment horizontal="center" vertical="center"/>
    </xf>
    <xf numFmtId="14" fontId="43" fillId="12" borderId="0" xfId="0" applyNumberFormat="1" applyFont="1" applyFill="1" applyAlignment="1">
      <alignment horizontal="center" vertical="center"/>
    </xf>
    <xf numFmtId="0" fontId="43" fillId="12" borderId="0" xfId="0" applyFont="1" applyFill="1" applyAlignment="1">
      <alignment horizontal="left" vertical="center"/>
    </xf>
    <xf numFmtId="0" fontId="0" fillId="12" borderId="0" xfId="0" applyFill="1" applyAlignment="1">
      <alignment horizontal="left"/>
    </xf>
    <xf numFmtId="0" fontId="0" fillId="0" borderId="0" xfId="0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22" xfId="0" applyNumberFormat="1" applyBorder="1" applyAlignment="1">
      <alignment horizontal="center" vertical="center" wrapText="1"/>
    </xf>
    <xf numFmtId="0" fontId="41" fillId="13" borderId="44" xfId="3" applyFont="1" applyFill="1" applyBorder="1" applyAlignment="1">
      <alignment horizontal="center" vertical="center" wrapText="1"/>
    </xf>
    <xf numFmtId="0" fontId="41" fillId="13" borderId="45" xfId="3" applyFont="1" applyFill="1" applyBorder="1" applyAlignment="1">
      <alignment horizontal="center" vertical="center" wrapText="1"/>
    </xf>
    <xf numFmtId="170" fontId="41" fillId="13" borderId="44" xfId="3" applyNumberFormat="1" applyFont="1" applyFill="1" applyBorder="1" applyAlignment="1">
      <alignment horizontal="center" vertical="center" wrapText="1"/>
    </xf>
    <xf numFmtId="167" fontId="41" fillId="13" borderId="45" xfId="3" applyNumberFormat="1" applyFont="1" applyFill="1" applyBorder="1" applyAlignment="1">
      <alignment horizontal="center" vertical="center" wrapText="1"/>
    </xf>
    <xf numFmtId="164" fontId="41" fillId="13" borderId="45" xfId="1" applyFont="1" applyFill="1" applyBorder="1" applyAlignment="1">
      <alignment horizontal="center" vertical="center" wrapText="1"/>
    </xf>
    <xf numFmtId="14" fontId="41" fillId="13" borderId="46" xfId="3" applyNumberFormat="1" applyFont="1" applyFill="1" applyBorder="1" applyAlignment="1">
      <alignment horizontal="center" vertical="center" wrapText="1"/>
    </xf>
    <xf numFmtId="171" fontId="0" fillId="0" borderId="0" xfId="0" applyNumberFormat="1" applyAlignment="1">
      <alignment horizontal="center"/>
    </xf>
    <xf numFmtId="0" fontId="0" fillId="8" borderId="1" xfId="0" applyFill="1" applyBorder="1" applyAlignment="1">
      <alignment horizontal="center" vertical="center"/>
    </xf>
    <xf numFmtId="171" fontId="0" fillId="8" borderId="1" xfId="0" applyNumberFormat="1" applyFill="1" applyBorder="1" applyAlignment="1">
      <alignment horizontal="center" vertical="center"/>
    </xf>
    <xf numFmtId="167" fontId="0" fillId="8" borderId="1" xfId="0" applyNumberFormat="1" applyFill="1" applyBorder="1" applyAlignment="1">
      <alignment horizontal="center" vertical="center"/>
    </xf>
    <xf numFmtId="168" fontId="0" fillId="8" borderId="1" xfId="0" applyNumberFormat="1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1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1" fontId="0" fillId="0" borderId="8" xfId="0" applyNumberFormat="1" applyBorder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2" fillId="14" borderId="1" xfId="3" applyFont="1" applyFill="1" applyBorder="1" applyAlignment="1">
      <alignment horizontal="center" vertical="center"/>
    </xf>
    <xf numFmtId="0" fontId="42" fillId="14" borderId="2" xfId="3" applyFont="1" applyFill="1" applyBorder="1" applyAlignment="1">
      <alignment horizontal="center" vertical="center"/>
    </xf>
    <xf numFmtId="171" fontId="42" fillId="14" borderId="2" xfId="3" applyNumberFormat="1" applyFont="1" applyFill="1" applyBorder="1" applyAlignment="1">
      <alignment horizontal="center" vertical="center"/>
    </xf>
    <xf numFmtId="167" fontId="42" fillId="14" borderId="2" xfId="3" applyNumberFormat="1" applyFont="1" applyFill="1" applyBorder="1" applyAlignment="1">
      <alignment horizontal="center" vertical="center"/>
    </xf>
    <xf numFmtId="0" fontId="42" fillId="14" borderId="3" xfId="3" applyFont="1" applyFill="1" applyBorder="1" applyAlignment="1">
      <alignment horizontal="center" vertical="center"/>
    </xf>
    <xf numFmtId="0" fontId="0" fillId="0" borderId="0" xfId="0" pivotButton="1"/>
    <xf numFmtId="0" fontId="0" fillId="0" borderId="47" xfId="0" applyBorder="1" applyAlignment="1">
      <alignment horizontal="center" vertical="center" wrapText="1"/>
    </xf>
    <xf numFmtId="0" fontId="0" fillId="13" borderId="0" xfId="0" applyFill="1"/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17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47" fillId="0" borderId="9" xfId="0" applyFont="1" applyBorder="1" applyAlignment="1">
      <alignment horizontal="center"/>
    </xf>
    <xf numFmtId="0" fontId="48" fillId="0" borderId="11" xfId="0" applyFon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15" borderId="8" xfId="0" applyFill="1" applyBorder="1" applyAlignment="1">
      <alignment horizontal="center"/>
    </xf>
    <xf numFmtId="0" fontId="0" fillId="15" borderId="9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8" fontId="0" fillId="0" borderId="11" xfId="0" applyNumberFormat="1" applyBorder="1" applyAlignment="1">
      <alignment horizontal="center"/>
    </xf>
    <xf numFmtId="2" fontId="0" fillId="0" borderId="11" xfId="1" applyNumberFormat="1" applyFont="1" applyBorder="1" applyAlignment="1">
      <alignment horizontal="center"/>
    </xf>
    <xf numFmtId="2" fontId="0" fillId="15" borderId="10" xfId="0" applyNumberFormat="1" applyFill="1" applyBorder="1" applyAlignment="1">
      <alignment horizontal="center"/>
    </xf>
    <xf numFmtId="2" fontId="48" fillId="0" borderId="11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73" fontId="0" fillId="0" borderId="1" xfId="1" applyNumberFormat="1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8" fontId="0" fillId="0" borderId="22" xfId="0" applyNumberFormat="1" applyBorder="1" applyAlignment="1">
      <alignment horizontal="center"/>
    </xf>
    <xf numFmtId="0" fontId="44" fillId="15" borderId="28" xfId="0" applyFont="1" applyFill="1" applyBorder="1" applyAlignment="1">
      <alignment horizontal="center"/>
    </xf>
    <xf numFmtId="8" fontId="44" fillId="15" borderId="28" xfId="0" applyNumberFormat="1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8" fontId="0" fillId="0" borderId="28" xfId="0" applyNumberFormat="1" applyBorder="1" applyAlignment="1">
      <alignment horizontal="center"/>
    </xf>
    <xf numFmtId="174" fontId="44" fillId="15" borderId="28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175" fontId="0" fillId="0" borderId="0" xfId="0" applyNumberFormat="1" applyAlignment="1">
      <alignment horizontal="left"/>
    </xf>
    <xf numFmtId="0" fontId="0" fillId="0" borderId="22" xfId="0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top" wrapText="1"/>
    </xf>
    <xf numFmtId="0" fontId="4" fillId="2" borderId="13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right" vertical="center"/>
    </xf>
    <xf numFmtId="0" fontId="13" fillId="2" borderId="2" xfId="0" applyFont="1" applyFill="1" applyBorder="1" applyAlignment="1">
      <alignment horizontal="right" vertical="center"/>
    </xf>
    <xf numFmtId="0" fontId="13" fillId="2" borderId="3" xfId="0" applyFont="1" applyFill="1" applyBorder="1" applyAlignment="1">
      <alignment horizontal="right" vertical="center"/>
    </xf>
    <xf numFmtId="0" fontId="14" fillId="2" borderId="12" xfId="0" applyFont="1" applyFill="1" applyBorder="1" applyAlignment="1">
      <alignment horizontal="center"/>
    </xf>
    <xf numFmtId="0" fontId="14" fillId="2" borderId="23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2" borderId="17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14" fillId="2" borderId="0" xfId="0" applyFont="1" applyFill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5" xfId="0" applyFont="1" applyFill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173" fontId="49" fillId="0" borderId="1" xfId="1" applyNumberFormat="1" applyFont="1" applyFill="1" applyBorder="1" applyAlignment="1">
      <alignment horizontal="center" vertical="center" wrapText="1"/>
    </xf>
    <xf numFmtId="14" fontId="0" fillId="0" borderId="3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</cellXfs>
  <cellStyles count="4">
    <cellStyle name="Ênfase2" xfId="3" builtinId="33"/>
    <cellStyle name="Moeda" xfId="1" builtinId="4"/>
    <cellStyle name="Normal" xfId="0" builtinId="0"/>
    <cellStyle name="Normal 2" xfId="2" xr:uid="{00000000-0005-0000-0000-000003000000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Arial Narrow"/>
        <scheme val="none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scheme val="none"/>
      </font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Arial Narrow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 Rounded MT Bold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Rounded MT Bold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name val="Arial Rounded MT Bold"/>
        <scheme val="none"/>
      </font>
      <alignment horizontal="center" vertical="bottom" textRotation="0" indent="0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19" formatCode="dd/mm/yyyy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&quot;R$&quot;\ #,##0.00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047E43"/>
        </patternFill>
      </fill>
    </dxf>
    <dxf>
      <numFmt numFmtId="175" formatCode="dd/mm"/>
    </dxf>
    <dxf>
      <alignment horizontal="center" readingOrder="0"/>
    </dxf>
    <dxf>
      <numFmt numFmtId="173" formatCode="&quot;R$&quot;\ #,##0.00"/>
    </dxf>
    <dxf>
      <alignment horizontal="center" readingOrder="0"/>
    </dxf>
    <dxf>
      <alignment horizontal="center" readingOrder="0"/>
    </dxf>
    <dxf>
      <numFmt numFmtId="173" formatCode="&quot;R$&quot;\ #,##0.00"/>
    </dxf>
    <dxf>
      <alignment horizontal="center" readingOrder="0"/>
    </dxf>
    <dxf>
      <numFmt numFmtId="175" formatCode="dd/mm"/>
    </dxf>
    <dxf>
      <alignment horizontal="center" readingOrder="0"/>
    </dxf>
    <dxf>
      <alignment horizontal="center" readingOrder="0"/>
    </dxf>
    <dxf>
      <numFmt numFmtId="175" formatCode="dd/mm"/>
    </dxf>
    <dxf>
      <numFmt numFmtId="3" formatCode="#,##0"/>
    </dxf>
    <dxf>
      <alignment horizontal="center" readingOrder="0"/>
    </dxf>
    <dxf>
      <numFmt numFmtId="173" formatCode="&quot;R$&quot;\ #,##0.00"/>
    </dxf>
    <dxf>
      <alignment horizontal="center" readingOrder="0"/>
    </dxf>
  </dxfs>
  <tableStyles count="0" defaultTableStyle="TableStyleMedium9" defaultPivotStyle="PivotStyleLight16"/>
  <colors>
    <mruColors>
      <color rgb="FF8A4F00"/>
      <color rgb="FFC87200"/>
      <color rgb="FF003300"/>
      <color rgb="FF047E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[FAZENDA BELA VISTA FINAL - Vlele atualizado.xlsm]base!Tabela dinâmica1</c:name>
    <c:fmtId val="2"/>
  </c:pivotSource>
  <c:chart>
    <c:autoTitleDeleted val="1"/>
    <c:pivotFmts>
      <c:pivotFmt>
        <c:idx val="0"/>
        <c:spPr>
          <a:solidFill>
            <a:srgbClr val="92D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92D05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92D05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010860742553282E-2"/>
          <c:y val="0.26343963785609265"/>
          <c:w val="0.94617059509055901"/>
          <c:h val="0.455557795778205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base!$B$4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100" b="1">
                    <a:solidFill>
                      <a:srgbClr val="0033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base!$A$5:$A$14</c:f>
              <c:strCache>
                <c:ptCount val="10"/>
                <c:pt idx="0">
                  <c:v>01/09/2023</c:v>
                </c:pt>
                <c:pt idx="1">
                  <c:v>02/10/2023</c:v>
                </c:pt>
                <c:pt idx="2">
                  <c:v>03/11/2023</c:v>
                </c:pt>
                <c:pt idx="3">
                  <c:v>04/09/2023</c:v>
                </c:pt>
                <c:pt idx="4">
                  <c:v>05/09/2023</c:v>
                </c:pt>
                <c:pt idx="5">
                  <c:v>06/09/2023</c:v>
                </c:pt>
                <c:pt idx="6">
                  <c:v>07/09/2023</c:v>
                </c:pt>
                <c:pt idx="7">
                  <c:v>08/09/2023</c:v>
                </c:pt>
                <c:pt idx="8">
                  <c:v>09/09/2023</c:v>
                </c:pt>
                <c:pt idx="9">
                  <c:v>12/12/2024</c:v>
                </c:pt>
              </c:strCache>
            </c:strRef>
          </c:cat>
          <c:val>
            <c:numRef>
              <c:f>base!$B$5:$B$14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CB-4DDB-B09D-D14745E0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760256"/>
        <c:axId val="403761792"/>
      </c:barChart>
      <c:catAx>
        <c:axId val="403760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3300"/>
                </a:solidFill>
              </a:defRPr>
            </a:pPr>
            <a:endParaRPr lang="pt-BR"/>
          </a:p>
        </c:txPr>
        <c:crossAx val="403761792"/>
        <c:crosses val="autoZero"/>
        <c:auto val="0"/>
        <c:lblAlgn val="ctr"/>
        <c:lblOffset val="100"/>
        <c:noMultiLvlLbl val="0"/>
      </c:catAx>
      <c:valAx>
        <c:axId val="4037617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037602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55555555555555E-2"/>
          <c:y val="0.12676671028875475"/>
          <c:w val="0.93888888888888888"/>
          <c:h val="0.68517765048205448"/>
        </c:manualLayout>
      </c:layout>
      <c:lineChart>
        <c:grouping val="stacked"/>
        <c:varyColors val="0"/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circle"/>
            <c:size val="6"/>
            <c:spPr>
              <a:solidFill>
                <a:srgbClr val="003300"/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33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base!$D$3:$D$14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base!$E$3:$E$14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4-4359-9D3E-1175E7A73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69312"/>
        <c:axId val="404275200"/>
      </c:lineChart>
      <c:catAx>
        <c:axId val="40426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solidFill>
                  <a:srgbClr val="003300"/>
                </a:solidFill>
              </a:defRPr>
            </a:pPr>
            <a:endParaRPr lang="pt-BR"/>
          </a:p>
        </c:txPr>
        <c:crossAx val="404275200"/>
        <c:crosses val="autoZero"/>
        <c:auto val="1"/>
        <c:lblAlgn val="ctr"/>
        <c:lblOffset val="100"/>
        <c:noMultiLvlLbl val="0"/>
      </c:catAx>
      <c:valAx>
        <c:axId val="4042752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04269312"/>
        <c:crosses val="autoZero"/>
        <c:crossBetween val="between"/>
      </c:valAx>
      <c:spPr>
        <a:noFill/>
        <a:ln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0555555555555555E-2"/>
          <c:y val="0.12676671028875475"/>
          <c:w val="0.93888888888888888"/>
          <c:h val="0.68517765048205448"/>
        </c:manualLayout>
      </c:layout>
      <c:lineChart>
        <c:grouping val="stacked"/>
        <c:varyColors val="0"/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circle"/>
            <c:size val="6"/>
            <c:spPr>
              <a:solidFill>
                <a:srgbClr val="003300"/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33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base!$G$3:$G$14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base!$H$3:$H$14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1403</c:v>
                </c:pt>
                <c:pt idx="9">
                  <c:v>56</c:v>
                </c:pt>
                <c:pt idx="10">
                  <c:v>45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5-4042-A218-D2CCE761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82752"/>
        <c:axId val="406377600"/>
      </c:lineChart>
      <c:catAx>
        <c:axId val="404282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solidFill>
                  <a:srgbClr val="003300"/>
                </a:solidFill>
              </a:defRPr>
            </a:pPr>
            <a:endParaRPr lang="pt-BR"/>
          </a:p>
        </c:txPr>
        <c:crossAx val="406377600"/>
        <c:crosses val="autoZero"/>
        <c:auto val="1"/>
        <c:lblAlgn val="ctr"/>
        <c:lblOffset val="100"/>
        <c:noMultiLvlLbl val="0"/>
      </c:catAx>
      <c:valAx>
        <c:axId val="406377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04282752"/>
        <c:crosses val="autoZero"/>
        <c:crossBetween val="between"/>
      </c:valAx>
      <c:spPr>
        <a:noFill/>
        <a:ln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[FAZENDA BELA VISTA FINAL - Vlele atualizado.xlsm]base!Tabela dinâmica7</c:name>
    <c:fmtId val="2"/>
  </c:pivotSource>
  <c:chart>
    <c:autoTitleDeleted val="1"/>
    <c:pivotFmts>
      <c:pivotFmt>
        <c:idx val="0"/>
        <c:spPr>
          <a:solidFill>
            <a:srgbClr val="92D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92D05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92D05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585762779617508E-2"/>
          <c:y val="0.29984006693887061"/>
          <c:w val="0.92375513387830799"/>
          <c:h val="0.4651404180501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base!$R$4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100" b="1">
                    <a:solidFill>
                      <a:srgbClr val="0033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base!$Q$5:$Q$14</c:f>
              <c:strCache>
                <c:ptCount val="10"/>
                <c:pt idx="0">
                  <c:v>01/09/2023</c:v>
                </c:pt>
                <c:pt idx="1">
                  <c:v>02/10/2023</c:v>
                </c:pt>
                <c:pt idx="2">
                  <c:v>03/11/2023</c:v>
                </c:pt>
                <c:pt idx="3">
                  <c:v>04/09/2023</c:v>
                </c:pt>
                <c:pt idx="4">
                  <c:v>05/09/2023</c:v>
                </c:pt>
                <c:pt idx="5">
                  <c:v>06/09/2023</c:v>
                </c:pt>
                <c:pt idx="6">
                  <c:v>07/09/2023</c:v>
                </c:pt>
                <c:pt idx="7">
                  <c:v>08/09/2023</c:v>
                </c:pt>
                <c:pt idx="8">
                  <c:v>09/09/2023</c:v>
                </c:pt>
                <c:pt idx="9">
                  <c:v>12/12/2024</c:v>
                </c:pt>
              </c:strCache>
            </c:strRef>
          </c:cat>
          <c:val>
            <c:numRef>
              <c:f>base!$R$5:$R$14</c:f>
              <c:numCache>
                <c:formatCode>#,##0</c:formatCode>
                <c:ptCount val="10"/>
                <c:pt idx="0">
                  <c:v>23</c:v>
                </c:pt>
                <c:pt idx="1">
                  <c:v>56</c:v>
                </c:pt>
                <c:pt idx="2">
                  <c:v>45</c:v>
                </c:pt>
                <c:pt idx="3">
                  <c:v>567</c:v>
                </c:pt>
                <c:pt idx="4">
                  <c:v>34</c:v>
                </c:pt>
                <c:pt idx="5">
                  <c:v>34</c:v>
                </c:pt>
                <c:pt idx="6">
                  <c:v>600</c:v>
                </c:pt>
                <c:pt idx="7">
                  <c:v>50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27-46AF-875E-F394763F4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409216"/>
        <c:axId val="406410752"/>
      </c:barChart>
      <c:catAx>
        <c:axId val="406409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3300"/>
                </a:solidFill>
              </a:defRPr>
            </a:pPr>
            <a:endParaRPr lang="pt-BR"/>
          </a:p>
        </c:txPr>
        <c:crossAx val="406410752"/>
        <c:crosses val="autoZero"/>
        <c:auto val="1"/>
        <c:lblAlgn val="ctr"/>
        <c:lblOffset val="100"/>
        <c:noMultiLvlLbl val="0"/>
      </c:catAx>
      <c:valAx>
        <c:axId val="406410752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06409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[FAZENDA BELA VISTA FINAL - Vlele atualizado.xlsm]base!Tabela dinâmica6</c:name>
    <c:fmtId val="2"/>
  </c:pivotSource>
  <c:chart>
    <c:autoTitleDeleted val="1"/>
    <c:pivotFmts>
      <c:pivotFmt>
        <c:idx val="0"/>
        <c:spPr>
          <a:ln>
            <a:solidFill>
              <a:srgbClr val="00B050"/>
            </a:solidFill>
          </a:ln>
        </c:spPr>
        <c:marker>
          <c:symbol val="circle"/>
          <c:size val="6"/>
          <c:spPr>
            <a:solidFill>
              <a:srgbClr val="003300"/>
            </a:solidFill>
            <a:ln>
              <a:solidFill>
                <a:srgbClr val="92D05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00B050"/>
            </a:solidFill>
          </a:ln>
        </c:spPr>
        <c:marker>
          <c:symbol val="circle"/>
          <c:size val="6"/>
          <c:spPr>
            <a:solidFill>
              <a:srgbClr val="003300"/>
            </a:solidFill>
            <a:ln>
              <a:solidFill>
                <a:srgbClr val="92D05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rgbClr val="00B050"/>
            </a:solidFill>
          </a:ln>
        </c:spPr>
        <c:marker>
          <c:symbol val="circle"/>
          <c:size val="6"/>
          <c:spPr>
            <a:solidFill>
              <a:srgbClr val="003300"/>
            </a:solidFill>
            <a:ln>
              <a:solidFill>
                <a:srgbClr val="92D050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3300"/>
                  </a:solidFill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181373687058505E-2"/>
          <c:y val="0.10002245518367085"/>
          <c:w val="0.97601143916926958"/>
          <c:h val="0.60329555467153306"/>
        </c:manualLayout>
      </c:layout>
      <c:lineChart>
        <c:grouping val="stacked"/>
        <c:varyColors val="0"/>
        <c:ser>
          <c:idx val="0"/>
          <c:order val="0"/>
          <c:tx>
            <c:strRef>
              <c:f>base!$O$5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6"/>
            <c:spPr>
              <a:solidFill>
                <a:srgbClr val="003300"/>
              </a:solidFill>
              <a:ln>
                <a:solidFill>
                  <a:srgbClr val="92D050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 sz="1100" b="1">
                    <a:solidFill>
                      <a:srgbClr val="0033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base!$N$6:$N$15</c:f>
              <c:strCache>
                <c:ptCount val="10"/>
                <c:pt idx="0">
                  <c:v>01/09/2023</c:v>
                </c:pt>
                <c:pt idx="1">
                  <c:v>02/10/2023</c:v>
                </c:pt>
                <c:pt idx="2">
                  <c:v>03/11/2023</c:v>
                </c:pt>
                <c:pt idx="3">
                  <c:v>04/09/2023</c:v>
                </c:pt>
                <c:pt idx="4">
                  <c:v>05/09/2023</c:v>
                </c:pt>
                <c:pt idx="5">
                  <c:v>06/09/2023</c:v>
                </c:pt>
                <c:pt idx="6">
                  <c:v>07/09/2023</c:v>
                </c:pt>
                <c:pt idx="7">
                  <c:v>08/09/2023</c:v>
                </c:pt>
                <c:pt idx="8">
                  <c:v>09/09/2023</c:v>
                </c:pt>
                <c:pt idx="9">
                  <c:v>12/12/2024</c:v>
                </c:pt>
              </c:strCache>
            </c:strRef>
          </c:cat>
          <c:val>
            <c:numRef>
              <c:f>base!$O$6:$O$15</c:f>
              <c:numCache>
                <c:formatCode>"R$"\ #,##0.00</c:formatCode>
                <c:ptCount val="10"/>
                <c:pt idx="0">
                  <c:v>230</c:v>
                </c:pt>
                <c:pt idx="1">
                  <c:v>560</c:v>
                </c:pt>
                <c:pt idx="2">
                  <c:v>450</c:v>
                </c:pt>
                <c:pt idx="3">
                  <c:v>5670</c:v>
                </c:pt>
                <c:pt idx="4">
                  <c:v>340</c:v>
                </c:pt>
                <c:pt idx="5">
                  <c:v>340</c:v>
                </c:pt>
                <c:pt idx="6">
                  <c:v>1111</c:v>
                </c:pt>
                <c:pt idx="7">
                  <c:v>500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D5-43D0-A507-C499CF0E8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97824"/>
        <c:axId val="407599360"/>
      </c:lineChart>
      <c:catAx>
        <c:axId val="407597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solidFill>
                  <a:srgbClr val="003300"/>
                </a:solidFill>
              </a:defRPr>
            </a:pPr>
            <a:endParaRPr lang="pt-BR"/>
          </a:p>
        </c:txPr>
        <c:crossAx val="407599360"/>
        <c:crosses val="autoZero"/>
        <c:auto val="1"/>
        <c:lblAlgn val="ctr"/>
        <c:lblOffset val="100"/>
        <c:noMultiLvlLbl val="0"/>
      </c:catAx>
      <c:valAx>
        <c:axId val="407599360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407597824"/>
        <c:crosses val="autoZero"/>
        <c:crossBetween val="between"/>
      </c:valAx>
      <c:spPr>
        <a:noFill/>
        <a:ln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chart" Target="../charts/chart4.xml"/><Relationship Id="rId12" Type="http://schemas.openxmlformats.org/officeDocument/2006/relationships/hyperlink" Target="#'FOLHA DE PAGAMENTO FINAL'!A1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chart" Target="../charts/chart3.xml"/><Relationship Id="rId11" Type="http://schemas.openxmlformats.org/officeDocument/2006/relationships/hyperlink" Target="#CADASTROS!A1"/><Relationship Id="rId5" Type="http://schemas.openxmlformats.org/officeDocument/2006/relationships/chart" Target="../charts/chart2.xml"/><Relationship Id="rId10" Type="http://schemas.openxmlformats.org/officeDocument/2006/relationships/hyperlink" Target="#IMPRESS&#195;O!A1"/><Relationship Id="rId4" Type="http://schemas.openxmlformats.org/officeDocument/2006/relationships/chart" Target="../charts/chart1.xml"/><Relationship Id="rId9" Type="http://schemas.openxmlformats.org/officeDocument/2006/relationships/image" Target="../media/image3.png"/><Relationship Id="rId1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</xdr:rowOff>
    </xdr:from>
    <xdr:to>
      <xdr:col>21</xdr:col>
      <xdr:colOff>0</xdr:colOff>
      <xdr:row>43</xdr:row>
      <xdr:rowOff>169333</xdr:rowOff>
    </xdr:to>
    <xdr:pic>
      <xdr:nvPicPr>
        <xdr:cNvPr id="6" name="Imagem 5" descr="Veja como é produzido um dos cafés brasileiros mais premiados do mundo -  Revista Globo Rural | Café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Blu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"/>
          <a:ext cx="14372167" cy="83608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20</xdr:col>
      <xdr:colOff>593779</xdr:colOff>
      <xdr:row>43</xdr:row>
      <xdr:rowOff>169332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4352112" cy="8360832"/>
        </a:xfrm>
        <a:prstGeom prst="rect">
          <a:avLst/>
        </a:prstGeom>
        <a:gradFill flip="none" rotWithShape="1">
          <a:gsLst>
            <a:gs pos="63000">
              <a:srgbClr val="047E43">
                <a:alpha val="46000"/>
              </a:srgbClr>
            </a:gs>
            <a:gs pos="100000">
              <a:schemeClr val="accent3">
                <a:lumMod val="40000"/>
                <a:lumOff val="60000"/>
              </a:schemeClr>
            </a:gs>
          </a:gsLst>
          <a:lin ang="240000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16</xdr:col>
      <xdr:colOff>534667</xdr:colOff>
      <xdr:row>35</xdr:row>
      <xdr:rowOff>127243</xdr:rowOff>
    </xdr:from>
    <xdr:to>
      <xdr:col>20</xdr:col>
      <xdr:colOff>254000</xdr:colOff>
      <xdr:row>43</xdr:row>
      <xdr:rowOff>104978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200" t="17134" r="6000" b="16601"/>
        <a:stretch/>
      </xdr:blipFill>
      <xdr:spPr>
        <a:xfrm>
          <a:off x="11837667" y="6794743"/>
          <a:ext cx="2174666" cy="1501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85725</xdr:colOff>
      <xdr:row>2</xdr:row>
      <xdr:rowOff>28575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075392" cy="409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 b="1" i="1">
              <a:solidFill>
                <a:srgbClr val="92D050"/>
              </a:solidFill>
              <a:latin typeface="Berlin Sans FB" panose="020E0602020502020306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477910</xdr:colOff>
      <xdr:row>2</xdr:row>
      <xdr:rowOff>180475</xdr:rowOff>
    </xdr:from>
    <xdr:to>
      <xdr:col>10</xdr:col>
      <xdr:colOff>315261</xdr:colOff>
      <xdr:row>14</xdr:row>
      <xdr:rowOff>20054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53743" y="561475"/>
          <a:ext cx="6081518" cy="2125579"/>
        </a:xfrm>
        <a:prstGeom prst="round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1</xdr:row>
      <xdr:rowOff>187493</xdr:rowOff>
    </xdr:from>
    <xdr:to>
      <xdr:col>1</xdr:col>
      <xdr:colOff>30079</xdr:colOff>
      <xdr:row>43</xdr:row>
      <xdr:rowOff>116417</xdr:rowOff>
    </xdr:to>
    <xdr:sp macro="" textlink="">
      <xdr:nvSpPr>
        <xdr:cNvPr id="7" name="Retângulo com Único Canto Apar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8100" y="377993"/>
          <a:ext cx="1367812" cy="7929924"/>
        </a:xfrm>
        <a:prstGeom prst="snip1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58657</xdr:colOff>
      <xdr:row>1</xdr:row>
      <xdr:rowOff>133350</xdr:rowOff>
    </xdr:from>
    <xdr:to>
      <xdr:col>20</xdr:col>
      <xdr:colOff>296334</xdr:colOff>
      <xdr:row>2</xdr:row>
      <xdr:rowOff>52918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8657" y="323850"/>
          <a:ext cx="13996010" cy="110068"/>
          <a:chOff x="28575" y="323850"/>
          <a:chExt cx="11344275" cy="304800"/>
        </a:xfrm>
      </xdr:grpSpPr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>
            <a:off x="28575" y="323850"/>
            <a:ext cx="9763125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ector angulad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9791700" y="323850"/>
            <a:ext cx="723900" cy="304800"/>
          </a:xfrm>
          <a:prstGeom prst="bentConnector3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>
            <a:off x="10496550" y="628650"/>
            <a:ext cx="876300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37098</xdr:colOff>
      <xdr:row>1</xdr:row>
      <xdr:rowOff>109067</xdr:rowOff>
    </xdr:from>
    <xdr:to>
      <xdr:col>0</xdr:col>
      <xdr:colOff>1094373</xdr:colOff>
      <xdr:row>3</xdr:row>
      <xdr:rowOff>32867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098" y="299567"/>
          <a:ext cx="105727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 i="1" u="sng">
              <a:solidFill>
                <a:srgbClr val="003300"/>
              </a:solidFill>
              <a:latin typeface="Berlin Sans FB" panose="020E0602020502020306" pitchFamily="34" charset="0"/>
            </a:rPr>
            <a:t>MENU</a:t>
          </a:r>
        </a:p>
      </xdr:txBody>
    </xdr:sp>
    <xdr:clientData/>
  </xdr:twoCellAnchor>
  <xdr:twoCellAnchor>
    <xdr:from>
      <xdr:col>0</xdr:col>
      <xdr:colOff>941361</xdr:colOff>
      <xdr:row>1</xdr:row>
      <xdr:rowOff>167665</xdr:rowOff>
    </xdr:from>
    <xdr:to>
      <xdr:col>0</xdr:col>
      <xdr:colOff>941361</xdr:colOff>
      <xdr:row>2</xdr:row>
      <xdr:rowOff>187718</xdr:rowOff>
    </xdr:to>
    <xdr:cxnSp macro="">
      <xdr:nvCxnSpPr>
        <xdr:cNvPr id="22" name="Conector de seta reta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941361" y="358165"/>
          <a:ext cx="0" cy="210553"/>
        </a:xfrm>
        <a:prstGeom prst="straightConnector1">
          <a:avLst/>
        </a:prstGeom>
        <a:ln w="19050">
          <a:solidFill>
            <a:srgbClr val="047E4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1053657</xdr:colOff>
      <xdr:row>1</xdr:row>
      <xdr:rowOff>169675</xdr:rowOff>
    </xdr:from>
    <xdr:to>
      <xdr:col>0</xdr:col>
      <xdr:colOff>1053657</xdr:colOff>
      <xdr:row>2</xdr:row>
      <xdr:rowOff>189728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53657" y="360175"/>
          <a:ext cx="0" cy="210553"/>
        </a:xfrm>
        <a:prstGeom prst="straightConnector1">
          <a:avLst/>
        </a:prstGeom>
        <a:ln w="19050">
          <a:solidFill>
            <a:srgbClr val="047E4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82304</xdr:colOff>
      <xdr:row>12</xdr:row>
      <xdr:rowOff>2786</xdr:rowOff>
    </xdr:from>
    <xdr:to>
      <xdr:col>0</xdr:col>
      <xdr:colOff>1333500</xdr:colOff>
      <xdr:row>21</xdr:row>
      <xdr:rowOff>21166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Data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04" y="2288786"/>
              <a:ext cx="1251196" cy="1732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70185</xdr:colOff>
      <xdr:row>6</xdr:row>
      <xdr:rowOff>89847</xdr:rowOff>
    </xdr:from>
    <xdr:to>
      <xdr:col>0</xdr:col>
      <xdr:colOff>1353553</xdr:colOff>
      <xdr:row>11</xdr:row>
      <xdr:rowOff>131457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MÊS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185" y="1232847"/>
              <a:ext cx="1283368" cy="9941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91351</xdr:colOff>
      <xdr:row>21</xdr:row>
      <xdr:rowOff>102490</xdr:rowOff>
    </xdr:from>
    <xdr:to>
      <xdr:col>0</xdr:col>
      <xdr:colOff>1334614</xdr:colOff>
      <xdr:row>28</xdr:row>
      <xdr:rowOff>31746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Banco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51" y="4102990"/>
              <a:ext cx="1243263" cy="12627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477912</xdr:colOff>
      <xdr:row>3</xdr:row>
      <xdr:rowOff>160424</xdr:rowOff>
    </xdr:from>
    <xdr:to>
      <xdr:col>10</xdr:col>
      <xdr:colOff>295209</xdr:colOff>
      <xdr:row>13</xdr:row>
      <xdr:rowOff>120318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48443</xdr:colOff>
      <xdr:row>2</xdr:row>
      <xdr:rowOff>180475</xdr:rowOff>
    </xdr:from>
    <xdr:to>
      <xdr:col>19</xdr:col>
      <xdr:colOff>549759</xdr:colOff>
      <xdr:row>14</xdr:row>
      <xdr:rowOff>20054</xdr:rowOff>
    </xdr:to>
    <xdr:sp macro="" textlink="">
      <xdr:nvSpPr>
        <xdr:cNvPr id="25" name="Retângulo de cantos arredondado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282276" y="561475"/>
          <a:ext cx="5411983" cy="2125579"/>
        </a:xfrm>
        <a:prstGeom prst="round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241520</xdr:colOff>
      <xdr:row>2</xdr:row>
      <xdr:rowOff>50134</xdr:rowOff>
    </xdr:from>
    <xdr:to>
      <xdr:col>3</xdr:col>
      <xdr:colOff>492179</xdr:colOff>
      <xdr:row>4</xdr:row>
      <xdr:rowOff>160423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17353" y="431134"/>
          <a:ext cx="1478326" cy="491289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003300"/>
              </a:solidFill>
            </a:rPr>
            <a:t>COLABORADORES (DIÁRIOS/SEMANAIS)</a:t>
          </a:r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10</xdr:col>
      <xdr:colOff>487690</xdr:colOff>
      <xdr:row>2</xdr:row>
      <xdr:rowOff>80212</xdr:rowOff>
    </xdr:from>
    <xdr:to>
      <xdr:col>12</xdr:col>
      <xdr:colOff>587953</xdr:colOff>
      <xdr:row>5</xdr:row>
      <xdr:rowOff>10027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8107690" y="461212"/>
          <a:ext cx="1327930" cy="501315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003300"/>
              </a:solidFill>
            </a:rPr>
            <a:t>COLABORADORES MENSAIS</a:t>
          </a:r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11</xdr:col>
      <xdr:colOff>138679</xdr:colOff>
      <xdr:row>4</xdr:row>
      <xdr:rowOff>160421</xdr:rowOff>
    </xdr:from>
    <xdr:to>
      <xdr:col>19</xdr:col>
      <xdr:colOff>489601</xdr:colOff>
      <xdr:row>13</xdr:row>
      <xdr:rowOff>96252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486832</xdr:colOff>
      <xdr:row>2</xdr:row>
      <xdr:rowOff>111182</xdr:rowOff>
    </xdr:from>
    <xdr:to>
      <xdr:col>10</xdr:col>
      <xdr:colOff>186041</xdr:colOff>
      <xdr:row>4</xdr:row>
      <xdr:rowOff>18938</xdr:rowOff>
    </xdr:to>
    <xdr:sp macro="" textlink="base!D2">
      <xdr:nvSpPr>
        <xdr:cNvPr id="28" name="Retâ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65332" y="492182"/>
          <a:ext cx="1540709" cy="288756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955DCBC-7BFF-4F05-8A31-E977171F0D20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1</xdr:col>
      <xdr:colOff>479919</xdr:colOff>
      <xdr:row>14</xdr:row>
      <xdr:rowOff>152404</xdr:rowOff>
    </xdr:from>
    <xdr:to>
      <xdr:col>10</xdr:col>
      <xdr:colOff>319498</xdr:colOff>
      <xdr:row>25</xdr:row>
      <xdr:rowOff>122325</xdr:rowOff>
    </xdr:to>
    <xdr:sp macro="" textlink="">
      <xdr:nvSpPr>
        <xdr:cNvPr id="29" name="Retângulo de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855752" y="2819404"/>
          <a:ext cx="6083746" cy="2065421"/>
        </a:xfrm>
        <a:prstGeom prst="round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241520</xdr:colOff>
      <xdr:row>14</xdr:row>
      <xdr:rowOff>92245</xdr:rowOff>
    </xdr:from>
    <xdr:to>
      <xdr:col>3</xdr:col>
      <xdr:colOff>480144</xdr:colOff>
      <xdr:row>17</xdr:row>
      <xdr:rowOff>12034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617353" y="2759245"/>
          <a:ext cx="1466291" cy="491289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003300"/>
              </a:solidFill>
            </a:rPr>
            <a:t>LATAS (DIÁRIOS/SEMANAIS)</a:t>
          </a:r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11</xdr:col>
      <xdr:colOff>80527</xdr:colOff>
      <xdr:row>14</xdr:row>
      <xdr:rowOff>182482</xdr:rowOff>
    </xdr:from>
    <xdr:to>
      <xdr:col>19</xdr:col>
      <xdr:colOff>584070</xdr:colOff>
      <xdr:row>25</xdr:row>
      <xdr:rowOff>152403</xdr:rowOff>
    </xdr:to>
    <xdr:sp macro="" textlink="">
      <xdr:nvSpPr>
        <xdr:cNvPr id="31" name="Retângulo de cantos arredondado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8314360" y="2849482"/>
          <a:ext cx="5414210" cy="2065421"/>
        </a:xfrm>
        <a:prstGeom prst="round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519774</xdr:colOff>
      <xdr:row>14</xdr:row>
      <xdr:rowOff>92245</xdr:rowOff>
    </xdr:from>
    <xdr:to>
      <xdr:col>13</xdr:col>
      <xdr:colOff>6204</xdr:colOff>
      <xdr:row>17</xdr:row>
      <xdr:rowOff>12034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139774" y="2759245"/>
          <a:ext cx="1327930" cy="491289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003300"/>
              </a:solidFill>
            </a:rPr>
            <a:t>LATAS        MENSAIS</a:t>
          </a:r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11</xdr:col>
      <xdr:colOff>148706</xdr:colOff>
      <xdr:row>16</xdr:row>
      <xdr:rowOff>90238</xdr:rowOff>
    </xdr:from>
    <xdr:to>
      <xdr:col>19</xdr:col>
      <xdr:colOff>489601</xdr:colOff>
      <xdr:row>25</xdr:row>
      <xdr:rowOff>71438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21151</xdr:colOff>
      <xdr:row>13</xdr:row>
      <xdr:rowOff>140366</xdr:rowOff>
    </xdr:from>
    <xdr:to>
      <xdr:col>10</xdr:col>
      <xdr:colOff>554774</xdr:colOff>
      <xdr:row>25</xdr:row>
      <xdr:rowOff>120314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55242</xdr:colOff>
      <xdr:row>26</xdr:row>
      <xdr:rowOff>84224</xdr:rowOff>
    </xdr:from>
    <xdr:to>
      <xdr:col>19</xdr:col>
      <xdr:colOff>465667</xdr:colOff>
      <xdr:row>37</xdr:row>
      <xdr:rowOff>54145</xdr:rowOff>
    </xdr:to>
    <xdr:sp macro="" textlink="">
      <xdr:nvSpPr>
        <xdr:cNvPr id="36" name="Retângulo de cantos arredondados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044909" y="5037224"/>
          <a:ext cx="11565258" cy="2065421"/>
        </a:xfrm>
        <a:prstGeom prst="roundRect">
          <a:avLst/>
        </a:prstGeom>
        <a:solidFill>
          <a:schemeClr val="bg1">
            <a:alpha val="7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241520</xdr:colOff>
      <xdr:row>25</xdr:row>
      <xdr:rowOff>184486</xdr:rowOff>
    </xdr:from>
    <xdr:to>
      <xdr:col>3</xdr:col>
      <xdr:colOff>341783</xdr:colOff>
      <xdr:row>28</xdr:row>
      <xdr:rowOff>44986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617353" y="4946986"/>
          <a:ext cx="1327930" cy="43200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baseline="0">
              <a:solidFill>
                <a:srgbClr val="003300"/>
              </a:solidFill>
            </a:rPr>
            <a:t>CUSTO TOTAL POR BANCOS</a:t>
          </a:r>
          <a:endParaRPr lang="pt-BR" sz="1050" b="1">
            <a:solidFill>
              <a:srgbClr val="003300"/>
            </a:solidFill>
          </a:endParaRPr>
        </a:p>
      </xdr:txBody>
    </xdr:sp>
    <xdr:clientData/>
  </xdr:twoCellAnchor>
  <xdr:twoCellAnchor>
    <xdr:from>
      <xdr:col>2</xdr:col>
      <xdr:colOff>111389</xdr:colOff>
      <xdr:row>28</xdr:row>
      <xdr:rowOff>70185</xdr:rowOff>
    </xdr:from>
    <xdr:to>
      <xdr:col>19</xdr:col>
      <xdr:colOff>281837</xdr:colOff>
      <xdr:row>37</xdr:row>
      <xdr:rowOff>110291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317840</xdr:colOff>
      <xdr:row>26</xdr:row>
      <xdr:rowOff>22954</xdr:rowOff>
    </xdr:from>
    <xdr:to>
      <xdr:col>5</xdr:col>
      <xdr:colOff>267706</xdr:colOff>
      <xdr:row>27</xdr:row>
      <xdr:rowOff>121210</xdr:rowOff>
    </xdr:to>
    <xdr:sp macro="" textlink="base!T2">
      <xdr:nvSpPr>
        <xdr:cNvPr id="39" name="Retâ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921340" y="4975954"/>
          <a:ext cx="1537366" cy="288756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F5AA95-73F7-490A-9762-D7A6B0EA945E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 editAs="oneCell">
    <xdr:from>
      <xdr:col>20</xdr:col>
      <xdr:colOff>200083</xdr:colOff>
      <xdr:row>0</xdr:row>
      <xdr:rowOff>47730</xdr:rowOff>
    </xdr:from>
    <xdr:to>
      <xdr:col>20</xdr:col>
      <xdr:colOff>466783</xdr:colOff>
      <xdr:row>1</xdr:row>
      <xdr:rowOff>123382</xdr:rowOff>
    </xdr:to>
    <xdr:pic macro="[0]!tela">
      <xdr:nvPicPr>
        <xdr:cNvPr id="35" name="Imagem 34" descr="Expandir tela - ícones de setas grátis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58416" y="47730"/>
          <a:ext cx="266700" cy="266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116636</xdr:colOff>
      <xdr:row>41</xdr:row>
      <xdr:rowOff>101925</xdr:rowOff>
    </xdr:from>
    <xdr:to>
      <xdr:col>0</xdr:col>
      <xdr:colOff>1310216</xdr:colOff>
      <xdr:row>42</xdr:row>
      <xdr:rowOff>167205</xdr:rowOff>
    </xdr:to>
    <xdr:sp macro="" textlink="">
      <xdr:nvSpPr>
        <xdr:cNvPr id="45" name="Retângulo 4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16636" y="7912425"/>
          <a:ext cx="1193580" cy="25578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baseline="0">
              <a:solidFill>
                <a:srgbClr val="003300"/>
              </a:solidFill>
            </a:rPr>
            <a:t>IMPRESSÃO</a:t>
          </a:r>
          <a:endParaRPr lang="pt-BR" sz="105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116636</xdr:colOff>
      <xdr:row>37</xdr:row>
      <xdr:rowOff>178124</xdr:rowOff>
    </xdr:from>
    <xdr:to>
      <xdr:col>0</xdr:col>
      <xdr:colOff>1310216</xdr:colOff>
      <xdr:row>39</xdr:row>
      <xdr:rowOff>52904</xdr:rowOff>
    </xdr:to>
    <xdr:sp macro="" textlink="">
      <xdr:nvSpPr>
        <xdr:cNvPr id="43" name="Retângulo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16636" y="7226624"/>
          <a:ext cx="1193580" cy="25578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baseline="0">
              <a:solidFill>
                <a:srgbClr val="003300"/>
              </a:solidFill>
            </a:rPr>
            <a:t>CADASTROS</a:t>
          </a:r>
          <a:endParaRPr lang="pt-BR" sz="105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116636</xdr:colOff>
      <xdr:row>39</xdr:row>
      <xdr:rowOff>140024</xdr:rowOff>
    </xdr:from>
    <xdr:to>
      <xdr:col>0</xdr:col>
      <xdr:colOff>1310216</xdr:colOff>
      <xdr:row>41</xdr:row>
      <xdr:rowOff>14804</xdr:rowOff>
    </xdr:to>
    <xdr:sp macro="" textlink="">
      <xdr:nvSpPr>
        <xdr:cNvPr id="44" name="Retângulo 4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16636" y="7569524"/>
          <a:ext cx="1193580" cy="25578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baseline="0">
              <a:solidFill>
                <a:srgbClr val="003300"/>
              </a:solidFill>
            </a:rPr>
            <a:t>FL.PAGAMENTO</a:t>
          </a:r>
          <a:endParaRPr lang="pt-BR" sz="105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148168</xdr:colOff>
      <xdr:row>30</xdr:row>
      <xdr:rowOff>135798</xdr:rowOff>
    </xdr:from>
    <xdr:to>
      <xdr:col>0</xdr:col>
      <xdr:colOff>1344083</xdr:colOff>
      <xdr:row>36</xdr:row>
      <xdr:rowOff>148164</xdr:rowOff>
    </xdr:to>
    <xdr:grpSp>
      <xdr:nvGrpSpPr>
        <xdr:cNvPr id="10" name="Grupo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48168" y="5850798"/>
          <a:ext cx="1195915" cy="1155366"/>
          <a:chOff x="148168" y="5099384"/>
          <a:chExt cx="1164166" cy="1176533"/>
        </a:xfrm>
      </xdr:grpSpPr>
      <xdr:sp macro="" textlink="">
        <xdr:nvSpPr>
          <xdr:cNvPr id="47" name="Retângulo 46" hidden="1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48168" y="5099384"/>
            <a:ext cx="1164166" cy="1176533"/>
          </a:xfrm>
          <a:prstGeom prst="rect">
            <a:avLst/>
          </a:prstGeom>
          <a:solidFill>
            <a:srgbClr val="8A4F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050" b="1">
              <a:solidFill>
                <a:srgbClr val="003300"/>
              </a:solidFill>
            </a:endParaRPr>
          </a:p>
        </xdr:txBody>
      </xdr:sp>
      <xdr:sp macro="[0]!chamar_form_folha_pag" textlink="">
        <xdr:nvSpPr>
          <xdr:cNvPr id="48" name="Retângulo 47" hidden="1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173785" y="5842341"/>
            <a:ext cx="1101120" cy="25578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baseline="0">
                <a:solidFill>
                  <a:srgbClr val="C87200"/>
                </a:solidFill>
              </a:rPr>
              <a:t>FL.PAGAMENTO</a:t>
            </a:r>
            <a:endParaRPr lang="pt-BR" sz="1050" b="1">
              <a:solidFill>
                <a:srgbClr val="C87200"/>
              </a:solidFill>
            </a:endParaRPr>
          </a:p>
        </xdr:txBody>
      </xdr:sp>
      <xdr:sp macro="[0]!abre_formulario" textlink="">
        <xdr:nvSpPr>
          <xdr:cNvPr id="49" name="Retângulo 48" hidden="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173785" y="5156540"/>
            <a:ext cx="1101120" cy="25578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baseline="0">
                <a:solidFill>
                  <a:srgbClr val="C87200"/>
                </a:solidFill>
              </a:rPr>
              <a:t>CADASTROS</a:t>
            </a:r>
            <a:endParaRPr lang="pt-BR" sz="1050" b="1">
              <a:solidFill>
                <a:srgbClr val="C87200"/>
              </a:solidFill>
            </a:endParaRPr>
          </a:p>
        </xdr:txBody>
      </xdr:sp>
      <xdr:sp macro="[0]!formulario_producao" textlink="">
        <xdr:nvSpPr>
          <xdr:cNvPr id="50" name="Retângulo 49" hidden="1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173785" y="5499440"/>
            <a:ext cx="1101120" cy="25578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baseline="0">
                <a:solidFill>
                  <a:srgbClr val="C87200"/>
                </a:solidFill>
              </a:rPr>
              <a:t>PRODUÇÃO</a:t>
            </a:r>
            <a:endParaRPr lang="pt-BR" sz="1050" b="1">
              <a:solidFill>
                <a:srgbClr val="C87200"/>
              </a:solidFill>
            </a:endParaRPr>
          </a:p>
        </xdr:txBody>
      </xdr:sp>
    </xdr:grpSp>
    <xdr:clientData/>
  </xdr:twoCellAnchor>
  <xdr:twoCellAnchor editAs="oneCell">
    <xdr:from>
      <xdr:col>0</xdr:col>
      <xdr:colOff>838112</xdr:colOff>
      <xdr:row>28</xdr:row>
      <xdr:rowOff>103714</xdr:rowOff>
    </xdr:from>
    <xdr:to>
      <xdr:col>1</xdr:col>
      <xdr:colOff>23655</xdr:colOff>
      <xdr:row>31</xdr:row>
      <xdr:rowOff>10582</xdr:rowOff>
    </xdr:to>
    <xdr:pic macro="[0]!sumir2">
      <xdr:nvPicPr>
        <xdr:cNvPr id="46" name="Imagem 45" descr="Assinatura digital - ícones de segurança grátis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112" y="5437714"/>
          <a:ext cx="561376" cy="478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351334</xdr:colOff>
      <xdr:row>0</xdr:row>
      <xdr:rowOff>54692</xdr:rowOff>
    </xdr:from>
    <xdr:to>
      <xdr:col>20</xdr:col>
      <xdr:colOff>65651</xdr:colOff>
      <xdr:row>2</xdr:row>
      <xdr:rowOff>0</xdr:rowOff>
    </xdr:to>
    <xdr:pic macro="[0]!atualizando">
      <xdr:nvPicPr>
        <xdr:cNvPr id="52" name="Imagem 51" descr="Botão atualizar - ícones de setas grátis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3495834" y="54692"/>
          <a:ext cx="328150" cy="326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84666</xdr:colOff>
      <xdr:row>3</xdr:row>
      <xdr:rowOff>1</xdr:rowOff>
    </xdr:from>
    <xdr:to>
      <xdr:col>0</xdr:col>
      <xdr:colOff>1333500</xdr:colOff>
      <xdr:row>6</xdr:row>
      <xdr:rowOff>63501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ANO">
              <a:extLst>
                <a:ext uri="{FF2B5EF4-FFF2-40B4-BE49-F238E27FC236}">
                  <a16:creationId xmlns:a16="http://schemas.microsoft.com/office/drawing/2014/main" id="{9FA05ABB-2B35-41E7-A917-B3D2E11562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666" y="571501"/>
              <a:ext cx="1248834" cy="63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219074</xdr:colOff>
      <xdr:row>0</xdr:row>
      <xdr:rowOff>19050</xdr:rowOff>
    </xdr:from>
    <xdr:to>
      <xdr:col>9</xdr:col>
      <xdr:colOff>533399</xdr:colOff>
      <xdr:row>1</xdr:row>
      <xdr:rowOff>219075</xdr:rowOff>
    </xdr:to>
    <xdr:sp macro="" textlink="">
      <xdr:nvSpPr>
        <xdr:cNvPr id="2" name="Multiplic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486774" y="19050"/>
          <a:ext cx="314325" cy="342900"/>
        </a:xfrm>
        <a:prstGeom prst="mathMultiply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133349</xdr:colOff>
      <xdr:row>0</xdr:row>
      <xdr:rowOff>114300</xdr:rowOff>
    </xdr:from>
    <xdr:to>
      <xdr:col>12</xdr:col>
      <xdr:colOff>428624</xdr:colOff>
      <xdr:row>2</xdr:row>
      <xdr:rowOff>9525</xdr:rowOff>
    </xdr:to>
    <xdr:sp macro="" textlink="">
      <xdr:nvSpPr>
        <xdr:cNvPr id="2" name="Multiplic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668249" y="114300"/>
          <a:ext cx="295275" cy="323850"/>
        </a:xfrm>
        <a:prstGeom prst="mathMultiply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0</xdr:row>
      <xdr:rowOff>0</xdr:rowOff>
    </xdr:from>
    <xdr:to>
      <xdr:col>9</xdr:col>
      <xdr:colOff>371475</xdr:colOff>
      <xdr:row>0</xdr:row>
      <xdr:rowOff>285750</xdr:rowOff>
    </xdr:to>
    <xdr:sp macro="" textlink="">
      <xdr:nvSpPr>
        <xdr:cNvPr id="2" name="Multiplic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324975" y="0"/>
          <a:ext cx="323850" cy="285750"/>
        </a:xfrm>
        <a:prstGeom prst="mathMultiply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47623</xdr:rowOff>
    </xdr:from>
    <xdr:to>
      <xdr:col>20</xdr:col>
      <xdr:colOff>581025</xdr:colOff>
      <xdr:row>33</xdr:row>
      <xdr:rowOff>161924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8E663F8-D85A-C766-6652-B6D1756A2404}"/>
            </a:ext>
          </a:extLst>
        </xdr:cNvPr>
        <xdr:cNvSpPr/>
      </xdr:nvSpPr>
      <xdr:spPr>
        <a:xfrm>
          <a:off x="0" y="47623"/>
          <a:ext cx="12773025" cy="6400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117%20-%20PROJETO%20FAZENDA\FAZENDA%20BELA%20VISTA%20FINAL%20-%20Vle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Planilha6"/>
      <sheetName val="PLANILHA_COLHEITA_DIÁRIA"/>
      <sheetName val="PLANILHA_PAGAMENTO_SEMANAL"/>
      <sheetName val="CX ECONÔMICA"/>
      <sheetName val="BRADESCO"/>
      <sheetName val="BANCO DO BRASIL"/>
      <sheetName val="CADASTROS"/>
      <sheetName val="PRODUÇÃO"/>
      <sheetName val="FOLHA DE PAGAMENTO FINAL"/>
      <sheetName val="IMPRESSÃO"/>
      <sheetName val="IMPRESSÃO (Aux)"/>
      <sheetName val="Apoio"/>
      <sheetName val="BANCOS"/>
      <sheetName val="CONTROLE DE PRODUÇÃO"/>
      <sheetName val="FOLHA DE PAGAMENTO"/>
      <sheetName val="Planilha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1</v>
          </cell>
          <cell r="C3" t="str">
            <v>ytdyutgui</v>
          </cell>
          <cell r="D3" t="str">
            <v>123.654.987-99</v>
          </cell>
          <cell r="E3" t="str">
            <v>Cx. Econômica</v>
          </cell>
          <cell r="F3">
            <v>1192</v>
          </cell>
          <cell r="G3">
            <v>13</v>
          </cell>
          <cell r="H3" t="str">
            <v>00104350-1</v>
          </cell>
        </row>
        <row r="4">
          <cell r="B4">
            <v>2</v>
          </cell>
          <cell r="C4" t="str">
            <v>Tamires Lima de Jesus</v>
          </cell>
          <cell r="D4" t="str">
            <v>000.000.000-01</v>
          </cell>
          <cell r="E4" t="str">
            <v>Cx. Econômica</v>
          </cell>
          <cell r="F4">
            <v>4825</v>
          </cell>
          <cell r="G4">
            <v>13</v>
          </cell>
          <cell r="H4" t="str">
            <v>00022280-0</v>
          </cell>
        </row>
        <row r="5">
          <cell r="B5">
            <v>3</v>
          </cell>
          <cell r="C5" t="str">
            <v>Laede Andrade Reis</v>
          </cell>
          <cell r="D5" t="str">
            <v>000.000.000-02</v>
          </cell>
          <cell r="E5" t="str">
            <v>Cx. Econômica</v>
          </cell>
          <cell r="F5">
            <v>4818</v>
          </cell>
          <cell r="G5">
            <v>13</v>
          </cell>
          <cell r="H5" t="str">
            <v>00005763-0</v>
          </cell>
        </row>
        <row r="6">
          <cell r="B6">
            <v>4</v>
          </cell>
          <cell r="C6" t="str">
            <v>Pedro Gomes Lima</v>
          </cell>
          <cell r="D6" t="str">
            <v>000.000.000-03</v>
          </cell>
          <cell r="E6" t="str">
            <v>Cx. Econômica</v>
          </cell>
          <cell r="F6">
            <v>2734</v>
          </cell>
          <cell r="G6">
            <v>13</v>
          </cell>
          <cell r="H6" t="str">
            <v>00008464-4</v>
          </cell>
        </row>
        <row r="7">
          <cell r="B7">
            <v>5</v>
          </cell>
          <cell r="C7" t="str">
            <v>Itala Daiane Lopes de Oliveira</v>
          </cell>
          <cell r="D7" t="str">
            <v>000.000.000-04</v>
          </cell>
          <cell r="E7" t="str">
            <v>Cx. Econômica</v>
          </cell>
          <cell r="F7">
            <v>780</v>
          </cell>
          <cell r="G7">
            <v>1288</v>
          </cell>
          <cell r="H7" t="str">
            <v>835383045-9</v>
          </cell>
        </row>
        <row r="8">
          <cell r="B8">
            <v>6</v>
          </cell>
          <cell r="C8" t="str">
            <v>Luciana Lopes dos Santos</v>
          </cell>
          <cell r="D8" t="str">
            <v>000.000.000-05</v>
          </cell>
          <cell r="E8" t="str">
            <v>Bradesco</v>
          </cell>
          <cell r="F8">
            <v>3871</v>
          </cell>
          <cell r="G8" t="str">
            <v>c/corr</v>
          </cell>
          <cell r="H8" t="str">
            <v>0001786-8</v>
          </cell>
        </row>
        <row r="9">
          <cell r="B9">
            <v>7</v>
          </cell>
          <cell r="C9" t="str">
            <v>João Florencio dos Santos</v>
          </cell>
          <cell r="D9" t="str">
            <v>000.000.000-06</v>
          </cell>
          <cell r="E9" t="str">
            <v>Cx. Econômica</v>
          </cell>
          <cell r="F9">
            <v>4134</v>
          </cell>
          <cell r="G9">
            <v>1288</v>
          </cell>
          <cell r="H9" t="str">
            <v>834865481-8</v>
          </cell>
        </row>
        <row r="10">
          <cell r="B10">
            <v>8</v>
          </cell>
          <cell r="C10" t="str">
            <v>Adimaura Pires Alves</v>
          </cell>
          <cell r="D10" t="str">
            <v>000.000.000-07</v>
          </cell>
          <cell r="E10" t="str">
            <v>Cx. Econômica</v>
          </cell>
          <cell r="F10">
            <v>949</v>
          </cell>
          <cell r="G10">
            <v>1288</v>
          </cell>
          <cell r="H10" t="str">
            <v>834387733-9</v>
          </cell>
        </row>
        <row r="11">
          <cell r="B11">
            <v>9</v>
          </cell>
          <cell r="C11" t="str">
            <v>Railda Borges dos Santos</v>
          </cell>
          <cell r="D11" t="str">
            <v>000.000.000-08</v>
          </cell>
          <cell r="E11" t="str">
            <v>Cx. Econômica</v>
          </cell>
          <cell r="F11">
            <v>4825</v>
          </cell>
          <cell r="G11">
            <v>13</v>
          </cell>
          <cell r="H11" t="str">
            <v>00014686-0</v>
          </cell>
        </row>
        <row r="12">
          <cell r="B12">
            <v>10</v>
          </cell>
          <cell r="C12" t="str">
            <v>Isabel Martins de Araújo</v>
          </cell>
          <cell r="D12" t="str">
            <v>000.000.000-09</v>
          </cell>
          <cell r="E12" t="str">
            <v>Cx. Econômica</v>
          </cell>
          <cell r="F12">
            <v>780</v>
          </cell>
          <cell r="G12">
            <v>13</v>
          </cell>
          <cell r="H12" t="str">
            <v>00067922-8</v>
          </cell>
        </row>
        <row r="13">
          <cell r="B13">
            <v>11</v>
          </cell>
          <cell r="C13" t="str">
            <v>Carlos Machado Gonçalves</v>
          </cell>
          <cell r="D13" t="str">
            <v>000.000.000-10</v>
          </cell>
          <cell r="E13" t="str">
            <v>Banco do Brasil</v>
          </cell>
          <cell r="F13" t="str">
            <v>2760-X</v>
          </cell>
          <cell r="G13" t="str">
            <v>poup</v>
          </cell>
          <cell r="H13" t="str">
            <v>21.346-2</v>
          </cell>
        </row>
        <row r="14">
          <cell r="B14">
            <v>12</v>
          </cell>
          <cell r="C14" t="str">
            <v>Laura Mª de Jesus</v>
          </cell>
          <cell r="D14" t="str">
            <v>000.000.000-11</v>
          </cell>
          <cell r="E14" t="str">
            <v>Cx. Econômica</v>
          </cell>
          <cell r="F14">
            <v>4825</v>
          </cell>
          <cell r="G14">
            <v>1288</v>
          </cell>
          <cell r="H14" t="str">
            <v>858060344-5</v>
          </cell>
        </row>
        <row r="15">
          <cell r="B15">
            <v>13</v>
          </cell>
          <cell r="C15" t="str">
            <v>Agamenon de Sousa Teixeira</v>
          </cell>
          <cell r="D15" t="str">
            <v>000.000.000-12</v>
          </cell>
          <cell r="E15" t="str">
            <v>Bradesco</v>
          </cell>
          <cell r="F15">
            <v>3925</v>
          </cell>
          <cell r="G15" t="str">
            <v>c/corr</v>
          </cell>
          <cell r="H15" t="str">
            <v>0799579-2</v>
          </cell>
        </row>
        <row r="16">
          <cell r="B16">
            <v>14</v>
          </cell>
          <cell r="C16" t="str">
            <v>Gabriel Souza dos Santos</v>
          </cell>
          <cell r="D16" t="str">
            <v>000.000.000-13</v>
          </cell>
          <cell r="E16" t="str">
            <v>Bradesco</v>
          </cell>
          <cell r="F16" t="str">
            <v>3801-6</v>
          </cell>
          <cell r="G16" t="str">
            <v>c/corr</v>
          </cell>
          <cell r="H16" t="str">
            <v>0003748-6</v>
          </cell>
        </row>
        <row r="17">
          <cell r="B17">
            <v>15</v>
          </cell>
          <cell r="C17" t="str">
            <v>Maurivalda O Santana</v>
          </cell>
          <cell r="D17" t="str">
            <v>000.000.000-14</v>
          </cell>
          <cell r="E17" t="str">
            <v>Cx. Econômica</v>
          </cell>
          <cell r="F17">
            <v>949</v>
          </cell>
          <cell r="G17">
            <v>13</v>
          </cell>
          <cell r="H17" t="str">
            <v>00063978-0</v>
          </cell>
        </row>
        <row r="18">
          <cell r="B18">
            <v>16</v>
          </cell>
          <cell r="C18" t="str">
            <v>Mª da Conceição P Silva</v>
          </cell>
          <cell r="D18" t="str">
            <v>000.000.000-15</v>
          </cell>
          <cell r="E18" t="str">
            <v>Cx. Econômica</v>
          </cell>
          <cell r="F18">
            <v>949</v>
          </cell>
          <cell r="G18">
            <v>23</v>
          </cell>
          <cell r="H18" t="str">
            <v>00011696-2</v>
          </cell>
        </row>
        <row r="19">
          <cell r="B19">
            <v>17</v>
          </cell>
          <cell r="C19" t="str">
            <v>Juliana Soares Silva</v>
          </cell>
          <cell r="D19" t="str">
            <v>000.000.000-16</v>
          </cell>
          <cell r="E19" t="str">
            <v>Sincoob</v>
          </cell>
          <cell r="F19">
            <v>3025</v>
          </cell>
          <cell r="H19">
            <v>0</v>
          </cell>
        </row>
        <row r="20">
          <cell r="B20">
            <v>18</v>
          </cell>
          <cell r="C20" t="str">
            <v>Elixandra Paiva de Souza</v>
          </cell>
          <cell r="D20" t="str">
            <v>000.000.000-17</v>
          </cell>
          <cell r="E20" t="str">
            <v>Cx. Econômica</v>
          </cell>
          <cell r="F20">
            <v>780</v>
          </cell>
          <cell r="G20">
            <v>1288</v>
          </cell>
          <cell r="H20" t="str">
            <v>833543019-3</v>
          </cell>
        </row>
        <row r="21">
          <cell r="B21">
            <v>19</v>
          </cell>
          <cell r="C21" t="str">
            <v>Eletícia Rodrigues Oliveira</v>
          </cell>
          <cell r="D21" t="str">
            <v>000.000.000-18</v>
          </cell>
          <cell r="E21" t="str">
            <v>Cx. Econômica</v>
          </cell>
          <cell r="F21">
            <v>780</v>
          </cell>
          <cell r="G21">
            <v>1288</v>
          </cell>
          <cell r="H21" t="str">
            <v>835383228-1</v>
          </cell>
        </row>
        <row r="22">
          <cell r="B22">
            <v>20</v>
          </cell>
          <cell r="C22" t="str">
            <v>Patrícia Santos dos Anjos</v>
          </cell>
          <cell r="D22" t="str">
            <v>000.000.000-19</v>
          </cell>
          <cell r="E22" t="str">
            <v>Cx. Econômica</v>
          </cell>
          <cell r="F22">
            <v>4825</v>
          </cell>
          <cell r="G22">
            <v>1288</v>
          </cell>
          <cell r="H22" t="str">
            <v>849661684-1</v>
          </cell>
        </row>
        <row r="23">
          <cell r="B23">
            <v>21</v>
          </cell>
          <cell r="C23" t="str">
            <v>Leonete Santiago dos Santos</v>
          </cell>
          <cell r="D23" t="str">
            <v>000.000.000-20</v>
          </cell>
          <cell r="E23" t="str">
            <v>Bradesco</v>
          </cell>
          <cell r="F23" t="str">
            <v>0373-7</v>
          </cell>
          <cell r="G23" t="str">
            <v>c/corr</v>
          </cell>
          <cell r="H23" t="str">
            <v>0241766-9</v>
          </cell>
        </row>
        <row r="24">
          <cell r="B24">
            <v>22</v>
          </cell>
          <cell r="C24" t="str">
            <v>Joelma Mª de Jesus</v>
          </cell>
          <cell r="D24" t="str">
            <v>000.000.000-21</v>
          </cell>
          <cell r="E24" t="str">
            <v>Cx. Econômica</v>
          </cell>
          <cell r="F24">
            <v>780</v>
          </cell>
          <cell r="G24">
            <v>23</v>
          </cell>
          <cell r="H24" t="str">
            <v>00009523-1</v>
          </cell>
        </row>
        <row r="25">
          <cell r="B25">
            <v>23</v>
          </cell>
          <cell r="C25" t="str">
            <v>Adriana Silva da Cruz</v>
          </cell>
          <cell r="D25" t="str">
            <v>000.000.000-22</v>
          </cell>
          <cell r="E25" t="str">
            <v>Cx. Econômica</v>
          </cell>
          <cell r="F25">
            <v>2734</v>
          </cell>
          <cell r="G25">
            <v>1288</v>
          </cell>
          <cell r="H25" t="str">
            <v>802856816-3</v>
          </cell>
        </row>
        <row r="26">
          <cell r="B26">
            <v>24</v>
          </cell>
          <cell r="C26" t="str">
            <v>Neusvaldo Ferreira Miranda</v>
          </cell>
          <cell r="D26" t="str">
            <v>000.000.000-23</v>
          </cell>
          <cell r="E26" t="str">
            <v>Bradesco</v>
          </cell>
          <cell r="F26" t="str">
            <v>1958-5</v>
          </cell>
          <cell r="G26" t="str">
            <v>c/corr</v>
          </cell>
          <cell r="H26" t="str">
            <v>0033847-8</v>
          </cell>
        </row>
        <row r="27">
          <cell r="B27">
            <v>25</v>
          </cell>
          <cell r="C27" t="str">
            <v>Silvania Conceição Cedro</v>
          </cell>
          <cell r="D27" t="str">
            <v>000.000.000-24</v>
          </cell>
          <cell r="E27" t="str">
            <v>Cx. Econômica</v>
          </cell>
          <cell r="F27">
            <v>4825</v>
          </cell>
          <cell r="G27">
            <v>13</v>
          </cell>
          <cell r="H27" t="str">
            <v>00021738-5</v>
          </cell>
        </row>
        <row r="28">
          <cell r="B28">
            <v>26</v>
          </cell>
          <cell r="C28" t="str">
            <v>Jeane Boaventura de Carvalho</v>
          </cell>
          <cell r="D28" t="str">
            <v>000.000.000-25</v>
          </cell>
          <cell r="E28" t="str">
            <v>Cx. Econômica</v>
          </cell>
          <cell r="F28">
            <v>780</v>
          </cell>
          <cell r="G28">
            <v>1288</v>
          </cell>
          <cell r="H28" t="str">
            <v>834462003-0</v>
          </cell>
        </row>
        <row r="29">
          <cell r="B29">
            <v>27</v>
          </cell>
          <cell r="C29" t="str">
            <v>Anisia Teles dos Santos</v>
          </cell>
          <cell r="D29" t="str">
            <v>000.000.000-26</v>
          </cell>
          <cell r="E29" t="str">
            <v>Bradesco</v>
          </cell>
          <cell r="F29" t="str">
            <v>3655-2</v>
          </cell>
          <cell r="G29" t="str">
            <v>c/corr</v>
          </cell>
          <cell r="H29" t="str">
            <v>0521664-8</v>
          </cell>
        </row>
        <row r="30">
          <cell r="B30">
            <v>28</v>
          </cell>
          <cell r="C30" t="str">
            <v>Evani Claudina de Oliveira</v>
          </cell>
          <cell r="D30" t="str">
            <v>000.000.000-27</v>
          </cell>
          <cell r="E30" t="str">
            <v>Cx. Econômica</v>
          </cell>
          <cell r="F30">
            <v>4601</v>
          </cell>
          <cell r="G30">
            <v>1288</v>
          </cell>
          <cell r="H30" t="str">
            <v>875903347-7</v>
          </cell>
        </row>
        <row r="31">
          <cell r="B31">
            <v>29</v>
          </cell>
          <cell r="C31" t="str">
            <v>Eugênio Sérgio dos S Pereira</v>
          </cell>
          <cell r="D31" t="str">
            <v>000.000.000-28</v>
          </cell>
          <cell r="E31" t="str">
            <v>Cx. Econômica</v>
          </cell>
          <cell r="F31">
            <v>4825</v>
          </cell>
          <cell r="G31">
            <v>13</v>
          </cell>
          <cell r="H31" t="str">
            <v>00003737-9</v>
          </cell>
        </row>
        <row r="32">
          <cell r="B32">
            <v>30</v>
          </cell>
          <cell r="C32" t="str">
            <v>Sirleide Miranda D Santos</v>
          </cell>
          <cell r="D32" t="str">
            <v>000.000.000-29</v>
          </cell>
          <cell r="E32" t="str">
            <v>Cx. Econômica</v>
          </cell>
          <cell r="F32">
            <v>4825</v>
          </cell>
          <cell r="G32">
            <v>13</v>
          </cell>
          <cell r="H32" t="str">
            <v>00009065-2</v>
          </cell>
        </row>
        <row r="33">
          <cell r="B33">
            <v>31</v>
          </cell>
          <cell r="C33" t="str">
            <v>Neuraci Marques Ramos</v>
          </cell>
          <cell r="D33" t="str">
            <v>000.000.000-30</v>
          </cell>
          <cell r="E33" t="str">
            <v>Cx. Econômica</v>
          </cell>
          <cell r="F33">
            <v>780</v>
          </cell>
          <cell r="G33">
            <v>23</v>
          </cell>
          <cell r="H33" t="str">
            <v>00011578-0</v>
          </cell>
        </row>
        <row r="34">
          <cell r="B34">
            <v>32</v>
          </cell>
          <cell r="C34" t="str">
            <v>Uilson José de Miranda</v>
          </cell>
          <cell r="D34" t="str">
            <v>000.000.000-31</v>
          </cell>
          <cell r="E34" t="str">
            <v>Cx. Econômica</v>
          </cell>
          <cell r="F34">
            <v>4139</v>
          </cell>
          <cell r="G34">
            <v>13</v>
          </cell>
          <cell r="H34" t="str">
            <v>00011073-5</v>
          </cell>
        </row>
        <row r="35">
          <cell r="B35">
            <v>33</v>
          </cell>
          <cell r="C35" t="str">
            <v>Daniela da Silva Lima</v>
          </cell>
          <cell r="D35" t="str">
            <v>000.000.000-32</v>
          </cell>
          <cell r="E35" t="str">
            <v>Cx. Econômica</v>
          </cell>
          <cell r="F35">
            <v>4825</v>
          </cell>
          <cell r="G35">
            <v>1288</v>
          </cell>
          <cell r="H35" t="str">
            <v>857552296-3</v>
          </cell>
        </row>
        <row r="36">
          <cell r="B36">
            <v>34</v>
          </cell>
          <cell r="C36" t="str">
            <v>Verônica Jesus Damasceno</v>
          </cell>
          <cell r="D36" t="str">
            <v>000.000.000-33</v>
          </cell>
          <cell r="E36" t="str">
            <v>Cx. Econômica</v>
          </cell>
          <cell r="F36">
            <v>4818</v>
          </cell>
          <cell r="G36">
            <v>13</v>
          </cell>
          <cell r="H36" t="str">
            <v>00007832-8</v>
          </cell>
        </row>
        <row r="37">
          <cell r="B37">
            <v>35</v>
          </cell>
          <cell r="C37" t="str">
            <v>Gabriela de Jesus Silva</v>
          </cell>
          <cell r="D37" t="str">
            <v>000.000.000-34</v>
          </cell>
          <cell r="E37" t="str">
            <v>Cx. Econômica</v>
          </cell>
          <cell r="F37">
            <v>949</v>
          </cell>
          <cell r="G37">
            <v>13</v>
          </cell>
          <cell r="H37" t="str">
            <v>00028689-5</v>
          </cell>
        </row>
        <row r="38">
          <cell r="B38">
            <v>36</v>
          </cell>
          <cell r="C38" t="str">
            <v>Luiz Sérgio Rosa de Jesus</v>
          </cell>
          <cell r="D38" t="str">
            <v>000.000.000-35</v>
          </cell>
          <cell r="E38" t="str">
            <v>Cx. Econômica</v>
          </cell>
          <cell r="F38">
            <v>4825</v>
          </cell>
          <cell r="G38">
            <v>13</v>
          </cell>
          <cell r="H38" t="str">
            <v>00018957-8</v>
          </cell>
        </row>
        <row r="39">
          <cell r="B39">
            <v>37</v>
          </cell>
          <cell r="C39" t="str">
            <v>Silvana Lima Nascimento</v>
          </cell>
          <cell r="D39" t="str">
            <v>000.000.000-36</v>
          </cell>
          <cell r="E39" t="str">
            <v>Bradesco</v>
          </cell>
          <cell r="F39" t="str">
            <v>3801-6</v>
          </cell>
          <cell r="G39" t="str">
            <v>c/corr</v>
          </cell>
          <cell r="H39" t="str">
            <v>0003098-8</v>
          </cell>
        </row>
        <row r="40">
          <cell r="B40">
            <v>38</v>
          </cell>
          <cell r="C40" t="str">
            <v>Mateus Andrade de Jesus</v>
          </cell>
          <cell r="D40" t="str">
            <v>000.000.000-37</v>
          </cell>
          <cell r="E40" t="str">
            <v>Cx. Econômica</v>
          </cell>
          <cell r="F40">
            <v>4825</v>
          </cell>
          <cell r="G40">
            <v>13</v>
          </cell>
          <cell r="H40" t="str">
            <v>00008447-4</v>
          </cell>
        </row>
        <row r="41">
          <cell r="B41">
            <v>39</v>
          </cell>
          <cell r="C41" t="str">
            <v>Luiz Fernando P de  Jesus</v>
          </cell>
          <cell r="D41" t="str">
            <v>000.000.000-38</v>
          </cell>
          <cell r="E41" t="str">
            <v>Cx. Econômica</v>
          </cell>
          <cell r="F41">
            <v>4825</v>
          </cell>
          <cell r="G41">
            <v>1288</v>
          </cell>
          <cell r="H41" t="str">
            <v>849591946-8</v>
          </cell>
        </row>
        <row r="42">
          <cell r="B42">
            <v>40</v>
          </cell>
          <cell r="C42" t="str">
            <v>Leonardo Santos Ribeiro</v>
          </cell>
          <cell r="D42" t="str">
            <v>000.000.000-39</v>
          </cell>
          <cell r="E42" t="str">
            <v>Bradesco</v>
          </cell>
          <cell r="F42" t="str">
            <v>3801-6</v>
          </cell>
          <cell r="G42" t="str">
            <v>c/corr</v>
          </cell>
          <cell r="H42" t="str">
            <v>0005051-2</v>
          </cell>
        </row>
        <row r="43">
          <cell r="B43">
            <v>41</v>
          </cell>
          <cell r="C43" t="str">
            <v>Alane Nascimento dos Santos</v>
          </cell>
          <cell r="D43" t="str">
            <v>000.000.000-40</v>
          </cell>
          <cell r="E43" t="str">
            <v>Bradesco</v>
          </cell>
          <cell r="F43">
            <v>3860</v>
          </cell>
          <cell r="G43" t="str">
            <v>c/corr</v>
          </cell>
          <cell r="H43" t="str">
            <v>0286381-2</v>
          </cell>
        </row>
        <row r="44">
          <cell r="B44">
            <v>42</v>
          </cell>
          <cell r="C44" t="str">
            <v>Melecio Neto Santos de Oliveira</v>
          </cell>
          <cell r="D44" t="str">
            <v>000.000.000-41</v>
          </cell>
          <cell r="E44" t="str">
            <v>Bradesco</v>
          </cell>
          <cell r="F44">
            <v>2482</v>
          </cell>
          <cell r="G44" t="str">
            <v>poup</v>
          </cell>
          <cell r="H44" t="str">
            <v>0016052-0</v>
          </cell>
        </row>
        <row r="45">
          <cell r="B45">
            <v>43</v>
          </cell>
          <cell r="C45" t="str">
            <v>Henoc Marques de Souza</v>
          </cell>
          <cell r="D45" t="str">
            <v>000.000.000-42</v>
          </cell>
          <cell r="E45" t="str">
            <v>Cx. Econômica</v>
          </cell>
          <cell r="F45">
            <v>780</v>
          </cell>
          <cell r="G45">
            <v>13</v>
          </cell>
          <cell r="H45" t="str">
            <v>00090891-0</v>
          </cell>
        </row>
        <row r="46">
          <cell r="B46">
            <v>44</v>
          </cell>
          <cell r="C46" t="str">
            <v>Irislene de Novais</v>
          </cell>
          <cell r="D46" t="str">
            <v>000.000.000-43</v>
          </cell>
          <cell r="E46" t="str">
            <v>Bradesco</v>
          </cell>
          <cell r="F46" t="str">
            <v>7802-6</v>
          </cell>
          <cell r="G46" t="str">
            <v>c/corr</v>
          </cell>
          <cell r="H46" t="str">
            <v>0016827-0</v>
          </cell>
        </row>
        <row r="47">
          <cell r="B47">
            <v>45</v>
          </cell>
          <cell r="C47" t="str">
            <v>Isabel Souza de Oliveira</v>
          </cell>
          <cell r="D47" t="str">
            <v>000.000.000-44</v>
          </cell>
          <cell r="E47" t="str">
            <v>Cx. Econômica</v>
          </cell>
          <cell r="F47">
            <v>949</v>
          </cell>
          <cell r="G47">
            <v>13</v>
          </cell>
          <cell r="H47" t="str">
            <v>00081892-7</v>
          </cell>
        </row>
        <row r="48">
          <cell r="B48">
            <v>46</v>
          </cell>
          <cell r="C48" t="str">
            <v>Naiara Mª de Oliveira</v>
          </cell>
          <cell r="D48" t="str">
            <v>000.000.000-45</v>
          </cell>
          <cell r="E48" t="str">
            <v>Cx. Econômica</v>
          </cell>
          <cell r="F48">
            <v>4825</v>
          </cell>
          <cell r="G48">
            <v>13</v>
          </cell>
          <cell r="H48" t="str">
            <v>00024009-3</v>
          </cell>
        </row>
        <row r="49">
          <cell r="B49">
            <v>47</v>
          </cell>
          <cell r="C49" t="str">
            <v>Roseli Souza Braga</v>
          </cell>
          <cell r="D49" t="str">
            <v>000.000.000-46</v>
          </cell>
          <cell r="E49" t="str">
            <v>Cx. Econômica</v>
          </cell>
          <cell r="F49">
            <v>780</v>
          </cell>
          <cell r="G49">
            <v>23</v>
          </cell>
          <cell r="H49" t="str">
            <v>00016384-9</v>
          </cell>
        </row>
        <row r="50">
          <cell r="B50">
            <v>48</v>
          </cell>
          <cell r="C50" t="str">
            <v>Jeicion Almeida de Miranda</v>
          </cell>
          <cell r="D50" t="str">
            <v>000.000.000-47</v>
          </cell>
          <cell r="E50" t="str">
            <v>Cx. Econômica</v>
          </cell>
          <cell r="F50">
            <v>4825</v>
          </cell>
          <cell r="G50">
            <v>13</v>
          </cell>
          <cell r="H50" t="str">
            <v>00022181-1</v>
          </cell>
        </row>
        <row r="51">
          <cell r="B51">
            <v>49</v>
          </cell>
          <cell r="C51" t="str">
            <v>Luciana Rodrigues Santos</v>
          </cell>
          <cell r="D51" t="str">
            <v>000.000.000-48</v>
          </cell>
          <cell r="E51" t="str">
            <v>Cx. Econômica</v>
          </cell>
          <cell r="F51">
            <v>949</v>
          </cell>
          <cell r="G51">
            <v>1288</v>
          </cell>
          <cell r="H51" t="str">
            <v>834387358-9</v>
          </cell>
        </row>
        <row r="52">
          <cell r="B52">
            <v>50</v>
          </cell>
          <cell r="C52" t="str">
            <v>Anatilde Saturniz de Souza</v>
          </cell>
          <cell r="D52" t="str">
            <v>000.000.000-49</v>
          </cell>
          <cell r="E52" t="str">
            <v>Bradesco</v>
          </cell>
          <cell r="F52" t="str">
            <v>3801-6</v>
          </cell>
          <cell r="G52" t="str">
            <v>c/corr</v>
          </cell>
          <cell r="H52" t="str">
            <v>0640007-8</v>
          </cell>
        </row>
        <row r="53">
          <cell r="B53">
            <v>51</v>
          </cell>
          <cell r="C53" t="str">
            <v>Maria Nilza Alves Maciel</v>
          </cell>
          <cell r="D53" t="str">
            <v>000.000.000-50</v>
          </cell>
          <cell r="E53" t="str">
            <v>Cx. Econômica</v>
          </cell>
          <cell r="F53">
            <v>4825</v>
          </cell>
          <cell r="G53">
            <v>13</v>
          </cell>
          <cell r="H53" t="str">
            <v>00017286-1</v>
          </cell>
        </row>
        <row r="54">
          <cell r="B54">
            <v>52</v>
          </cell>
          <cell r="C54" t="str">
            <v>Angela Mª Pereira Anjos</v>
          </cell>
          <cell r="D54" t="str">
            <v>000.000.000-51</v>
          </cell>
          <cell r="E54" t="str">
            <v>Bradesco</v>
          </cell>
          <cell r="F54" t="str">
            <v>3801-6</v>
          </cell>
          <cell r="G54" t="str">
            <v>poup</v>
          </cell>
          <cell r="H54" t="str">
            <v>1000425-0</v>
          </cell>
        </row>
        <row r="55">
          <cell r="B55">
            <v>53</v>
          </cell>
          <cell r="C55" t="str">
            <v>Cristiane Sousa Santos</v>
          </cell>
          <cell r="D55" t="str">
            <v>000.000.000-52</v>
          </cell>
          <cell r="E55" t="str">
            <v>Cx. Econômica</v>
          </cell>
          <cell r="F55">
            <v>949</v>
          </cell>
          <cell r="G55">
            <v>23</v>
          </cell>
          <cell r="H55" t="str">
            <v>00006769-4</v>
          </cell>
        </row>
        <row r="56">
          <cell r="B56">
            <v>54</v>
          </cell>
          <cell r="C56" t="str">
            <v>Paulo de Oliveira</v>
          </cell>
          <cell r="D56" t="str">
            <v>000.000.000-53</v>
          </cell>
          <cell r="E56" t="str">
            <v>Bradesco</v>
          </cell>
          <cell r="F56" t="str">
            <v>3801-6</v>
          </cell>
          <cell r="G56" t="str">
            <v>poup</v>
          </cell>
          <cell r="H56" t="str">
            <v>1000115-3</v>
          </cell>
        </row>
        <row r="57">
          <cell r="B57">
            <v>55</v>
          </cell>
          <cell r="C57" t="str">
            <v>Domingos Marques Borges</v>
          </cell>
          <cell r="D57" t="str">
            <v>000.000.000-54</v>
          </cell>
          <cell r="E57" t="str">
            <v>Cx. Econômica</v>
          </cell>
          <cell r="F57">
            <v>412</v>
          </cell>
          <cell r="G57">
            <v>1288</v>
          </cell>
          <cell r="H57" t="str">
            <v>866520615-7</v>
          </cell>
        </row>
        <row r="58">
          <cell r="B58">
            <v>56</v>
          </cell>
          <cell r="C58" t="str">
            <v>Evanilza Miranda Araújo</v>
          </cell>
          <cell r="D58" t="str">
            <v>000.000.000-55</v>
          </cell>
          <cell r="E58" t="str">
            <v>Cx. Econômica</v>
          </cell>
          <cell r="F58">
            <v>4825</v>
          </cell>
          <cell r="G58">
            <v>13</v>
          </cell>
          <cell r="H58" t="str">
            <v>00005233-5</v>
          </cell>
        </row>
        <row r="59">
          <cell r="B59">
            <v>57</v>
          </cell>
          <cell r="C59" t="str">
            <v>Adelcione Cruz Damasceno</v>
          </cell>
          <cell r="D59" t="str">
            <v>000.000.000-56</v>
          </cell>
          <cell r="E59" t="str">
            <v>Cx. Econômica</v>
          </cell>
          <cell r="F59">
            <v>4825</v>
          </cell>
          <cell r="G59">
            <v>13</v>
          </cell>
          <cell r="H59" t="str">
            <v>00015832-0</v>
          </cell>
        </row>
        <row r="60">
          <cell r="B60">
            <v>58</v>
          </cell>
          <cell r="C60" t="str">
            <v>Sandra Santos Gabriel</v>
          </cell>
          <cell r="D60" t="str">
            <v>000.000.000-57</v>
          </cell>
          <cell r="E60" t="str">
            <v>Bradesco</v>
          </cell>
          <cell r="F60" t="str">
            <v>7320-2</v>
          </cell>
          <cell r="G60" t="str">
            <v>c/corr</v>
          </cell>
          <cell r="H60" t="str">
            <v>0483865-3</v>
          </cell>
        </row>
        <row r="61">
          <cell r="B61">
            <v>59</v>
          </cell>
          <cell r="C61" t="str">
            <v>Delmiro Silva de Oliveira</v>
          </cell>
          <cell r="D61" t="str">
            <v>000.000.000-58</v>
          </cell>
          <cell r="E61" t="str">
            <v>Cx. Econômica</v>
          </cell>
          <cell r="F61">
            <v>4818</v>
          </cell>
          <cell r="G61">
            <v>13</v>
          </cell>
          <cell r="H61" t="str">
            <v>00013233-0</v>
          </cell>
        </row>
        <row r="62">
          <cell r="B62">
            <v>60</v>
          </cell>
          <cell r="C62" t="str">
            <v>Geane Barauna de Oliveira</v>
          </cell>
          <cell r="D62" t="str">
            <v>000.000.000-59</v>
          </cell>
          <cell r="E62" t="str">
            <v>Cx. Econômica</v>
          </cell>
          <cell r="F62">
            <v>4825</v>
          </cell>
          <cell r="G62">
            <v>13</v>
          </cell>
          <cell r="H62" t="str">
            <v>00008649-3</v>
          </cell>
        </row>
        <row r="63">
          <cell r="B63">
            <v>61</v>
          </cell>
          <cell r="C63" t="str">
            <v>Tássio Oliveira Pires</v>
          </cell>
          <cell r="D63" t="str">
            <v>000.000.000-60</v>
          </cell>
          <cell r="E63" t="str">
            <v>Cx. Econômica</v>
          </cell>
          <cell r="F63">
            <v>2281</v>
          </cell>
          <cell r="G63">
            <v>13</v>
          </cell>
          <cell r="H63" t="str">
            <v>00037202-8</v>
          </cell>
        </row>
        <row r="64">
          <cell r="B64">
            <v>62</v>
          </cell>
          <cell r="C64" t="str">
            <v>Mª da Paz G dos Santos Silva</v>
          </cell>
          <cell r="D64" t="str">
            <v>000.000.000-61</v>
          </cell>
          <cell r="E64" t="str">
            <v>Cx. Econômica</v>
          </cell>
          <cell r="F64">
            <v>4825</v>
          </cell>
          <cell r="G64">
            <v>1288</v>
          </cell>
          <cell r="H64" t="str">
            <v>871262564-5</v>
          </cell>
        </row>
        <row r="65">
          <cell r="B65">
            <v>63</v>
          </cell>
          <cell r="C65" t="str">
            <v>Jarmiro Rodrigues Dias</v>
          </cell>
          <cell r="D65" t="str">
            <v>000.000.000-62</v>
          </cell>
          <cell r="E65" t="str">
            <v>Cx. Econômica</v>
          </cell>
          <cell r="F65">
            <v>4825</v>
          </cell>
          <cell r="G65">
            <v>1288</v>
          </cell>
          <cell r="H65" t="str">
            <v>808619053-4</v>
          </cell>
        </row>
        <row r="66">
          <cell r="B66">
            <v>64</v>
          </cell>
          <cell r="C66" t="str">
            <v>Valéria Martins Santos</v>
          </cell>
          <cell r="D66" t="str">
            <v>000.000.000-63</v>
          </cell>
          <cell r="E66" t="str">
            <v>Cx. Econômica</v>
          </cell>
          <cell r="F66">
            <v>3204</v>
          </cell>
          <cell r="G66">
            <v>13</v>
          </cell>
          <cell r="H66" t="str">
            <v>00022281-9</v>
          </cell>
        </row>
        <row r="67">
          <cell r="B67">
            <v>65</v>
          </cell>
          <cell r="C67" t="str">
            <v>Mª da Paixão M de Oliveira</v>
          </cell>
          <cell r="D67" t="str">
            <v>000.000.000-64</v>
          </cell>
          <cell r="E67" t="str">
            <v>Cx. Econômica</v>
          </cell>
          <cell r="F67">
            <v>68</v>
          </cell>
          <cell r="G67">
            <v>1288</v>
          </cell>
          <cell r="H67" t="str">
            <v>860392658-0</v>
          </cell>
        </row>
        <row r="68">
          <cell r="B68">
            <v>66</v>
          </cell>
          <cell r="C68" t="str">
            <v>Graziele Jesus Santos</v>
          </cell>
          <cell r="D68" t="str">
            <v>000.000.000-65</v>
          </cell>
          <cell r="E68" t="str">
            <v>Cx. Econômica</v>
          </cell>
          <cell r="F68">
            <v>949</v>
          </cell>
          <cell r="G68">
            <v>13</v>
          </cell>
          <cell r="H68" t="str">
            <v>00023889-0</v>
          </cell>
        </row>
        <row r="69">
          <cell r="B69">
            <v>67</v>
          </cell>
          <cell r="C69" t="str">
            <v>Maycon Santos de Freitas</v>
          </cell>
          <cell r="D69" t="str">
            <v>000.000.000-66</v>
          </cell>
          <cell r="E69" t="str">
            <v>Cx. Econômica</v>
          </cell>
          <cell r="F69">
            <v>3138</v>
          </cell>
          <cell r="G69">
            <v>13</v>
          </cell>
          <cell r="H69" t="str">
            <v>00066301-9</v>
          </cell>
        </row>
        <row r="70">
          <cell r="B70">
            <v>68</v>
          </cell>
          <cell r="C70" t="str">
            <v>Cirlene Cruz Santos</v>
          </cell>
          <cell r="D70" t="str">
            <v>000.000.000-67</v>
          </cell>
          <cell r="E70" t="str">
            <v>Banco do Brasil</v>
          </cell>
          <cell r="F70" t="str">
            <v>2760-X</v>
          </cell>
          <cell r="G70" t="str">
            <v>poup</v>
          </cell>
          <cell r="H70" t="str">
            <v>22.421-9</v>
          </cell>
        </row>
        <row r="71">
          <cell r="B71">
            <v>69</v>
          </cell>
          <cell r="C71" t="str">
            <v>Paulo Pereira dos Santos</v>
          </cell>
          <cell r="D71" t="str">
            <v>000.000.000-68</v>
          </cell>
          <cell r="E71" t="str">
            <v>Cx. Econômica</v>
          </cell>
          <cell r="F71">
            <v>780</v>
          </cell>
          <cell r="G71">
            <v>23</v>
          </cell>
          <cell r="H71" t="str">
            <v>00012091-0</v>
          </cell>
        </row>
        <row r="72">
          <cell r="B72">
            <v>70</v>
          </cell>
          <cell r="C72" t="str">
            <v>Sebastião Quirino dos Anjos</v>
          </cell>
          <cell r="D72" t="str">
            <v>000.000.000-69</v>
          </cell>
          <cell r="E72" t="str">
            <v>Cx. Econômica</v>
          </cell>
          <cell r="F72">
            <v>4825</v>
          </cell>
          <cell r="G72">
            <v>13</v>
          </cell>
          <cell r="H72" t="str">
            <v>00019693-0</v>
          </cell>
        </row>
        <row r="73">
          <cell r="B73">
            <v>71</v>
          </cell>
          <cell r="C73" t="str">
            <v>Juareis Rosa Pires</v>
          </cell>
          <cell r="D73" t="str">
            <v>000.000.000-70</v>
          </cell>
          <cell r="E73" t="str">
            <v>Cx. Econômica</v>
          </cell>
          <cell r="F73">
            <v>949</v>
          </cell>
          <cell r="G73">
            <v>1288</v>
          </cell>
          <cell r="H73" t="str">
            <v>793554812-0</v>
          </cell>
        </row>
        <row r="74">
          <cell r="B74">
            <v>72</v>
          </cell>
          <cell r="C74" t="str">
            <v>Livia Silva dos Anjos</v>
          </cell>
          <cell r="D74" t="str">
            <v>000.000.000-71</v>
          </cell>
          <cell r="E74" t="str">
            <v>Cx. Econômica</v>
          </cell>
          <cell r="F74">
            <v>4825</v>
          </cell>
          <cell r="G74">
            <v>13</v>
          </cell>
          <cell r="H74" t="str">
            <v>00023558-8</v>
          </cell>
        </row>
        <row r="75">
          <cell r="B75">
            <v>73</v>
          </cell>
          <cell r="C75" t="str">
            <v>Francisco Gomes</v>
          </cell>
          <cell r="D75" t="str">
            <v>000.000.000-72</v>
          </cell>
          <cell r="E75" t="str">
            <v>Cx. Econômica</v>
          </cell>
          <cell r="F75">
            <v>949</v>
          </cell>
          <cell r="G75">
            <v>1288</v>
          </cell>
          <cell r="H75" t="str">
            <v>795179461-0</v>
          </cell>
        </row>
        <row r="76">
          <cell r="B76">
            <v>74</v>
          </cell>
          <cell r="C76" t="str">
            <v>José Deodato Ferreira</v>
          </cell>
          <cell r="D76" t="str">
            <v>000.000.000-73</v>
          </cell>
          <cell r="E76" t="str">
            <v>Cx. Econômica</v>
          </cell>
          <cell r="F76">
            <v>4818</v>
          </cell>
          <cell r="G76">
            <v>1288</v>
          </cell>
          <cell r="H76" t="str">
            <v>794167979-6</v>
          </cell>
        </row>
        <row r="77">
          <cell r="B77">
            <v>75</v>
          </cell>
          <cell r="C77" t="str">
            <v>Eliene Sousa dos Santos</v>
          </cell>
          <cell r="D77" t="str">
            <v>000.000.000-74</v>
          </cell>
          <cell r="E77" t="str">
            <v>Cx. Econômica</v>
          </cell>
          <cell r="F77">
            <v>949</v>
          </cell>
          <cell r="G77">
            <v>1288</v>
          </cell>
          <cell r="H77" t="str">
            <v>839007913-3</v>
          </cell>
        </row>
        <row r="78">
          <cell r="B78">
            <v>76</v>
          </cell>
          <cell r="C78" t="str">
            <v>Anízio Pereira Neto</v>
          </cell>
          <cell r="D78" t="str">
            <v>000.000.000-75</v>
          </cell>
          <cell r="E78" t="str">
            <v>Cx. Econômica</v>
          </cell>
          <cell r="F78">
            <v>4818</v>
          </cell>
          <cell r="G78">
            <v>13</v>
          </cell>
          <cell r="H78" t="str">
            <v>00015062-2</v>
          </cell>
        </row>
        <row r="79">
          <cell r="B79">
            <v>77</v>
          </cell>
          <cell r="C79" t="str">
            <v>Edna Brito Paixão de Sousa</v>
          </cell>
          <cell r="D79" t="str">
            <v>000.000.000-76</v>
          </cell>
          <cell r="E79" t="str">
            <v>Cx. Econômica</v>
          </cell>
          <cell r="F79">
            <v>949</v>
          </cell>
          <cell r="G79">
            <v>23</v>
          </cell>
          <cell r="H79" t="str">
            <v>00022875-2</v>
          </cell>
        </row>
        <row r="80">
          <cell r="B80">
            <v>78</v>
          </cell>
          <cell r="C80" t="str">
            <v>José Eduardo Sousa</v>
          </cell>
          <cell r="D80" t="str">
            <v>000.000.000-77</v>
          </cell>
          <cell r="E80" t="str">
            <v>Banco do Brasil</v>
          </cell>
          <cell r="F80" t="str">
            <v>2760-X</v>
          </cell>
          <cell r="G80" t="str">
            <v>poup</v>
          </cell>
          <cell r="H80" t="str">
            <v>14.579-3</v>
          </cell>
        </row>
        <row r="81">
          <cell r="B81">
            <v>79</v>
          </cell>
          <cell r="C81" t="str">
            <v>Isamara Oliveira S Santos</v>
          </cell>
          <cell r="D81" t="str">
            <v>000.000.000-78</v>
          </cell>
          <cell r="E81" t="str">
            <v>Cx. Econômica</v>
          </cell>
          <cell r="F81">
            <v>949</v>
          </cell>
          <cell r="G81">
            <v>13</v>
          </cell>
          <cell r="H81" t="str">
            <v>00080372-5</v>
          </cell>
        </row>
        <row r="82">
          <cell r="B82">
            <v>80</v>
          </cell>
          <cell r="C82" t="str">
            <v>Sirlene Rosa dos Santos</v>
          </cell>
          <cell r="D82" t="str">
            <v>000.000.000-79</v>
          </cell>
          <cell r="E82" t="str">
            <v>Cx. Econômica</v>
          </cell>
          <cell r="F82">
            <v>1449</v>
          </cell>
          <cell r="G82">
            <v>13</v>
          </cell>
          <cell r="H82" t="str">
            <v>00036096-8</v>
          </cell>
        </row>
        <row r="83">
          <cell r="B83">
            <v>81</v>
          </cell>
          <cell r="C83" t="str">
            <v>Esmeralda Martins da Silva</v>
          </cell>
          <cell r="D83" t="str">
            <v>000.000.000-80</v>
          </cell>
          <cell r="E83" t="str">
            <v>Bradesco</v>
          </cell>
          <cell r="F83">
            <v>7802</v>
          </cell>
          <cell r="G83" t="str">
            <v>poup</v>
          </cell>
          <cell r="H83" t="str">
            <v>140085-1</v>
          </cell>
        </row>
        <row r="84">
          <cell r="B84">
            <v>82</v>
          </cell>
          <cell r="C84" t="str">
            <v>Jailzan Mª de Oliveira</v>
          </cell>
          <cell r="D84" t="str">
            <v>000.000.000-81</v>
          </cell>
          <cell r="E84" t="str">
            <v>Cx. Econômica</v>
          </cell>
          <cell r="F84">
            <v>4825</v>
          </cell>
          <cell r="G84">
            <v>13</v>
          </cell>
          <cell r="H84" t="str">
            <v>00023903-6</v>
          </cell>
        </row>
        <row r="85">
          <cell r="B85">
            <v>83</v>
          </cell>
          <cell r="C85" t="str">
            <v>Janicleide Alves de Brito</v>
          </cell>
          <cell r="D85" t="str">
            <v>000.000.000-82</v>
          </cell>
          <cell r="E85" t="str">
            <v>Cx. Econômica</v>
          </cell>
          <cell r="F85">
            <v>4825</v>
          </cell>
          <cell r="G85">
            <v>1288</v>
          </cell>
          <cell r="H85" t="str">
            <v>867522332-1</v>
          </cell>
        </row>
        <row r="86">
          <cell r="B86">
            <v>84</v>
          </cell>
          <cell r="C86" t="str">
            <v>Josenilton de Jesus Moreira</v>
          </cell>
          <cell r="D86" t="str">
            <v>000.000.000-83</v>
          </cell>
          <cell r="E86" t="str">
            <v>Cx. Econômica</v>
          </cell>
          <cell r="F86">
            <v>4825</v>
          </cell>
          <cell r="G86">
            <v>13</v>
          </cell>
          <cell r="H86" t="str">
            <v>00016616-0</v>
          </cell>
        </row>
        <row r="87">
          <cell r="B87">
            <v>85</v>
          </cell>
          <cell r="C87" t="str">
            <v>Liene Bezerra Alves de Souza</v>
          </cell>
          <cell r="D87" t="str">
            <v>000.000.000-84</v>
          </cell>
          <cell r="E87" t="str">
            <v>Cx. Econômica</v>
          </cell>
          <cell r="F87">
            <v>780</v>
          </cell>
          <cell r="G87">
            <v>23</v>
          </cell>
          <cell r="H87" t="str">
            <v>00011165-2</v>
          </cell>
        </row>
        <row r="88">
          <cell r="B88">
            <v>86</v>
          </cell>
          <cell r="C88" t="str">
            <v>Janete de Jesus Maciel</v>
          </cell>
          <cell r="D88" t="str">
            <v>000.000.000-85</v>
          </cell>
          <cell r="E88" t="str">
            <v>Bradesco</v>
          </cell>
          <cell r="F88" t="str">
            <v>3801-6</v>
          </cell>
          <cell r="G88" t="str">
            <v>poup</v>
          </cell>
          <cell r="H88" t="str">
            <v>1000053-0</v>
          </cell>
        </row>
        <row r="89">
          <cell r="B89">
            <v>87</v>
          </cell>
          <cell r="C89" t="str">
            <v>Roseli dos Anjos Rocha</v>
          </cell>
          <cell r="D89" t="str">
            <v>000.000.000-86</v>
          </cell>
          <cell r="E89" t="str">
            <v>Cx. Econômica</v>
          </cell>
          <cell r="F89">
            <v>4825</v>
          </cell>
          <cell r="G89">
            <v>1288</v>
          </cell>
          <cell r="H89" t="str">
            <v>858860243-0</v>
          </cell>
        </row>
        <row r="90">
          <cell r="B90">
            <v>88</v>
          </cell>
          <cell r="C90" t="str">
            <v>Vilma Souza Santos</v>
          </cell>
          <cell r="D90" t="str">
            <v>000.000.000-87</v>
          </cell>
          <cell r="E90" t="str">
            <v>Cx. Econômica</v>
          </cell>
          <cell r="F90">
            <v>783</v>
          </cell>
          <cell r="G90">
            <v>13</v>
          </cell>
          <cell r="H90" t="str">
            <v>00098872-3</v>
          </cell>
        </row>
        <row r="91">
          <cell r="B91">
            <v>89</v>
          </cell>
          <cell r="C91" t="str">
            <v>Izabel Rosa de Oliveira</v>
          </cell>
          <cell r="D91" t="str">
            <v>000.000.000-88</v>
          </cell>
          <cell r="E91" t="str">
            <v>Cx. Econômica</v>
          </cell>
          <cell r="F91">
            <v>4825</v>
          </cell>
          <cell r="G91">
            <v>13</v>
          </cell>
          <cell r="H91" t="str">
            <v>00021516-1</v>
          </cell>
        </row>
        <row r="92">
          <cell r="B92">
            <v>90</v>
          </cell>
          <cell r="C92" t="str">
            <v>Marivani Cruz Damasceno</v>
          </cell>
          <cell r="D92" t="str">
            <v>000.000.000-89</v>
          </cell>
          <cell r="E92" t="str">
            <v>Cx. Econômica</v>
          </cell>
          <cell r="F92">
            <v>780</v>
          </cell>
          <cell r="G92">
            <v>23</v>
          </cell>
          <cell r="H92" t="str">
            <v>00012098-8</v>
          </cell>
        </row>
        <row r="93">
          <cell r="B93">
            <v>91</v>
          </cell>
          <cell r="C93" t="str">
            <v>Cleonice Aguida de Souza</v>
          </cell>
          <cell r="D93" t="str">
            <v>000.000.000-90</v>
          </cell>
          <cell r="E93" t="str">
            <v>Bradesco</v>
          </cell>
          <cell r="F93">
            <v>7526</v>
          </cell>
          <cell r="G93" t="str">
            <v>poup</v>
          </cell>
          <cell r="H93" t="str">
            <v>0643232-8</v>
          </cell>
        </row>
        <row r="94">
          <cell r="B94">
            <v>92</v>
          </cell>
          <cell r="C94" t="str">
            <v>Maurilia E Nascimento</v>
          </cell>
          <cell r="D94" t="str">
            <v>000.000.000-91</v>
          </cell>
          <cell r="E94" t="str">
            <v>Cx. Econômica</v>
          </cell>
          <cell r="F94">
            <v>4825</v>
          </cell>
          <cell r="G94">
            <v>1288</v>
          </cell>
          <cell r="H94" t="str">
            <v>736722362-4</v>
          </cell>
        </row>
        <row r="95">
          <cell r="B95">
            <v>93</v>
          </cell>
          <cell r="C95" t="str">
            <v>Itamilton Araújo Rocha</v>
          </cell>
          <cell r="D95" t="str">
            <v>000.000.000-92</v>
          </cell>
          <cell r="E95" t="str">
            <v>Bradesco</v>
          </cell>
          <cell r="F95">
            <v>7802</v>
          </cell>
          <cell r="G95" t="str">
            <v>poup</v>
          </cell>
          <cell r="H95" t="str">
            <v>0218202-5</v>
          </cell>
        </row>
        <row r="96">
          <cell r="B96">
            <v>94</v>
          </cell>
          <cell r="C96" t="str">
            <v>Kelvin Félix da Silva</v>
          </cell>
          <cell r="D96" t="str">
            <v>000.000.000-93</v>
          </cell>
          <cell r="E96" t="str">
            <v>Bradesco</v>
          </cell>
          <cell r="F96">
            <v>3862</v>
          </cell>
          <cell r="G96" t="str">
            <v>poup</v>
          </cell>
          <cell r="H96" t="str">
            <v>0501766-1</v>
          </cell>
        </row>
        <row r="97">
          <cell r="B97">
            <v>95</v>
          </cell>
          <cell r="C97" t="str">
            <v>João Batista Calisto de Olivera</v>
          </cell>
          <cell r="D97" t="str">
            <v>000.000.000-94</v>
          </cell>
          <cell r="E97" t="str">
            <v>Cx. Econômica</v>
          </cell>
          <cell r="F97">
            <v>4825</v>
          </cell>
          <cell r="G97">
            <v>13</v>
          </cell>
          <cell r="H97" t="str">
            <v>00007997-7</v>
          </cell>
        </row>
        <row r="98">
          <cell r="B98">
            <v>96</v>
          </cell>
          <cell r="C98" t="str">
            <v>José Luis Pereira Santos</v>
          </cell>
          <cell r="D98" t="str">
            <v>000.000.000-95</v>
          </cell>
          <cell r="E98" t="str">
            <v>Cx. Econômica</v>
          </cell>
          <cell r="F98">
            <v>4535</v>
          </cell>
          <cell r="G98">
            <v>13</v>
          </cell>
          <cell r="H98" t="str">
            <v>00001734-7</v>
          </cell>
        </row>
        <row r="99">
          <cell r="B99">
            <v>97</v>
          </cell>
          <cell r="C99" t="str">
            <v>Solange Alves Torres Novais</v>
          </cell>
          <cell r="D99" t="str">
            <v>000.000.000-96</v>
          </cell>
          <cell r="E99" t="str">
            <v>Cx. Econômica</v>
          </cell>
          <cell r="F99">
            <v>3204</v>
          </cell>
          <cell r="G99">
            <v>1288</v>
          </cell>
          <cell r="H99" t="str">
            <v>834037088-8</v>
          </cell>
        </row>
        <row r="100">
          <cell r="B100">
            <v>98</v>
          </cell>
          <cell r="C100" t="str">
            <v>Tamires Carlos da Silva</v>
          </cell>
          <cell r="D100" t="str">
            <v>000.000.000-97</v>
          </cell>
          <cell r="E100" t="str">
            <v>Cx. Econômica</v>
          </cell>
          <cell r="F100">
            <v>4825</v>
          </cell>
          <cell r="G100">
            <v>13</v>
          </cell>
          <cell r="H100" t="str">
            <v>00023453-0</v>
          </cell>
        </row>
        <row r="101">
          <cell r="B101">
            <v>99</v>
          </cell>
          <cell r="C101" t="str">
            <v>Adilson Brito de Souza</v>
          </cell>
          <cell r="D101" t="str">
            <v>000.000.000-98</v>
          </cell>
          <cell r="E101" t="str">
            <v>Cx. Econômica</v>
          </cell>
          <cell r="F101">
            <v>4818</v>
          </cell>
          <cell r="G101">
            <v>13</v>
          </cell>
          <cell r="H101" t="str">
            <v>00011627-0</v>
          </cell>
        </row>
        <row r="102">
          <cell r="B102">
            <v>100</v>
          </cell>
          <cell r="C102" t="str">
            <v>Denaize de Jesus Silva</v>
          </cell>
          <cell r="D102" t="str">
            <v>000.000.000-99</v>
          </cell>
          <cell r="E102" t="str">
            <v>Bradesco</v>
          </cell>
          <cell r="F102" t="str">
            <v>3801-6</v>
          </cell>
          <cell r="G102" t="str">
            <v>poup</v>
          </cell>
          <cell r="H102" t="str">
            <v>0005119-5</v>
          </cell>
        </row>
        <row r="103">
          <cell r="B103">
            <v>101</v>
          </cell>
          <cell r="C103" t="str">
            <v>Marineide Cruz Damasceno</v>
          </cell>
          <cell r="D103" t="str">
            <v>000.000.000-100</v>
          </cell>
          <cell r="E103" t="str">
            <v>Cx. Econômica</v>
          </cell>
          <cell r="F103">
            <v>4825</v>
          </cell>
          <cell r="G103">
            <v>13</v>
          </cell>
          <cell r="H103" t="str">
            <v>00021518-8</v>
          </cell>
        </row>
        <row r="104">
          <cell r="B104">
            <v>102</v>
          </cell>
          <cell r="C104" t="str">
            <v>Maria Ires Pereira da Silva</v>
          </cell>
          <cell r="D104" t="str">
            <v>000.000.000-101</v>
          </cell>
          <cell r="E104" t="str">
            <v>Cx. Econômica</v>
          </cell>
          <cell r="F104">
            <v>949</v>
          </cell>
          <cell r="G104">
            <v>23</v>
          </cell>
          <cell r="H104" t="str">
            <v>00008938-8</v>
          </cell>
        </row>
        <row r="105">
          <cell r="B105">
            <v>103</v>
          </cell>
          <cell r="C105" t="str">
            <v>Elenice Almeida Santos</v>
          </cell>
          <cell r="D105" t="str">
            <v>000.000.000-102</v>
          </cell>
          <cell r="E105" t="str">
            <v>Cx. Econômica</v>
          </cell>
          <cell r="F105">
            <v>4818</v>
          </cell>
          <cell r="G105">
            <v>13</v>
          </cell>
          <cell r="H105" t="str">
            <v>00014282-4</v>
          </cell>
        </row>
        <row r="106">
          <cell r="B106">
            <v>104</v>
          </cell>
          <cell r="C106" t="str">
            <v>Carlos Ronei Machado</v>
          </cell>
          <cell r="D106" t="str">
            <v>000.000.000-103</v>
          </cell>
          <cell r="E106" t="str">
            <v>Cx. Econômica</v>
          </cell>
          <cell r="F106">
            <v>949</v>
          </cell>
          <cell r="G106">
            <v>13</v>
          </cell>
          <cell r="H106" t="str">
            <v>00028643-7</v>
          </cell>
        </row>
        <row r="107">
          <cell r="B107">
            <v>105</v>
          </cell>
          <cell r="C107" t="str">
            <v>ytdyutgui</v>
          </cell>
          <cell r="D107" t="str">
            <v>000.000.000-104</v>
          </cell>
          <cell r="E107" t="str">
            <v>Cx. Econômica</v>
          </cell>
          <cell r="F107">
            <v>1192</v>
          </cell>
          <cell r="G107">
            <v>13</v>
          </cell>
          <cell r="H107" t="str">
            <v>00104350-1</v>
          </cell>
        </row>
        <row r="108">
          <cell r="B108">
            <v>106</v>
          </cell>
          <cell r="C108" t="str">
            <v>Tamires Lima de Jesus</v>
          </cell>
          <cell r="D108" t="str">
            <v>000.000.000-105</v>
          </cell>
          <cell r="E108" t="str">
            <v>Cx. Econômica</v>
          </cell>
          <cell r="F108">
            <v>4825</v>
          </cell>
          <cell r="G108">
            <v>13</v>
          </cell>
          <cell r="H108" t="str">
            <v>00022280-0</v>
          </cell>
        </row>
        <row r="109">
          <cell r="B109">
            <v>107</v>
          </cell>
          <cell r="C109" t="str">
            <v>ytdyutgui</v>
          </cell>
          <cell r="D109" t="str">
            <v>000.000.000-106</v>
          </cell>
          <cell r="E109" t="str">
            <v>Cx. Econômica</v>
          </cell>
          <cell r="F109">
            <v>1192</v>
          </cell>
          <cell r="G109">
            <v>13</v>
          </cell>
          <cell r="H109" t="str">
            <v>00104350-1</v>
          </cell>
        </row>
        <row r="110">
          <cell r="B110">
            <v>108</v>
          </cell>
          <cell r="C110" t="str">
            <v>ytdyutgui</v>
          </cell>
          <cell r="D110" t="str">
            <v>000.000.000-107</v>
          </cell>
          <cell r="E110" t="str">
            <v>Cx. Econômica</v>
          </cell>
          <cell r="F110">
            <v>1192</v>
          </cell>
          <cell r="G110">
            <v>13</v>
          </cell>
          <cell r="H110" t="str">
            <v>00104350-1</v>
          </cell>
        </row>
        <row r="111">
          <cell r="B111">
            <v>109</v>
          </cell>
          <cell r="C111" t="str">
            <v>ytdyutgui_fulano_01</v>
          </cell>
          <cell r="D111" t="str">
            <v>000.000.000-108</v>
          </cell>
          <cell r="E111" t="str">
            <v>Cx. Econômica</v>
          </cell>
          <cell r="F111">
            <v>1192</v>
          </cell>
          <cell r="G111">
            <v>13</v>
          </cell>
          <cell r="H111" t="str">
            <v>00104350-1</v>
          </cell>
        </row>
        <row r="112">
          <cell r="B112">
            <v>110</v>
          </cell>
          <cell r="C112" t="str">
            <v>Laura Mª de Jesus</v>
          </cell>
          <cell r="D112" t="str">
            <v>000.000.000-109</v>
          </cell>
          <cell r="E112" t="str">
            <v>Cx. Econômica</v>
          </cell>
          <cell r="F112">
            <v>1192</v>
          </cell>
          <cell r="G112">
            <v>13</v>
          </cell>
          <cell r="H112" t="str">
            <v>00104350-1</v>
          </cell>
        </row>
        <row r="113">
          <cell r="B113">
            <v>111</v>
          </cell>
          <cell r="C113" t="str">
            <v>ytdyutgui</v>
          </cell>
          <cell r="D113" t="str">
            <v>000.000.000-110</v>
          </cell>
          <cell r="E113" t="str">
            <v>Cx. Econômica</v>
          </cell>
          <cell r="F113">
            <v>1192</v>
          </cell>
          <cell r="G113">
            <v>13</v>
          </cell>
          <cell r="H113" t="str">
            <v>00104350-1</v>
          </cell>
        </row>
        <row r="114">
          <cell r="B114">
            <v>112</v>
          </cell>
          <cell r="C114" t="str">
            <v>leandro</v>
          </cell>
          <cell r="D114" t="str">
            <v>000.000.000-111</v>
          </cell>
          <cell r="E114" t="str">
            <v>Cx. Econômica</v>
          </cell>
          <cell r="F114">
            <v>1192</v>
          </cell>
          <cell r="G114">
            <v>13</v>
          </cell>
          <cell r="H114" t="str">
            <v>00104350-1</v>
          </cell>
        </row>
        <row r="115">
          <cell r="B115">
            <v>113</v>
          </cell>
          <cell r="D115" t="str">
            <v>000.000.000-112</v>
          </cell>
        </row>
        <row r="116">
          <cell r="B116">
            <v>114</v>
          </cell>
          <cell r="D116" t="str">
            <v>000.000.000-113</v>
          </cell>
        </row>
        <row r="117">
          <cell r="B117">
            <v>115</v>
          </cell>
          <cell r="D117" t="str">
            <v>000.000.000-114</v>
          </cell>
        </row>
        <row r="118">
          <cell r="B118">
            <v>116</v>
          </cell>
          <cell r="D118" t="str">
            <v>000.000.000-115</v>
          </cell>
        </row>
        <row r="119">
          <cell r="B119">
            <v>117</v>
          </cell>
          <cell r="D119" t="str">
            <v>000.000.000-116</v>
          </cell>
        </row>
        <row r="120">
          <cell r="B120">
            <v>118</v>
          </cell>
          <cell r="D120" t="str">
            <v>000.000.000-117</v>
          </cell>
        </row>
        <row r="121">
          <cell r="B121">
            <v>119</v>
          </cell>
          <cell r="D121" t="str">
            <v>000.000.000-118</v>
          </cell>
        </row>
        <row r="122">
          <cell r="B122">
            <v>120</v>
          </cell>
          <cell r="D122" t="str">
            <v>000.000.000-119</v>
          </cell>
        </row>
        <row r="123">
          <cell r="B123">
            <v>121</v>
          </cell>
          <cell r="D123" t="str">
            <v>000.000.000-120</v>
          </cell>
        </row>
        <row r="124">
          <cell r="B124">
            <v>122</v>
          </cell>
          <cell r="D124" t="str">
            <v>000.000.000-121</v>
          </cell>
        </row>
        <row r="125">
          <cell r="B125">
            <v>123</v>
          </cell>
          <cell r="D125" t="str">
            <v>000.000.000-122</v>
          </cell>
        </row>
        <row r="126">
          <cell r="B126">
            <v>124</v>
          </cell>
          <cell r="D126" t="str">
            <v>000.000.000-123</v>
          </cell>
        </row>
        <row r="127">
          <cell r="B127">
            <v>125</v>
          </cell>
          <cell r="D127" t="str">
            <v>000.000.000-124</v>
          </cell>
        </row>
        <row r="128">
          <cell r="B128">
            <v>126</v>
          </cell>
          <cell r="D128" t="str">
            <v>000.000.000-125</v>
          </cell>
        </row>
        <row r="129">
          <cell r="B129">
            <v>127</v>
          </cell>
          <cell r="D129" t="str">
            <v>000.000.000-126</v>
          </cell>
        </row>
        <row r="130">
          <cell r="B130">
            <v>128</v>
          </cell>
          <cell r="D130" t="str">
            <v>000.000.000-127</v>
          </cell>
        </row>
        <row r="131">
          <cell r="B131">
            <v>129</v>
          </cell>
          <cell r="D131" t="str">
            <v>000.000.000-128</v>
          </cell>
        </row>
        <row r="132">
          <cell r="B132">
            <v>130</v>
          </cell>
          <cell r="D132" t="str">
            <v>000.000.000-129</v>
          </cell>
        </row>
        <row r="133">
          <cell r="B133">
            <v>131</v>
          </cell>
          <cell r="D133" t="str">
            <v>000.000.000-130</v>
          </cell>
        </row>
        <row r="134">
          <cell r="B134">
            <v>132</v>
          </cell>
          <cell r="D134" t="str">
            <v>000.000.000-131</v>
          </cell>
        </row>
        <row r="135">
          <cell r="B135">
            <v>133</v>
          </cell>
          <cell r="D135" t="str">
            <v>000.000.000-132</v>
          </cell>
        </row>
        <row r="136">
          <cell r="B136">
            <v>134</v>
          </cell>
          <cell r="D136" t="str">
            <v>000.000.000-133</v>
          </cell>
        </row>
        <row r="137">
          <cell r="B137">
            <v>135</v>
          </cell>
          <cell r="D137" t="str">
            <v>000.000.000-134</v>
          </cell>
        </row>
        <row r="138">
          <cell r="B138">
            <v>136</v>
          </cell>
          <cell r="D138" t="str">
            <v>000.000.000-135</v>
          </cell>
        </row>
        <row r="139">
          <cell r="B139">
            <v>137</v>
          </cell>
          <cell r="D139" t="str">
            <v>000.000.000-136</v>
          </cell>
        </row>
        <row r="140">
          <cell r="B140">
            <v>138</v>
          </cell>
          <cell r="D140" t="str">
            <v>000.000.000-137</v>
          </cell>
        </row>
        <row r="141">
          <cell r="B141">
            <v>139</v>
          </cell>
          <cell r="D141" t="str">
            <v>000.000.000-138</v>
          </cell>
        </row>
        <row r="142">
          <cell r="B142">
            <v>140</v>
          </cell>
          <cell r="D142" t="str">
            <v>000.000.000-139</v>
          </cell>
        </row>
        <row r="143">
          <cell r="B143">
            <v>141</v>
          </cell>
          <cell r="D143" t="str">
            <v>000.000.000-140</v>
          </cell>
        </row>
        <row r="144">
          <cell r="B144">
            <v>142</v>
          </cell>
          <cell r="D144" t="str">
            <v>000.000.000-141</v>
          </cell>
        </row>
        <row r="145">
          <cell r="B145">
            <v>143</v>
          </cell>
          <cell r="D145" t="str">
            <v>000.000.000-142</v>
          </cell>
        </row>
        <row r="146">
          <cell r="B146">
            <v>144</v>
          </cell>
          <cell r="D146" t="str">
            <v>000.000.000-143</v>
          </cell>
        </row>
        <row r="147">
          <cell r="B147">
            <v>145</v>
          </cell>
          <cell r="D147" t="str">
            <v>000.000.000-144</v>
          </cell>
        </row>
        <row r="148">
          <cell r="B148">
            <v>146</v>
          </cell>
          <cell r="D148" t="str">
            <v>000.000.000-145</v>
          </cell>
        </row>
        <row r="149">
          <cell r="B149">
            <v>147</v>
          </cell>
          <cell r="D149" t="str">
            <v>000.000.000-146</v>
          </cell>
        </row>
        <row r="150">
          <cell r="B150">
            <v>148</v>
          </cell>
          <cell r="D150" t="str">
            <v>000.000.000-147</v>
          </cell>
        </row>
        <row r="151">
          <cell r="B151">
            <v>149</v>
          </cell>
          <cell r="D151" t="str">
            <v>000.000.000-148</v>
          </cell>
        </row>
        <row r="152">
          <cell r="B152">
            <v>150</v>
          </cell>
          <cell r="D152" t="str">
            <v>000.000.000-149</v>
          </cell>
        </row>
        <row r="153">
          <cell r="B153">
            <v>151</v>
          </cell>
          <cell r="D153" t="str">
            <v>000.000.000-150</v>
          </cell>
        </row>
        <row r="154">
          <cell r="B154">
            <v>152</v>
          </cell>
          <cell r="D154" t="str">
            <v>000.000.000-151</v>
          </cell>
        </row>
        <row r="155">
          <cell r="B155">
            <v>153</v>
          </cell>
          <cell r="D155" t="str">
            <v>000.000.000-152</v>
          </cell>
        </row>
        <row r="156">
          <cell r="B156">
            <v>154</v>
          </cell>
          <cell r="D156" t="str">
            <v>000.000.000-153</v>
          </cell>
        </row>
        <row r="157">
          <cell r="B157">
            <v>155</v>
          </cell>
          <cell r="D157" t="str">
            <v>000.000.000-154</v>
          </cell>
        </row>
        <row r="158">
          <cell r="B158">
            <v>156</v>
          </cell>
          <cell r="D158" t="str">
            <v>000.000.000-155</v>
          </cell>
        </row>
        <row r="159">
          <cell r="B159">
            <v>157</v>
          </cell>
          <cell r="D159" t="str">
            <v>000.000.000-156</v>
          </cell>
        </row>
        <row r="160">
          <cell r="B160">
            <v>158</v>
          </cell>
          <cell r="D160" t="str">
            <v>000.000.000-157</v>
          </cell>
        </row>
        <row r="161">
          <cell r="B161">
            <v>159</v>
          </cell>
          <cell r="D161" t="str">
            <v>000.000.000-158</v>
          </cell>
        </row>
        <row r="162">
          <cell r="B162">
            <v>160</v>
          </cell>
          <cell r="D162" t="str">
            <v>000.000.000-159</v>
          </cell>
        </row>
        <row r="163">
          <cell r="B163">
            <v>161</v>
          </cell>
          <cell r="D163" t="str">
            <v>000.000.000-160</v>
          </cell>
        </row>
        <row r="164">
          <cell r="B164">
            <v>162</v>
          </cell>
          <cell r="D164" t="str">
            <v>000.000.000-161</v>
          </cell>
        </row>
        <row r="165">
          <cell r="B165">
            <v>163</v>
          </cell>
          <cell r="D165" t="str">
            <v>000.000.000-162</v>
          </cell>
        </row>
        <row r="166">
          <cell r="B166">
            <v>164</v>
          </cell>
          <cell r="D166" t="str">
            <v>000.000.000-163</v>
          </cell>
        </row>
        <row r="167">
          <cell r="B167">
            <v>165</v>
          </cell>
          <cell r="D167" t="str">
            <v>000.000.000-164</v>
          </cell>
        </row>
        <row r="168">
          <cell r="B168">
            <v>166</v>
          </cell>
          <cell r="D168" t="str">
            <v>000.000.000-165</v>
          </cell>
        </row>
        <row r="169">
          <cell r="B169">
            <v>167</v>
          </cell>
          <cell r="D169" t="str">
            <v>000.000.000-166</v>
          </cell>
        </row>
        <row r="170">
          <cell r="B170">
            <v>168</v>
          </cell>
          <cell r="D170" t="str">
            <v>000.000.000-167</v>
          </cell>
        </row>
        <row r="171">
          <cell r="B171">
            <v>169</v>
          </cell>
          <cell r="D171" t="str">
            <v>000.000.000-168</v>
          </cell>
        </row>
        <row r="172">
          <cell r="B172">
            <v>170</v>
          </cell>
          <cell r="D172" t="str">
            <v>000.000.000-169</v>
          </cell>
        </row>
        <row r="173">
          <cell r="B173">
            <v>171</v>
          </cell>
          <cell r="D173" t="str">
            <v>000.000.000-170</v>
          </cell>
        </row>
        <row r="174">
          <cell r="B174">
            <v>172</v>
          </cell>
          <cell r="D174" t="str">
            <v>000.000.000-171</v>
          </cell>
        </row>
        <row r="175">
          <cell r="B175">
            <v>173</v>
          </cell>
          <cell r="D175" t="str">
            <v>000.000.000-172</v>
          </cell>
        </row>
        <row r="176">
          <cell r="B176">
            <v>174</v>
          </cell>
          <cell r="D176" t="str">
            <v>000.000.000-173</v>
          </cell>
        </row>
        <row r="177">
          <cell r="B177">
            <v>175</v>
          </cell>
          <cell r="C177" t="str">
            <v>Antônio C Costa</v>
          </cell>
          <cell r="D177" t="str">
            <v>000.000.000-174</v>
          </cell>
        </row>
        <row r="178">
          <cell r="B178">
            <v>176</v>
          </cell>
          <cell r="D178" t="str">
            <v>000.000.000-175</v>
          </cell>
        </row>
        <row r="179">
          <cell r="B179">
            <v>177</v>
          </cell>
          <cell r="D179" t="str">
            <v>000.000.000-176</v>
          </cell>
        </row>
        <row r="180">
          <cell r="B180">
            <v>178</v>
          </cell>
          <cell r="D180" t="str">
            <v>000.000.000-177</v>
          </cell>
        </row>
        <row r="181">
          <cell r="B181">
            <v>179</v>
          </cell>
          <cell r="D181" t="str">
            <v>000.000.000-178</v>
          </cell>
        </row>
        <row r="182">
          <cell r="B182">
            <v>180</v>
          </cell>
          <cell r="D182" t="str">
            <v>000.000.000-179</v>
          </cell>
        </row>
        <row r="183">
          <cell r="B183">
            <v>181</v>
          </cell>
          <cell r="D183" t="str">
            <v>000.000.000-180</v>
          </cell>
        </row>
        <row r="184">
          <cell r="B184">
            <v>182</v>
          </cell>
          <cell r="D184" t="str">
            <v>000.000.000-181</v>
          </cell>
        </row>
        <row r="185">
          <cell r="B185">
            <v>183</v>
          </cell>
          <cell r="D185" t="str">
            <v>000.000.000-182</v>
          </cell>
        </row>
        <row r="186">
          <cell r="B186">
            <v>184</v>
          </cell>
          <cell r="D186" t="str">
            <v>000.000.000-183</v>
          </cell>
        </row>
        <row r="187">
          <cell r="B187">
            <v>185</v>
          </cell>
          <cell r="D187" t="str">
            <v>000.000.000-184</v>
          </cell>
        </row>
        <row r="188">
          <cell r="B188">
            <v>186</v>
          </cell>
          <cell r="D188" t="str">
            <v>000.000.000-185</v>
          </cell>
        </row>
        <row r="189">
          <cell r="B189">
            <v>187</v>
          </cell>
          <cell r="D189" t="str">
            <v>000.000.000-186</v>
          </cell>
        </row>
        <row r="190">
          <cell r="B190">
            <v>188</v>
          </cell>
          <cell r="D190" t="str">
            <v>000.000.000-187</v>
          </cell>
        </row>
        <row r="191">
          <cell r="B191">
            <v>189</v>
          </cell>
          <cell r="D191" t="str">
            <v>000.000.000-188</v>
          </cell>
        </row>
        <row r="192">
          <cell r="B192">
            <v>190</v>
          </cell>
          <cell r="D192" t="str">
            <v>000.000.000-189</v>
          </cell>
        </row>
        <row r="193">
          <cell r="B193">
            <v>191</v>
          </cell>
          <cell r="D193" t="str">
            <v>000.000.000-190</v>
          </cell>
        </row>
        <row r="194">
          <cell r="B194">
            <v>192</v>
          </cell>
          <cell r="D194" t="str">
            <v>000.000.000-191</v>
          </cell>
        </row>
        <row r="195">
          <cell r="B195">
            <v>193</v>
          </cell>
          <cell r="D195" t="str">
            <v>000.000.000-192</v>
          </cell>
        </row>
        <row r="196">
          <cell r="B196">
            <v>194</v>
          </cell>
          <cell r="D196" t="str">
            <v>000.000.000-193</v>
          </cell>
        </row>
        <row r="197">
          <cell r="B197">
            <v>195</v>
          </cell>
          <cell r="D197" t="str">
            <v>000.000.000-194</v>
          </cell>
        </row>
        <row r="198">
          <cell r="B198">
            <v>196</v>
          </cell>
          <cell r="D198" t="str">
            <v>000.000.000-195</v>
          </cell>
        </row>
        <row r="199">
          <cell r="B199">
            <v>197</v>
          </cell>
          <cell r="D199" t="str">
            <v>000.000.000-196</v>
          </cell>
        </row>
        <row r="200">
          <cell r="B200">
            <v>198</v>
          </cell>
          <cell r="D200" t="str">
            <v>000.000.000-197</v>
          </cell>
        </row>
        <row r="201">
          <cell r="B201">
            <v>199</v>
          </cell>
          <cell r="D201" t="str">
            <v>000.000.000-198</v>
          </cell>
        </row>
        <row r="202">
          <cell r="B202">
            <v>200</v>
          </cell>
          <cell r="D202" t="str">
            <v>000.000.000-199</v>
          </cell>
        </row>
        <row r="203">
          <cell r="B203">
            <v>201</v>
          </cell>
          <cell r="D203" t="str">
            <v>000.000.000-200</v>
          </cell>
        </row>
        <row r="204">
          <cell r="B204">
            <v>202</v>
          </cell>
          <cell r="D204" t="str">
            <v>000.000.000-201</v>
          </cell>
        </row>
        <row r="205">
          <cell r="B205">
            <v>203</v>
          </cell>
          <cell r="D205" t="str">
            <v>000.000.000-202</v>
          </cell>
        </row>
        <row r="206">
          <cell r="B206">
            <v>204</v>
          </cell>
          <cell r="D206" t="str">
            <v>000.000.000-203</v>
          </cell>
        </row>
        <row r="207">
          <cell r="B207">
            <v>205</v>
          </cell>
          <cell r="D207" t="str">
            <v>000.000.000-204</v>
          </cell>
        </row>
        <row r="208">
          <cell r="B208">
            <v>206</v>
          </cell>
          <cell r="D208" t="str">
            <v>000.000.000-205</v>
          </cell>
        </row>
        <row r="209">
          <cell r="B209">
            <v>207</v>
          </cell>
          <cell r="D209" t="str">
            <v>000.000.000-206</v>
          </cell>
        </row>
        <row r="210">
          <cell r="B210">
            <v>208</v>
          </cell>
          <cell r="D210" t="str">
            <v>000.000.000-207</v>
          </cell>
        </row>
        <row r="211">
          <cell r="B211">
            <v>209</v>
          </cell>
          <cell r="D211" t="str">
            <v>000.000.000-208</v>
          </cell>
        </row>
        <row r="212">
          <cell r="B212">
            <v>210</v>
          </cell>
          <cell r="D212" t="str">
            <v>000.000.000-209</v>
          </cell>
        </row>
        <row r="213">
          <cell r="B213">
            <v>211</v>
          </cell>
          <cell r="D213" t="str">
            <v>000.000.000-210</v>
          </cell>
        </row>
        <row r="214">
          <cell r="B214">
            <v>212</v>
          </cell>
          <cell r="D214" t="str">
            <v>000.000.000-211</v>
          </cell>
        </row>
        <row r="215">
          <cell r="B215">
            <v>213</v>
          </cell>
          <cell r="D215" t="str">
            <v>000.000.000-212</v>
          </cell>
        </row>
        <row r="216">
          <cell r="B216">
            <v>214</v>
          </cell>
          <cell r="D216" t="str">
            <v>000.000.000-213</v>
          </cell>
        </row>
        <row r="217">
          <cell r="B217">
            <v>215</v>
          </cell>
          <cell r="D217" t="str">
            <v>000.000.000-214</v>
          </cell>
        </row>
        <row r="218">
          <cell r="B218">
            <v>216</v>
          </cell>
          <cell r="D218" t="str">
            <v>000.000.000-215</v>
          </cell>
        </row>
        <row r="219">
          <cell r="B219">
            <v>217</v>
          </cell>
          <cell r="D219" t="str">
            <v>000.000.000-216</v>
          </cell>
        </row>
        <row r="220">
          <cell r="B220">
            <v>218</v>
          </cell>
          <cell r="D220" t="str">
            <v>000.000.000-217</v>
          </cell>
        </row>
        <row r="221">
          <cell r="B221">
            <v>219</v>
          </cell>
          <cell r="D221" t="str">
            <v>000.000.000-218</v>
          </cell>
        </row>
        <row r="222">
          <cell r="B222">
            <v>220</v>
          </cell>
          <cell r="D222" t="str">
            <v>000.000.000-219</v>
          </cell>
        </row>
        <row r="223">
          <cell r="B223">
            <v>221</v>
          </cell>
          <cell r="D223" t="str">
            <v>000.000.000-220</v>
          </cell>
        </row>
        <row r="224">
          <cell r="B224">
            <v>222</v>
          </cell>
          <cell r="D224" t="str">
            <v>000.000.000-221</v>
          </cell>
        </row>
        <row r="225">
          <cell r="B225">
            <v>223</v>
          </cell>
          <cell r="D225" t="str">
            <v>000.000.000-222</v>
          </cell>
        </row>
        <row r="226">
          <cell r="B226">
            <v>224</v>
          </cell>
          <cell r="D226" t="str">
            <v>000.000.000-223</v>
          </cell>
        </row>
        <row r="227">
          <cell r="B227">
            <v>225</v>
          </cell>
          <cell r="D227" t="str">
            <v>000.000.000-224</v>
          </cell>
        </row>
        <row r="228">
          <cell r="B228">
            <v>226</v>
          </cell>
          <cell r="D228" t="str">
            <v>000.000.000-225</v>
          </cell>
        </row>
        <row r="229">
          <cell r="B229">
            <v>227</v>
          </cell>
          <cell r="D229" t="str">
            <v>000.000.000-226</v>
          </cell>
        </row>
        <row r="230">
          <cell r="B230">
            <v>228</v>
          </cell>
          <cell r="D230" t="str">
            <v>000.000.000-227</v>
          </cell>
        </row>
        <row r="231">
          <cell r="B231">
            <v>229</v>
          </cell>
          <cell r="D231" t="str">
            <v>000.000.000-228</v>
          </cell>
        </row>
        <row r="232">
          <cell r="B232">
            <v>230</v>
          </cell>
          <cell r="D232" t="str">
            <v>000.000.000-229</v>
          </cell>
        </row>
        <row r="233">
          <cell r="B233">
            <v>231</v>
          </cell>
          <cell r="D233" t="str">
            <v>000.000.000-230</v>
          </cell>
        </row>
        <row r="234">
          <cell r="B234">
            <v>232</v>
          </cell>
          <cell r="D234" t="str">
            <v>000.000.000-231</v>
          </cell>
        </row>
        <row r="235">
          <cell r="B235">
            <v>233</v>
          </cell>
          <cell r="D235" t="str">
            <v>000.000.000-232</v>
          </cell>
        </row>
        <row r="236">
          <cell r="B236">
            <v>234</v>
          </cell>
          <cell r="D236" t="str">
            <v>000.000.000-233</v>
          </cell>
        </row>
        <row r="237">
          <cell r="B237">
            <v>235</v>
          </cell>
          <cell r="C237" t="str">
            <v>Samara Silva de Sena</v>
          </cell>
          <cell r="D237" t="str">
            <v>000.000.000-234</v>
          </cell>
          <cell r="E237" t="str">
            <v>Cx. Econômica</v>
          </cell>
          <cell r="F237">
            <v>949</v>
          </cell>
          <cell r="G237">
            <v>23</v>
          </cell>
          <cell r="H237" t="str">
            <v>00027311-1</v>
          </cell>
        </row>
        <row r="238">
          <cell r="B238">
            <v>236</v>
          </cell>
          <cell r="D238" t="str">
            <v>000.000.000-235</v>
          </cell>
        </row>
        <row r="239">
          <cell r="B239">
            <v>237</v>
          </cell>
          <cell r="D239" t="str">
            <v>000.000.000-236</v>
          </cell>
        </row>
        <row r="240">
          <cell r="B240">
            <v>238</v>
          </cell>
          <cell r="D240" t="str">
            <v>000.000.000-237</v>
          </cell>
        </row>
        <row r="241">
          <cell r="B241">
            <v>239</v>
          </cell>
          <cell r="D241" t="str">
            <v>000.000.000-238</v>
          </cell>
        </row>
        <row r="242">
          <cell r="B242">
            <v>240</v>
          </cell>
          <cell r="D242" t="str">
            <v>000.000.000-239</v>
          </cell>
        </row>
        <row r="243">
          <cell r="B243">
            <v>241</v>
          </cell>
          <cell r="D243" t="str">
            <v>000.000.000-240</v>
          </cell>
        </row>
        <row r="244">
          <cell r="B244">
            <v>242</v>
          </cell>
          <cell r="D244" t="str">
            <v>000.000.000-241</v>
          </cell>
        </row>
        <row r="245">
          <cell r="B245">
            <v>243</v>
          </cell>
          <cell r="D245" t="str">
            <v>000.000.000-242</v>
          </cell>
        </row>
        <row r="246">
          <cell r="B246">
            <v>244</v>
          </cell>
          <cell r="D246" t="str">
            <v>000.000.000-243</v>
          </cell>
        </row>
        <row r="247">
          <cell r="B247">
            <v>245</v>
          </cell>
          <cell r="D247" t="str">
            <v>000.000.000-244</v>
          </cell>
        </row>
        <row r="248">
          <cell r="B248">
            <v>246</v>
          </cell>
          <cell r="D248" t="str">
            <v>000.000.000-245</v>
          </cell>
        </row>
        <row r="249">
          <cell r="B249">
            <v>247</v>
          </cell>
          <cell r="D249" t="str">
            <v>000.000.000-246</v>
          </cell>
        </row>
        <row r="250">
          <cell r="B250">
            <v>248</v>
          </cell>
          <cell r="D250" t="str">
            <v>000.000.000-247</v>
          </cell>
        </row>
        <row r="251">
          <cell r="B251">
            <v>249</v>
          </cell>
          <cell r="C251" t="str">
            <v>Josevaldo N de Souza</v>
          </cell>
          <cell r="D251" t="str">
            <v>000.000.000-248</v>
          </cell>
          <cell r="E251" t="str">
            <v>Cx. Econômica</v>
          </cell>
          <cell r="F251">
            <v>1340</v>
          </cell>
          <cell r="G251">
            <v>23</v>
          </cell>
          <cell r="H251" t="str">
            <v>00017203-1</v>
          </cell>
        </row>
        <row r="252">
          <cell r="B252">
            <v>250</v>
          </cell>
          <cell r="D252" t="str">
            <v>000.000.000-249</v>
          </cell>
        </row>
        <row r="253">
          <cell r="B253">
            <v>251</v>
          </cell>
          <cell r="C253" t="str">
            <v>João Cruz dos Santos</v>
          </cell>
          <cell r="D253" t="str">
            <v>000.000.000-250</v>
          </cell>
          <cell r="E253" t="str">
            <v>Cx. Econômica</v>
          </cell>
          <cell r="F253">
            <v>949</v>
          </cell>
          <cell r="G253">
            <v>13</v>
          </cell>
          <cell r="H253" t="str">
            <v>00025775-5</v>
          </cell>
        </row>
        <row r="254">
          <cell r="B254">
            <v>252</v>
          </cell>
          <cell r="C254" t="str">
            <v xml:space="preserve">daniel  </v>
          </cell>
          <cell r="D254" t="str">
            <v>000.000.000-251</v>
          </cell>
        </row>
        <row r="255">
          <cell r="B255">
            <v>253</v>
          </cell>
          <cell r="D255" t="str">
            <v>000.000.000-252</v>
          </cell>
        </row>
        <row r="256">
          <cell r="B256">
            <v>254</v>
          </cell>
          <cell r="D256" t="str">
            <v>000.000.000-253</v>
          </cell>
        </row>
        <row r="257">
          <cell r="B257">
            <v>255</v>
          </cell>
          <cell r="D257" t="str">
            <v>000.000.000-254</v>
          </cell>
        </row>
        <row r="258">
          <cell r="B258">
            <v>256</v>
          </cell>
          <cell r="D258" t="str">
            <v>000.000.000-255</v>
          </cell>
        </row>
        <row r="259">
          <cell r="B259">
            <v>257</v>
          </cell>
          <cell r="D259" t="str">
            <v>000.000.000-256</v>
          </cell>
        </row>
        <row r="260">
          <cell r="B260">
            <v>258</v>
          </cell>
          <cell r="D260" t="str">
            <v>000.000.000-257</v>
          </cell>
        </row>
        <row r="261">
          <cell r="B261">
            <v>259</v>
          </cell>
          <cell r="D261" t="str">
            <v>000.000.000-258</v>
          </cell>
        </row>
        <row r="262">
          <cell r="B262">
            <v>260</v>
          </cell>
          <cell r="D262" t="str">
            <v>000.000.000-259</v>
          </cell>
        </row>
        <row r="263">
          <cell r="B263">
            <v>261</v>
          </cell>
          <cell r="C263" t="str">
            <v>Gleide Celma Jesus Santos</v>
          </cell>
          <cell r="D263" t="str">
            <v>000.000.000-260</v>
          </cell>
          <cell r="E263" t="str">
            <v>Banco do Brasil</v>
          </cell>
          <cell r="F263" t="str">
            <v>2760-X</v>
          </cell>
          <cell r="G263" t="str">
            <v>c/Poup</v>
          </cell>
          <cell r="H263" t="str">
            <v>16.296-5</v>
          </cell>
        </row>
        <row r="264">
          <cell r="B264">
            <v>262</v>
          </cell>
          <cell r="D264" t="str">
            <v>000.000.000-261</v>
          </cell>
        </row>
        <row r="265">
          <cell r="B265">
            <v>263</v>
          </cell>
          <cell r="D265" t="str">
            <v>000.000.000-262</v>
          </cell>
        </row>
        <row r="266">
          <cell r="B266">
            <v>264</v>
          </cell>
          <cell r="D266" t="str">
            <v>000.000.000-263</v>
          </cell>
        </row>
        <row r="267">
          <cell r="B267">
            <v>265</v>
          </cell>
          <cell r="D267" t="str">
            <v>000.000.000-264</v>
          </cell>
        </row>
        <row r="268">
          <cell r="B268">
            <v>266</v>
          </cell>
          <cell r="D268" t="str">
            <v>000.000.000-265</v>
          </cell>
        </row>
        <row r="269">
          <cell r="B269">
            <v>267</v>
          </cell>
          <cell r="D269" t="str">
            <v>000.000.000-266</v>
          </cell>
        </row>
        <row r="270">
          <cell r="B270">
            <v>268</v>
          </cell>
          <cell r="D270" t="str">
            <v>000.000.000-267</v>
          </cell>
        </row>
        <row r="271">
          <cell r="B271">
            <v>269</v>
          </cell>
          <cell r="D271" t="str">
            <v>000.000.000-268</v>
          </cell>
        </row>
        <row r="272">
          <cell r="B272">
            <v>270</v>
          </cell>
          <cell r="D272" t="str">
            <v>000.000.000-269</v>
          </cell>
        </row>
        <row r="273">
          <cell r="B273">
            <v>271</v>
          </cell>
          <cell r="D273" t="str">
            <v>000.000.000-270</v>
          </cell>
        </row>
        <row r="274">
          <cell r="B274">
            <v>272</v>
          </cell>
          <cell r="D274" t="str">
            <v>000.000.000-271</v>
          </cell>
        </row>
        <row r="275">
          <cell r="B275">
            <v>273</v>
          </cell>
          <cell r="D275" t="str">
            <v>000.000.000-272</v>
          </cell>
        </row>
        <row r="276">
          <cell r="B276">
            <v>274</v>
          </cell>
          <cell r="D276" t="str">
            <v>000.000.000-273</v>
          </cell>
        </row>
        <row r="277">
          <cell r="B277">
            <v>275</v>
          </cell>
          <cell r="D277" t="str">
            <v>000.000.000-274</v>
          </cell>
        </row>
        <row r="278">
          <cell r="B278">
            <v>276</v>
          </cell>
          <cell r="D278" t="str">
            <v>000.000.000-275</v>
          </cell>
        </row>
        <row r="279">
          <cell r="B279">
            <v>277</v>
          </cell>
          <cell r="D279" t="str">
            <v>000.000.000-276</v>
          </cell>
        </row>
        <row r="280">
          <cell r="B280">
            <v>278</v>
          </cell>
          <cell r="D280" t="str">
            <v>000.000.000-277</v>
          </cell>
        </row>
        <row r="281">
          <cell r="B281">
            <v>279</v>
          </cell>
          <cell r="D281" t="str">
            <v>000.000.000-278</v>
          </cell>
        </row>
        <row r="282">
          <cell r="B282">
            <v>280</v>
          </cell>
          <cell r="D282" t="str">
            <v>000.000.000-279</v>
          </cell>
        </row>
        <row r="283">
          <cell r="B283">
            <v>281</v>
          </cell>
          <cell r="D283" t="str">
            <v>000.000.000-280</v>
          </cell>
        </row>
        <row r="284">
          <cell r="B284">
            <v>282</v>
          </cell>
          <cell r="D284" t="str">
            <v>000.000.000-281</v>
          </cell>
        </row>
        <row r="285">
          <cell r="B285">
            <v>283</v>
          </cell>
          <cell r="D285" t="str">
            <v>000.000.000-282</v>
          </cell>
        </row>
        <row r="286">
          <cell r="B286">
            <v>284</v>
          </cell>
          <cell r="D286" t="str">
            <v>000.000.000-283</v>
          </cell>
        </row>
        <row r="287">
          <cell r="B287">
            <v>285</v>
          </cell>
          <cell r="D287" t="str">
            <v>000.000.000-284</v>
          </cell>
        </row>
        <row r="288">
          <cell r="B288">
            <v>286</v>
          </cell>
          <cell r="D288" t="str">
            <v>000.000.000-285</v>
          </cell>
        </row>
        <row r="289">
          <cell r="B289">
            <v>287</v>
          </cell>
          <cell r="D289" t="str">
            <v>000.000.000-286</v>
          </cell>
        </row>
        <row r="290">
          <cell r="B290">
            <v>288</v>
          </cell>
          <cell r="D290" t="str">
            <v>000.000.000-287</v>
          </cell>
        </row>
        <row r="291">
          <cell r="B291">
            <v>289</v>
          </cell>
          <cell r="D291" t="str">
            <v>000.000.000-288</v>
          </cell>
        </row>
        <row r="292">
          <cell r="B292">
            <v>290</v>
          </cell>
          <cell r="D292" t="str">
            <v>000.000.000-289</v>
          </cell>
        </row>
        <row r="293">
          <cell r="B293">
            <v>291</v>
          </cell>
          <cell r="D293" t="str">
            <v>000.000.000-290</v>
          </cell>
        </row>
        <row r="294">
          <cell r="B294">
            <v>292</v>
          </cell>
          <cell r="D294" t="str">
            <v>000.000.000-291</v>
          </cell>
        </row>
        <row r="295">
          <cell r="B295">
            <v>293</v>
          </cell>
          <cell r="D295" t="str">
            <v>000.000.000-292</v>
          </cell>
        </row>
        <row r="296">
          <cell r="B296">
            <v>294</v>
          </cell>
          <cell r="D296" t="str">
            <v>000.000.000-293</v>
          </cell>
        </row>
        <row r="297">
          <cell r="B297">
            <v>295</v>
          </cell>
          <cell r="D297" t="str">
            <v>000.000.000-294</v>
          </cell>
        </row>
        <row r="298">
          <cell r="B298">
            <v>296</v>
          </cell>
          <cell r="D298" t="str">
            <v>000.000.000-295</v>
          </cell>
        </row>
        <row r="299">
          <cell r="B299">
            <v>297</v>
          </cell>
          <cell r="D299" t="str">
            <v>000.000.000-296</v>
          </cell>
        </row>
        <row r="300">
          <cell r="B300">
            <v>298</v>
          </cell>
          <cell r="D300" t="str">
            <v>000.000.000-297</v>
          </cell>
        </row>
        <row r="301">
          <cell r="B301">
            <v>299</v>
          </cell>
          <cell r="D301" t="str">
            <v>000.000.000-298</v>
          </cell>
        </row>
        <row r="302">
          <cell r="B302">
            <v>300</v>
          </cell>
          <cell r="D302" t="str">
            <v>000.000.000-299</v>
          </cell>
        </row>
        <row r="303">
          <cell r="B303">
            <v>301</v>
          </cell>
          <cell r="D303" t="str">
            <v>000.000.000-300</v>
          </cell>
        </row>
        <row r="304">
          <cell r="B304">
            <v>302</v>
          </cell>
          <cell r="D304" t="str">
            <v>000.000.000-301</v>
          </cell>
        </row>
        <row r="305">
          <cell r="B305">
            <v>303</v>
          </cell>
          <cell r="D305" t="str">
            <v>000.000.000-302</v>
          </cell>
        </row>
        <row r="306">
          <cell r="B306">
            <v>304</v>
          </cell>
          <cell r="D306" t="str">
            <v>000.000.000-303</v>
          </cell>
        </row>
        <row r="307">
          <cell r="B307">
            <v>305</v>
          </cell>
          <cell r="D307" t="str">
            <v>000.000.000-304</v>
          </cell>
        </row>
        <row r="308">
          <cell r="B308">
            <v>306</v>
          </cell>
          <cell r="D308" t="str">
            <v>000.000.000-305</v>
          </cell>
        </row>
        <row r="309">
          <cell r="B309">
            <v>307</v>
          </cell>
          <cell r="D309" t="str">
            <v>000.000.000-306</v>
          </cell>
        </row>
        <row r="310">
          <cell r="B310">
            <v>308</v>
          </cell>
          <cell r="D310" t="str">
            <v>000.000.000-307</v>
          </cell>
        </row>
        <row r="311">
          <cell r="B311">
            <v>309</v>
          </cell>
          <cell r="D311" t="str">
            <v>000.000.000-308</v>
          </cell>
        </row>
        <row r="312">
          <cell r="B312">
            <v>310</v>
          </cell>
          <cell r="D312" t="str">
            <v>000.000.000-309</v>
          </cell>
        </row>
        <row r="313">
          <cell r="B313">
            <v>311</v>
          </cell>
          <cell r="D313" t="str">
            <v>000.000.000-310</v>
          </cell>
        </row>
        <row r="314">
          <cell r="B314">
            <v>312</v>
          </cell>
          <cell r="D314" t="str">
            <v>000.000.000-311</v>
          </cell>
        </row>
        <row r="315">
          <cell r="B315">
            <v>313</v>
          </cell>
          <cell r="D315" t="str">
            <v>000.000.000-312</v>
          </cell>
        </row>
        <row r="316">
          <cell r="B316">
            <v>314</v>
          </cell>
          <cell r="D316" t="str">
            <v>000.000.000-313</v>
          </cell>
        </row>
        <row r="317">
          <cell r="B317">
            <v>315</v>
          </cell>
          <cell r="D317" t="str">
            <v>000.000.000-314</v>
          </cell>
        </row>
        <row r="318">
          <cell r="B318">
            <v>316</v>
          </cell>
          <cell r="D318" t="str">
            <v>000.000.000-315</v>
          </cell>
        </row>
        <row r="319">
          <cell r="B319">
            <v>317</v>
          </cell>
          <cell r="C319" t="str">
            <v>Lusmar Ribeiro dos Santos</v>
          </cell>
          <cell r="D319" t="str">
            <v>000.000.000-316</v>
          </cell>
          <cell r="E319" t="str">
            <v>Bradesco</v>
          </cell>
          <cell r="F319" t="str">
            <v>3616-1</v>
          </cell>
          <cell r="G319" t="str">
            <v>c/Poup</v>
          </cell>
          <cell r="H319" t="str">
            <v>1001358-5</v>
          </cell>
        </row>
        <row r="320">
          <cell r="B320">
            <v>318</v>
          </cell>
          <cell r="C320" t="str">
            <v>Simone Miranda de Souza</v>
          </cell>
          <cell r="D320" t="str">
            <v>000.000.000-317</v>
          </cell>
          <cell r="E320" t="str">
            <v>Cx. Econômica</v>
          </cell>
          <cell r="F320">
            <v>949</v>
          </cell>
          <cell r="G320" t="str">
            <v>023</v>
          </cell>
          <cell r="H320" t="str">
            <v>00024149-0</v>
          </cell>
        </row>
        <row r="321">
          <cell r="B321">
            <v>319</v>
          </cell>
          <cell r="C321" t="str">
            <v>José Ferreira Alves</v>
          </cell>
          <cell r="D321" t="str">
            <v>000.000.000-318</v>
          </cell>
          <cell r="E321" t="str">
            <v>Bradesco</v>
          </cell>
          <cell r="F321" t="str">
            <v>3801-6</v>
          </cell>
          <cell r="G321" t="str">
            <v>c/Poup</v>
          </cell>
          <cell r="H321" t="str">
            <v>0604098-5</v>
          </cell>
        </row>
        <row r="322">
          <cell r="B322">
            <v>320</v>
          </cell>
          <cell r="C322" t="str">
            <v>Daniel Santos Ferreira</v>
          </cell>
          <cell r="D322" t="str">
            <v>000.000.000-319</v>
          </cell>
          <cell r="E322" t="str">
            <v>Cx. Econômica</v>
          </cell>
          <cell r="F322">
            <v>4825</v>
          </cell>
          <cell r="G322" t="str">
            <v>013</v>
          </cell>
          <cell r="H322" t="str">
            <v>00004628-9</v>
          </cell>
        </row>
        <row r="323">
          <cell r="B323">
            <v>321</v>
          </cell>
          <cell r="D323" t="str">
            <v>000.000.000-320</v>
          </cell>
        </row>
        <row r="324">
          <cell r="B324">
            <v>322</v>
          </cell>
          <cell r="C324" t="str">
            <v>Geová dos Santos</v>
          </cell>
          <cell r="D324" t="str">
            <v>000.000.000-321</v>
          </cell>
          <cell r="E324" t="str">
            <v>Cx. Econômica</v>
          </cell>
          <cell r="F324">
            <v>4825</v>
          </cell>
          <cell r="G324" t="str">
            <v>013</v>
          </cell>
          <cell r="H324" t="str">
            <v>00012602-9</v>
          </cell>
        </row>
        <row r="325">
          <cell r="B325">
            <v>323</v>
          </cell>
          <cell r="C325" t="str">
            <v>Manoel Domingos S. Jesus</v>
          </cell>
          <cell r="D325" t="str">
            <v>000.000.000-322</v>
          </cell>
          <cell r="E325" t="str">
            <v>Cx. Econômica</v>
          </cell>
          <cell r="F325">
            <v>128</v>
          </cell>
          <cell r="G325" t="str">
            <v>013</v>
          </cell>
          <cell r="H325" t="str">
            <v>00006952-1</v>
          </cell>
        </row>
        <row r="326">
          <cell r="B326">
            <v>324</v>
          </cell>
          <cell r="C326" t="str">
            <v>Leandro José dos Santos</v>
          </cell>
          <cell r="D326" t="str">
            <v>000.000.000-323</v>
          </cell>
          <cell r="E326" t="str">
            <v>Cx. Econômica</v>
          </cell>
          <cell r="F326">
            <v>4825</v>
          </cell>
          <cell r="G326" t="str">
            <v>013</v>
          </cell>
          <cell r="H326" t="str">
            <v>00008909-3</v>
          </cell>
        </row>
        <row r="327">
          <cell r="B327">
            <v>325</v>
          </cell>
          <cell r="C327" t="str">
            <v>Edivânia Pereira dos Santos</v>
          </cell>
          <cell r="D327" t="str">
            <v>000.000.000-324</v>
          </cell>
          <cell r="E327" t="str">
            <v>Cx. Econômica</v>
          </cell>
          <cell r="F327">
            <v>4825</v>
          </cell>
          <cell r="G327" t="str">
            <v>013</v>
          </cell>
          <cell r="H327" t="str">
            <v>00018526-2</v>
          </cell>
        </row>
        <row r="328">
          <cell r="B328">
            <v>326</v>
          </cell>
          <cell r="C328" t="str">
            <v>Rita de Cássia Lima de Sousa</v>
          </cell>
          <cell r="D328" t="str">
            <v>000.000.000-325</v>
          </cell>
          <cell r="E328" t="str">
            <v>Cx. Econômica</v>
          </cell>
          <cell r="F328">
            <v>4825</v>
          </cell>
          <cell r="G328" t="str">
            <v>013</v>
          </cell>
          <cell r="H328" t="str">
            <v>804939303-6</v>
          </cell>
        </row>
        <row r="329">
          <cell r="B329">
            <v>327</v>
          </cell>
          <cell r="C329" t="str">
            <v>Eliana Souza da Cruz</v>
          </cell>
          <cell r="D329" t="str">
            <v>000.000.000-326</v>
          </cell>
          <cell r="E329" t="str">
            <v>Bradesco</v>
          </cell>
          <cell r="F329" t="str">
            <v>3801-6</v>
          </cell>
          <cell r="G329" t="str">
            <v>poup</v>
          </cell>
          <cell r="H329" t="str">
            <v>0350169-8</v>
          </cell>
        </row>
        <row r="330">
          <cell r="B330">
            <v>328</v>
          </cell>
          <cell r="C330" t="str">
            <v>Antônia de Jesus Carvalho</v>
          </cell>
          <cell r="D330" t="str">
            <v>000.000.000-327</v>
          </cell>
          <cell r="E330" t="str">
            <v>Cx. Econômica</v>
          </cell>
          <cell r="F330">
            <v>780</v>
          </cell>
          <cell r="G330" t="str">
            <v>023</v>
          </cell>
          <cell r="H330" t="str">
            <v>00009660-2</v>
          </cell>
        </row>
        <row r="331">
          <cell r="B331">
            <v>329</v>
          </cell>
          <cell r="C331" t="str">
            <v>Arlinda Santana Guimarães</v>
          </cell>
          <cell r="D331" t="str">
            <v>000.000.000-328</v>
          </cell>
          <cell r="E331" t="str">
            <v>Bradesco</v>
          </cell>
          <cell r="F331" t="str">
            <v>3801-6</v>
          </cell>
          <cell r="G331" t="str">
            <v>c/corr</v>
          </cell>
          <cell r="H331" t="str">
            <v>0522862-0</v>
          </cell>
        </row>
        <row r="332">
          <cell r="B332">
            <v>330</v>
          </cell>
          <cell r="C332" t="str">
            <v>Leila Sena Boaventura</v>
          </cell>
          <cell r="D332" t="str">
            <v>000.000.000-329</v>
          </cell>
          <cell r="E332" t="str">
            <v>Cx. Econômica</v>
          </cell>
          <cell r="F332">
            <v>4825</v>
          </cell>
          <cell r="G332" t="str">
            <v>013</v>
          </cell>
          <cell r="H332" t="str">
            <v>00005793-0</v>
          </cell>
        </row>
        <row r="333">
          <cell r="B333">
            <v>331</v>
          </cell>
          <cell r="C333" t="str">
            <v>Ediney Xavier Alves</v>
          </cell>
          <cell r="D333" t="str">
            <v>000.000.000-330</v>
          </cell>
          <cell r="E333" t="str">
            <v>Cx. Econômica</v>
          </cell>
          <cell r="F333">
            <v>780</v>
          </cell>
          <cell r="G333" t="str">
            <v>013</v>
          </cell>
          <cell r="H333" t="str">
            <v>00066359-3</v>
          </cell>
        </row>
        <row r="334">
          <cell r="B334">
            <v>332</v>
          </cell>
          <cell r="C334" t="str">
            <v>Antônio Eudes A Silva</v>
          </cell>
          <cell r="D334" t="str">
            <v>000.000.000-331</v>
          </cell>
          <cell r="E334" t="str">
            <v>Banco do Brasil</v>
          </cell>
          <cell r="F334" t="str">
            <v>2997-1</v>
          </cell>
          <cell r="G334" t="str">
            <v>c/Poup</v>
          </cell>
          <cell r="H334" t="str">
            <v>6.090-9</v>
          </cell>
        </row>
        <row r="335">
          <cell r="B335">
            <v>333</v>
          </cell>
          <cell r="C335" t="str">
            <v>Leonice Silva Santos</v>
          </cell>
          <cell r="D335" t="str">
            <v>000.000.000-332</v>
          </cell>
          <cell r="E335" t="str">
            <v>Cx. Econômica</v>
          </cell>
          <cell r="F335">
            <v>780</v>
          </cell>
          <cell r="G335" t="str">
            <v>023</v>
          </cell>
          <cell r="H335" t="str">
            <v>00011645-0</v>
          </cell>
        </row>
        <row r="336">
          <cell r="B336">
            <v>334</v>
          </cell>
          <cell r="C336" t="str">
            <v>Marenilde Soares Silva</v>
          </cell>
          <cell r="D336" t="str">
            <v>000.000.000-333</v>
          </cell>
          <cell r="E336" t="str">
            <v>Bradesco</v>
          </cell>
          <cell r="F336" t="str">
            <v>3801-6</v>
          </cell>
          <cell r="G336" t="str">
            <v>c/corr</v>
          </cell>
          <cell r="H336" t="str">
            <v>0064316-5</v>
          </cell>
        </row>
        <row r="337">
          <cell r="B337">
            <v>335</v>
          </cell>
          <cell r="C337" t="str">
            <v>Lucas Cruz Carvalho</v>
          </cell>
          <cell r="D337" t="str">
            <v>000.000.000-334</v>
          </cell>
          <cell r="E337" t="str">
            <v>Cx. Econômica</v>
          </cell>
          <cell r="F337">
            <v>4825</v>
          </cell>
          <cell r="G337" t="str">
            <v>013</v>
          </cell>
          <cell r="H337" t="str">
            <v>00008154-8</v>
          </cell>
        </row>
        <row r="338">
          <cell r="B338">
            <v>336</v>
          </cell>
          <cell r="C338" t="str">
            <v>Lindacir M. J. da Silva</v>
          </cell>
          <cell r="D338" t="str">
            <v>000.000.000-335</v>
          </cell>
        </row>
        <row r="339">
          <cell r="B339">
            <v>337</v>
          </cell>
          <cell r="C339" t="str">
            <v>Edineia M. dos Santos</v>
          </cell>
          <cell r="D339" t="str">
            <v>000.000.000-336</v>
          </cell>
        </row>
        <row r="340">
          <cell r="B340">
            <v>338</v>
          </cell>
          <cell r="C340" t="str">
            <v>Margarida Agda de Jesus</v>
          </cell>
          <cell r="D340" t="str">
            <v>000.000.000-337</v>
          </cell>
          <cell r="E340" t="str">
            <v>Cx. Econômica</v>
          </cell>
          <cell r="F340">
            <v>780</v>
          </cell>
          <cell r="G340" t="str">
            <v>013</v>
          </cell>
          <cell r="H340" t="str">
            <v>00000119-1</v>
          </cell>
        </row>
        <row r="341">
          <cell r="B341">
            <v>339</v>
          </cell>
          <cell r="C341" t="str">
            <v>Alcinei Jesus da Silva</v>
          </cell>
          <cell r="D341" t="str">
            <v>000.000.000-338</v>
          </cell>
          <cell r="E341" t="str">
            <v>Bradesco</v>
          </cell>
          <cell r="F341" t="str">
            <v>1384-6</v>
          </cell>
          <cell r="G341" t="str">
            <v>poup</v>
          </cell>
          <cell r="H341" t="str">
            <v>1001010-1</v>
          </cell>
        </row>
        <row r="342">
          <cell r="B342">
            <v>340</v>
          </cell>
          <cell r="C342" t="str">
            <v>Orivaldo Bispo Gama</v>
          </cell>
          <cell r="D342" t="str">
            <v>000.000.000-339</v>
          </cell>
          <cell r="E342" t="str">
            <v>Cx. Econômica</v>
          </cell>
          <cell r="F342">
            <v>780</v>
          </cell>
          <cell r="G342" t="str">
            <v>023</v>
          </cell>
          <cell r="H342" t="str">
            <v>00012658-7</v>
          </cell>
        </row>
        <row r="343">
          <cell r="B343">
            <v>341</v>
          </cell>
          <cell r="C343" t="str">
            <v>Valdenice Santana de Gois</v>
          </cell>
          <cell r="D343" t="str">
            <v>000.000.000-340</v>
          </cell>
          <cell r="E343" t="str">
            <v>Bradesco</v>
          </cell>
          <cell r="F343" t="str">
            <v>3801-6</v>
          </cell>
          <cell r="G343" t="str">
            <v>c/corr</v>
          </cell>
          <cell r="H343" t="str">
            <v>0060283-3</v>
          </cell>
        </row>
        <row r="344">
          <cell r="B344">
            <v>342</v>
          </cell>
          <cell r="C344" t="str">
            <v xml:space="preserve">Sergio Neto da Cruz </v>
          </cell>
          <cell r="D344" t="str">
            <v>000.000.000-341</v>
          </cell>
          <cell r="E344" t="str">
            <v>Cx. Econômica</v>
          </cell>
          <cell r="F344">
            <v>780</v>
          </cell>
          <cell r="G344" t="str">
            <v>013</v>
          </cell>
          <cell r="H344" t="str">
            <v>00068800-6</v>
          </cell>
        </row>
        <row r="345">
          <cell r="B345">
            <v>343</v>
          </cell>
          <cell r="C345" t="str">
            <v>Alcione Jesus Silva</v>
          </cell>
          <cell r="D345" t="str">
            <v>000.000.000-342</v>
          </cell>
          <cell r="E345" t="str">
            <v>Cx. Econômica</v>
          </cell>
          <cell r="F345">
            <v>4825</v>
          </cell>
          <cell r="G345" t="str">
            <v>1288</v>
          </cell>
          <cell r="H345" t="str">
            <v>854853243-0</v>
          </cell>
        </row>
        <row r="346">
          <cell r="B346">
            <v>344</v>
          </cell>
          <cell r="C346" t="str">
            <v>Luana Marcos S. Silva</v>
          </cell>
          <cell r="D346" t="str">
            <v>000.000.000-343</v>
          </cell>
        </row>
        <row r="347">
          <cell r="B347">
            <v>345</v>
          </cell>
          <cell r="C347" t="str">
            <v>Gislândia Silva de Oliveira</v>
          </cell>
          <cell r="D347" t="str">
            <v>000.000.000-344</v>
          </cell>
          <cell r="E347" t="str">
            <v>Cx. Econômica</v>
          </cell>
          <cell r="F347">
            <v>780</v>
          </cell>
          <cell r="G347" t="str">
            <v>023</v>
          </cell>
          <cell r="H347" t="str">
            <v>00010045-6</v>
          </cell>
        </row>
        <row r="348">
          <cell r="B348">
            <v>346</v>
          </cell>
          <cell r="C348" t="str">
            <v>Edvan S. de Jesus</v>
          </cell>
          <cell r="D348" t="str">
            <v>000.000.000-345</v>
          </cell>
          <cell r="F348">
            <v>4825</v>
          </cell>
          <cell r="G348" t="str">
            <v>013</v>
          </cell>
          <cell r="H348" t="str">
            <v>00003047-1</v>
          </cell>
        </row>
        <row r="349">
          <cell r="B349">
            <v>347</v>
          </cell>
          <cell r="C349" t="str">
            <v>Valdineide Silva Araújo</v>
          </cell>
          <cell r="D349" t="str">
            <v>000.000.000-346</v>
          </cell>
          <cell r="E349" t="str">
            <v>Bradesco</v>
          </cell>
          <cell r="F349" t="str">
            <v>1384-6</v>
          </cell>
          <cell r="G349" t="str">
            <v>poup</v>
          </cell>
          <cell r="H349" t="str">
            <v>1004000-0</v>
          </cell>
        </row>
        <row r="350">
          <cell r="B350">
            <v>348</v>
          </cell>
          <cell r="C350" t="str">
            <v>Maria de Fátima da Silva</v>
          </cell>
          <cell r="D350" t="str">
            <v>000.000.000-347</v>
          </cell>
          <cell r="E350" t="str">
            <v>Cx. Econômica</v>
          </cell>
          <cell r="F350">
            <v>4825</v>
          </cell>
          <cell r="G350" t="str">
            <v>013</v>
          </cell>
          <cell r="H350" t="str">
            <v>00007920-9</v>
          </cell>
        </row>
        <row r="351">
          <cell r="B351">
            <v>349</v>
          </cell>
          <cell r="C351" t="str">
            <v>Lucineide da Silva Valeir</v>
          </cell>
          <cell r="D351" t="str">
            <v>000.000.000-348</v>
          </cell>
          <cell r="E351" t="str">
            <v>Cx. Econômica</v>
          </cell>
          <cell r="F351">
            <v>4825</v>
          </cell>
          <cell r="G351" t="str">
            <v>013</v>
          </cell>
          <cell r="H351" t="str">
            <v>00003371-3</v>
          </cell>
        </row>
        <row r="352">
          <cell r="B352">
            <v>350</v>
          </cell>
          <cell r="C352" t="str">
            <v>Maciel S Macedo</v>
          </cell>
          <cell r="D352" t="str">
            <v>000.000.000-349</v>
          </cell>
        </row>
        <row r="353">
          <cell r="B353">
            <v>351</v>
          </cell>
          <cell r="C353" t="str">
            <v>Maria Anunciação Pereira dos Santos</v>
          </cell>
          <cell r="D353" t="str">
            <v>000.000.000-350</v>
          </cell>
          <cell r="E353" t="str">
            <v>Bradesco</v>
          </cell>
          <cell r="F353" t="str">
            <v>3532-7</v>
          </cell>
          <cell r="G353" t="str">
            <v>poup</v>
          </cell>
          <cell r="H353" t="str">
            <v>1001039-0</v>
          </cell>
        </row>
        <row r="354">
          <cell r="B354">
            <v>352</v>
          </cell>
          <cell r="C354" t="str">
            <v>Antônia dos Anjos Pereira</v>
          </cell>
          <cell r="D354" t="str">
            <v>000.000.000-351</v>
          </cell>
          <cell r="E354" t="str">
            <v>Bradesco</v>
          </cell>
          <cell r="F354" t="str">
            <v>3801-6</v>
          </cell>
          <cell r="G354" t="str">
            <v>c/corr</v>
          </cell>
          <cell r="H354" t="str">
            <v>0000756-0</v>
          </cell>
        </row>
        <row r="355">
          <cell r="B355">
            <v>353</v>
          </cell>
          <cell r="C355" t="str">
            <v>Marlene Evangelista Nascimento</v>
          </cell>
          <cell r="D355" t="str">
            <v>000.000.000-352</v>
          </cell>
          <cell r="E355" t="str">
            <v>Cx. Econômica</v>
          </cell>
          <cell r="F355">
            <v>4825</v>
          </cell>
          <cell r="G355" t="str">
            <v>013</v>
          </cell>
          <cell r="H355" t="str">
            <v>00016500-8</v>
          </cell>
        </row>
        <row r="356">
          <cell r="B356">
            <v>354</v>
          </cell>
          <cell r="C356" t="str">
            <v>Anacélia Alves</v>
          </cell>
          <cell r="D356" t="str">
            <v>000.000.000-353</v>
          </cell>
        </row>
        <row r="357">
          <cell r="B357">
            <v>355</v>
          </cell>
          <cell r="C357" t="str">
            <v>Silane Alves Martins</v>
          </cell>
          <cell r="D357" t="str">
            <v>000.000.000-354</v>
          </cell>
        </row>
        <row r="358">
          <cell r="B358">
            <v>356</v>
          </cell>
          <cell r="C358" t="str">
            <v>Lindinalva Rosa Santos</v>
          </cell>
          <cell r="D358" t="str">
            <v>000.000.000-355</v>
          </cell>
          <cell r="E358" t="str">
            <v>Cx. Econômica</v>
          </cell>
          <cell r="F358">
            <v>780</v>
          </cell>
          <cell r="G358" t="str">
            <v>023</v>
          </cell>
          <cell r="H358" t="str">
            <v>00009087-6</v>
          </cell>
        </row>
        <row r="359">
          <cell r="B359">
            <v>357</v>
          </cell>
          <cell r="C359" t="str">
            <v>Daniel Santana Carvalho</v>
          </cell>
          <cell r="D359" t="str">
            <v>000.000.000-356</v>
          </cell>
          <cell r="E359" t="str">
            <v>Cx. Econômica</v>
          </cell>
          <cell r="F359">
            <v>4825</v>
          </cell>
          <cell r="G359" t="str">
            <v>013</v>
          </cell>
          <cell r="H359" t="str">
            <v>00012833-1</v>
          </cell>
        </row>
        <row r="360">
          <cell r="B360">
            <v>358</v>
          </cell>
          <cell r="C360" t="str">
            <v>Adriano da Silva</v>
          </cell>
          <cell r="D360" t="str">
            <v>000.000.000-357</v>
          </cell>
        </row>
        <row r="361">
          <cell r="B361">
            <v>359</v>
          </cell>
          <cell r="C361" t="str">
            <v>Fabio Miranda Fernandes</v>
          </cell>
          <cell r="D361" t="str">
            <v>000.000.000-358</v>
          </cell>
          <cell r="E361" t="str">
            <v>Cx. Econômica</v>
          </cell>
          <cell r="F361">
            <v>566</v>
          </cell>
          <cell r="G361" t="str">
            <v>013</v>
          </cell>
          <cell r="H361" t="str">
            <v>00143435-7</v>
          </cell>
        </row>
        <row r="362">
          <cell r="B362">
            <v>360</v>
          </cell>
          <cell r="C362" t="str">
            <v>Maria de Jesus de Moura</v>
          </cell>
          <cell r="D362" t="str">
            <v>000.000.000-359</v>
          </cell>
          <cell r="E362" t="str">
            <v>Cx. Econômica</v>
          </cell>
          <cell r="F362">
            <v>4825</v>
          </cell>
          <cell r="G362" t="str">
            <v>013</v>
          </cell>
          <cell r="H362" t="str">
            <v>00005079-0</v>
          </cell>
        </row>
        <row r="363">
          <cell r="B363">
            <v>361</v>
          </cell>
          <cell r="C363" t="str">
            <v>José Roberto de Souza Almeida</v>
          </cell>
          <cell r="D363" t="str">
            <v>000.000.000-360</v>
          </cell>
          <cell r="E363" t="str">
            <v>Cx. Econômica</v>
          </cell>
          <cell r="F363">
            <v>4825</v>
          </cell>
          <cell r="G363" t="str">
            <v>013</v>
          </cell>
          <cell r="H363" t="str">
            <v>00005429-0</v>
          </cell>
        </row>
        <row r="364">
          <cell r="B364">
            <v>362</v>
          </cell>
          <cell r="C364" t="str">
            <v>Maria das Graças S Nascimento</v>
          </cell>
          <cell r="D364" t="str">
            <v>000.000.000-361</v>
          </cell>
          <cell r="E364" t="str">
            <v>Cx. Econômica</v>
          </cell>
          <cell r="F364">
            <v>949</v>
          </cell>
          <cell r="G364" t="str">
            <v>023</v>
          </cell>
          <cell r="H364" t="str">
            <v>00024457-0</v>
          </cell>
        </row>
        <row r="365">
          <cell r="B365">
            <v>363</v>
          </cell>
          <cell r="C365" t="str">
            <v>Joelma Paixão Lopes</v>
          </cell>
          <cell r="D365" t="str">
            <v>000.000.000-362</v>
          </cell>
          <cell r="E365" t="str">
            <v>Cx. Econômica</v>
          </cell>
          <cell r="F365">
            <v>949</v>
          </cell>
          <cell r="G365" t="str">
            <v>023</v>
          </cell>
          <cell r="H365" t="str">
            <v>00023089-7</v>
          </cell>
        </row>
        <row r="366">
          <cell r="B366">
            <v>364</v>
          </cell>
          <cell r="C366" t="str">
            <v>Patrícia França</v>
          </cell>
          <cell r="D366" t="str">
            <v>000.000.000-363</v>
          </cell>
          <cell r="G366">
            <v>0</v>
          </cell>
        </row>
        <row r="367">
          <cell r="B367">
            <v>365</v>
          </cell>
          <cell r="C367" t="str">
            <v>Joelza Pinheiro dos Santos</v>
          </cell>
          <cell r="D367" t="str">
            <v>000.000.000-364</v>
          </cell>
          <cell r="E367" t="str">
            <v>Cx. Econômica</v>
          </cell>
          <cell r="F367">
            <v>4818</v>
          </cell>
          <cell r="G367" t="str">
            <v>023</v>
          </cell>
          <cell r="H367" t="str">
            <v>00001089-5</v>
          </cell>
        </row>
        <row r="368">
          <cell r="B368">
            <v>366</v>
          </cell>
          <cell r="C368" t="str">
            <v>Mariene de Jesus Rodrigues</v>
          </cell>
          <cell r="D368" t="str">
            <v>000.000.000-365</v>
          </cell>
          <cell r="E368" t="str">
            <v>Cx. Econômica</v>
          </cell>
          <cell r="F368">
            <v>949</v>
          </cell>
          <cell r="G368" t="str">
            <v>023</v>
          </cell>
          <cell r="H368" t="str">
            <v>00014049-9</v>
          </cell>
        </row>
        <row r="369">
          <cell r="B369">
            <v>367</v>
          </cell>
          <cell r="C369" t="str">
            <v>Geniclézia Almeida Silva</v>
          </cell>
          <cell r="D369" t="str">
            <v>000.000.000-366</v>
          </cell>
          <cell r="E369" t="str">
            <v>Cx. Econômica</v>
          </cell>
          <cell r="F369">
            <v>4818</v>
          </cell>
          <cell r="G369" t="str">
            <v>013</v>
          </cell>
          <cell r="H369" t="str">
            <v>00008323-2</v>
          </cell>
        </row>
        <row r="370">
          <cell r="B370">
            <v>368</v>
          </cell>
          <cell r="C370" t="str">
            <v>Jaciene Rodrigues Silva</v>
          </cell>
          <cell r="D370" t="str">
            <v>000.000.000-367</v>
          </cell>
          <cell r="E370" t="str">
            <v>Sincoob</v>
          </cell>
          <cell r="F370">
            <v>3025</v>
          </cell>
          <cell r="H370">
            <v>1019180</v>
          </cell>
        </row>
        <row r="371">
          <cell r="B371">
            <v>369</v>
          </cell>
          <cell r="C371" t="str">
            <v>Cosme</v>
          </cell>
          <cell r="D371" t="str">
            <v>000.000.000-368</v>
          </cell>
        </row>
        <row r="372">
          <cell r="B372">
            <v>370</v>
          </cell>
          <cell r="C372" t="str">
            <v>Silvaneide Oliveira Souza</v>
          </cell>
          <cell r="D372" t="str">
            <v>000.000.000-369</v>
          </cell>
          <cell r="E372" t="str">
            <v>Cx. Econômica</v>
          </cell>
          <cell r="F372">
            <v>4818</v>
          </cell>
          <cell r="G372" t="str">
            <v>013</v>
          </cell>
          <cell r="H372" t="str">
            <v>00009892-2</v>
          </cell>
        </row>
        <row r="373">
          <cell r="B373">
            <v>371</v>
          </cell>
          <cell r="C373" t="str">
            <v>Eloizio Cruz da Silva</v>
          </cell>
          <cell r="D373" t="str">
            <v>000.000.000-370</v>
          </cell>
        </row>
        <row r="374">
          <cell r="B374">
            <v>372</v>
          </cell>
          <cell r="C374" t="str">
            <v>Vando Welton Lima Dantas</v>
          </cell>
          <cell r="D374" t="str">
            <v>000.000.000-371</v>
          </cell>
          <cell r="E374" t="str">
            <v>Banco do Brasil</v>
          </cell>
          <cell r="F374" t="str">
            <v>2760-X</v>
          </cell>
          <cell r="G374" t="str">
            <v>poup</v>
          </cell>
          <cell r="H374" t="str">
            <v>10.089-7</v>
          </cell>
        </row>
        <row r="375">
          <cell r="B375">
            <v>373</v>
          </cell>
          <cell r="C375" t="str">
            <v>Maria Madalena Lima Santos</v>
          </cell>
          <cell r="D375" t="str">
            <v>000.000.000-372</v>
          </cell>
          <cell r="E375" t="str">
            <v>Cx. Econômica</v>
          </cell>
          <cell r="F375">
            <v>3233</v>
          </cell>
          <cell r="G375" t="str">
            <v>023</v>
          </cell>
          <cell r="H375" t="str">
            <v>00006551-4</v>
          </cell>
        </row>
        <row r="376">
          <cell r="B376">
            <v>374</v>
          </cell>
          <cell r="C376" t="str">
            <v>José Eduardo Sousa</v>
          </cell>
          <cell r="D376" t="str">
            <v>000.000.000-373</v>
          </cell>
          <cell r="E376" t="str">
            <v>Banco do Brasil</v>
          </cell>
          <cell r="F376" t="str">
            <v>2760-X</v>
          </cell>
          <cell r="G376" t="str">
            <v>poup</v>
          </cell>
          <cell r="H376" t="str">
            <v>14.579-3</v>
          </cell>
        </row>
        <row r="377">
          <cell r="B377">
            <v>375</v>
          </cell>
          <cell r="C377" t="str">
            <v>Dalvaires A de Souza</v>
          </cell>
          <cell r="D377" t="str">
            <v>000.000.000-374</v>
          </cell>
          <cell r="E377" t="str">
            <v>Banco do Brasil</v>
          </cell>
          <cell r="F377" t="str">
            <v>2360-X</v>
          </cell>
          <cell r="G377" t="str">
            <v>poup</v>
          </cell>
          <cell r="H377" t="str">
            <v>10.025-0</v>
          </cell>
        </row>
        <row r="378">
          <cell r="B378">
            <v>376</v>
          </cell>
          <cell r="C378" t="str">
            <v>Juliana Alves de Souza</v>
          </cell>
          <cell r="D378" t="str">
            <v>000.000.000-375</v>
          </cell>
          <cell r="E378" t="str">
            <v>Cx. Econômica</v>
          </cell>
          <cell r="F378">
            <v>4818</v>
          </cell>
          <cell r="G378" t="str">
            <v>013</v>
          </cell>
          <cell r="H378" t="str">
            <v>00004290-0</v>
          </cell>
        </row>
        <row r="379">
          <cell r="B379">
            <v>377</v>
          </cell>
          <cell r="C379" t="str">
            <v>Tatiana Alves de Souza</v>
          </cell>
          <cell r="D379" t="str">
            <v>000.000.000-376</v>
          </cell>
          <cell r="E379" t="str">
            <v>Banco do Brasil</v>
          </cell>
          <cell r="F379" t="str">
            <v>2760-X</v>
          </cell>
          <cell r="G379" t="str">
            <v>poup</v>
          </cell>
          <cell r="H379" t="str">
            <v>22.260-7</v>
          </cell>
        </row>
        <row r="380">
          <cell r="B380">
            <v>378</v>
          </cell>
          <cell r="C380" t="str">
            <v>Maria Aparecida Leoncio Pires</v>
          </cell>
          <cell r="D380" t="str">
            <v>000.000.000-377</v>
          </cell>
          <cell r="E380" t="str">
            <v>Cx. Econômica</v>
          </cell>
          <cell r="F380">
            <v>949</v>
          </cell>
          <cell r="G380" t="str">
            <v>023</v>
          </cell>
          <cell r="H380" t="str">
            <v>00024118-0</v>
          </cell>
        </row>
        <row r="381">
          <cell r="B381">
            <v>379</v>
          </cell>
          <cell r="C381" t="str">
            <v>Noelma Oliveira Santana</v>
          </cell>
          <cell r="D381" t="str">
            <v>000.000.000-378</v>
          </cell>
          <cell r="E381" t="str">
            <v>Cx. Econômica</v>
          </cell>
          <cell r="F381">
            <v>949</v>
          </cell>
          <cell r="G381" t="str">
            <v>023</v>
          </cell>
          <cell r="H381" t="str">
            <v>00007240-0</v>
          </cell>
        </row>
        <row r="382">
          <cell r="B382">
            <v>380</v>
          </cell>
          <cell r="C382" t="str">
            <v>Bruno Moreira da Silva</v>
          </cell>
          <cell r="D382" t="str">
            <v>000.000.000-379</v>
          </cell>
          <cell r="E382" t="str">
            <v>Cx. Econômica</v>
          </cell>
          <cell r="F382">
            <v>3617</v>
          </cell>
          <cell r="G382" t="str">
            <v>013</v>
          </cell>
          <cell r="H382" t="str">
            <v>00019873-5</v>
          </cell>
        </row>
        <row r="383">
          <cell r="B383">
            <v>381</v>
          </cell>
          <cell r="C383" t="str">
            <v>Juarez de Souza</v>
          </cell>
          <cell r="D383" t="str">
            <v>000.000.000-380</v>
          </cell>
          <cell r="E383" t="str">
            <v>Cx. Econômica</v>
          </cell>
          <cell r="F383">
            <v>949</v>
          </cell>
          <cell r="G383" t="str">
            <v>013</v>
          </cell>
          <cell r="H383" t="str">
            <v>00070599-5</v>
          </cell>
        </row>
        <row r="384">
          <cell r="B384">
            <v>382</v>
          </cell>
          <cell r="C384" t="str">
            <v>Elvis Alves dos Santos</v>
          </cell>
          <cell r="D384" t="str">
            <v>000.000.000-381</v>
          </cell>
          <cell r="E384" t="str">
            <v>Banco do Brasil</v>
          </cell>
          <cell r="F384" t="str">
            <v>2760-X</v>
          </cell>
          <cell r="G384" t="str">
            <v>poup</v>
          </cell>
          <cell r="H384" t="str">
            <v>14.992-6</v>
          </cell>
        </row>
        <row r="385">
          <cell r="B385">
            <v>383</v>
          </cell>
          <cell r="C385" t="str">
            <v>Simone Melo Silva</v>
          </cell>
          <cell r="D385" t="str">
            <v>000.000.000-382</v>
          </cell>
          <cell r="E385" t="str">
            <v>Cx. Econômica</v>
          </cell>
          <cell r="F385">
            <v>949</v>
          </cell>
          <cell r="G385" t="str">
            <v>023</v>
          </cell>
          <cell r="H385" t="str">
            <v>00015856-8</v>
          </cell>
        </row>
        <row r="386">
          <cell r="B386">
            <v>384</v>
          </cell>
          <cell r="C386" t="str">
            <v>Marivalda Oliveira Santana</v>
          </cell>
          <cell r="D386" t="str">
            <v>000.000.000-383</v>
          </cell>
          <cell r="E386" t="str">
            <v>Cx. Econômica</v>
          </cell>
          <cell r="F386">
            <v>949</v>
          </cell>
          <cell r="G386" t="str">
            <v>013</v>
          </cell>
          <cell r="H386" t="str">
            <v>00063978-0</v>
          </cell>
        </row>
        <row r="387">
          <cell r="B387">
            <v>385</v>
          </cell>
          <cell r="C387" t="str">
            <v>Jandira de Jesus Pires</v>
          </cell>
          <cell r="D387" t="str">
            <v>000.000.000-384</v>
          </cell>
          <cell r="E387" t="str">
            <v>Cx. Econômica</v>
          </cell>
          <cell r="F387">
            <v>949</v>
          </cell>
          <cell r="G387" t="str">
            <v>023</v>
          </cell>
          <cell r="H387" t="str">
            <v>00007361-9</v>
          </cell>
        </row>
        <row r="388">
          <cell r="B388">
            <v>386</v>
          </cell>
          <cell r="C388" t="str">
            <v>Ildete Silva Inacio</v>
          </cell>
          <cell r="D388" t="str">
            <v>000.000.000-385</v>
          </cell>
          <cell r="E388" t="str">
            <v>Cx. Econômica</v>
          </cell>
          <cell r="F388">
            <v>4818</v>
          </cell>
          <cell r="G388">
            <v>1288</v>
          </cell>
          <cell r="H388" t="str">
            <v>960432855-2</v>
          </cell>
        </row>
        <row r="389">
          <cell r="B389">
            <v>387</v>
          </cell>
          <cell r="C389" t="str">
            <v>Jaíne Inácio da Silva</v>
          </cell>
          <cell r="D389" t="str">
            <v>000.000.000-386</v>
          </cell>
          <cell r="E389" t="str">
            <v>Cx. Econômica</v>
          </cell>
          <cell r="F389">
            <v>4818</v>
          </cell>
          <cell r="G389" t="str">
            <v>013</v>
          </cell>
          <cell r="H389" t="str">
            <v>00009393-9</v>
          </cell>
        </row>
        <row r="390">
          <cell r="B390">
            <v>388</v>
          </cell>
          <cell r="C390" t="str">
            <v>Ivone Oliveira da Silva</v>
          </cell>
          <cell r="D390" t="str">
            <v>000.000.000-387</v>
          </cell>
          <cell r="E390" t="str">
            <v>Bradesco</v>
          </cell>
          <cell r="F390" t="str">
            <v>3616-1</v>
          </cell>
          <cell r="G390" t="str">
            <v>c/corr</v>
          </cell>
          <cell r="H390" t="str">
            <v>0006028-3</v>
          </cell>
        </row>
        <row r="391">
          <cell r="B391">
            <v>389</v>
          </cell>
          <cell r="C391" t="str">
            <v>Evanilson Silva Barbosa</v>
          </cell>
          <cell r="D391" t="str">
            <v>000.000.000-388</v>
          </cell>
          <cell r="E391" t="str">
            <v>Cx. Econômica</v>
          </cell>
          <cell r="F391">
            <v>4814</v>
          </cell>
          <cell r="G391" t="str">
            <v>013</v>
          </cell>
          <cell r="H391" t="str">
            <v>00009854-0</v>
          </cell>
        </row>
        <row r="392">
          <cell r="B392">
            <v>390</v>
          </cell>
          <cell r="C392" t="str">
            <v>Luis Carlos dos Santos</v>
          </cell>
          <cell r="D392" t="str">
            <v>000.000.000-389</v>
          </cell>
          <cell r="E392" t="str">
            <v>Banco do Brasil</v>
          </cell>
          <cell r="F392" t="str">
            <v>2760-X</v>
          </cell>
          <cell r="G392" t="str">
            <v>poup</v>
          </cell>
          <cell r="H392" t="str">
            <v>14.016-3</v>
          </cell>
        </row>
        <row r="393">
          <cell r="B393">
            <v>391</v>
          </cell>
          <cell r="C393" t="str">
            <v>Vanderleia Moreira da Silva</v>
          </cell>
          <cell r="D393" t="str">
            <v>000.000.000-390</v>
          </cell>
          <cell r="E393" t="str">
            <v>Cx. Econômica</v>
          </cell>
          <cell r="F393">
            <v>949</v>
          </cell>
          <cell r="G393" t="str">
            <v>013</v>
          </cell>
          <cell r="H393" t="str">
            <v>00073038-8</v>
          </cell>
        </row>
        <row r="394">
          <cell r="B394">
            <v>392</v>
          </cell>
          <cell r="C394" t="str">
            <v>Evanilce Bispo dos Santos</v>
          </cell>
          <cell r="D394" t="str">
            <v>000.000.000-391</v>
          </cell>
          <cell r="E394" t="str">
            <v>Cx. Econômica</v>
          </cell>
          <cell r="F394">
            <v>949</v>
          </cell>
          <cell r="G394" t="str">
            <v>013</v>
          </cell>
          <cell r="H394" t="str">
            <v>00059649-5</v>
          </cell>
        </row>
        <row r="395">
          <cell r="B395">
            <v>393</v>
          </cell>
          <cell r="C395" t="str">
            <v>Etelvina Rodrigues de Souza</v>
          </cell>
          <cell r="D395" t="str">
            <v>000.000.000-392</v>
          </cell>
          <cell r="E395" t="str">
            <v>Cx. Econômica</v>
          </cell>
          <cell r="F395">
            <v>949</v>
          </cell>
          <cell r="G395" t="str">
            <v>023</v>
          </cell>
          <cell r="H395" t="str">
            <v>00007107-1</v>
          </cell>
        </row>
        <row r="396">
          <cell r="B396">
            <v>394</v>
          </cell>
          <cell r="C396" t="str">
            <v>José Rodrigues de Souza</v>
          </cell>
          <cell r="D396" t="str">
            <v>000.000.000-393</v>
          </cell>
          <cell r="E396" t="str">
            <v>Cx. Econômica</v>
          </cell>
          <cell r="F396">
            <v>299</v>
          </cell>
          <cell r="G396" t="str">
            <v>013</v>
          </cell>
          <cell r="H396" t="str">
            <v>00034243-1</v>
          </cell>
        </row>
        <row r="397">
          <cell r="B397">
            <v>395</v>
          </cell>
          <cell r="C397" t="str">
            <v>Alberto Souza da Rocha</v>
          </cell>
          <cell r="D397" t="str">
            <v>000.000.000-394</v>
          </cell>
          <cell r="E397" t="str">
            <v>Banco do Brasil</v>
          </cell>
          <cell r="F397" t="str">
            <v>6683-4</v>
          </cell>
          <cell r="G397" t="str">
            <v>poup</v>
          </cell>
          <cell r="H397" t="str">
            <v>198.264-8</v>
          </cell>
        </row>
        <row r="398">
          <cell r="B398">
            <v>396</v>
          </cell>
          <cell r="D398" t="str">
            <v>000.000.000-395</v>
          </cell>
        </row>
        <row r="399">
          <cell r="B399">
            <v>397</v>
          </cell>
          <cell r="C399" t="str">
            <v>Gilderlan Moreira Souza</v>
          </cell>
          <cell r="D399" t="str">
            <v>000.000.000-396</v>
          </cell>
          <cell r="E399" t="str">
            <v>Cx. Econômica</v>
          </cell>
          <cell r="F399">
            <v>4818</v>
          </cell>
          <cell r="G399" t="str">
            <v>013</v>
          </cell>
          <cell r="H399" t="str">
            <v>00002223-3</v>
          </cell>
        </row>
        <row r="400">
          <cell r="B400">
            <v>398</v>
          </cell>
          <cell r="C400" t="str">
            <v>Eliene Lomes da Silva</v>
          </cell>
          <cell r="D400" t="str">
            <v>000.000.000-397</v>
          </cell>
          <cell r="E400" t="str">
            <v>Cx. Econômica</v>
          </cell>
          <cell r="F400">
            <v>4818</v>
          </cell>
          <cell r="G400" t="str">
            <v>013</v>
          </cell>
          <cell r="H400" t="str">
            <v>00008751-3</v>
          </cell>
        </row>
        <row r="401">
          <cell r="B401">
            <v>399</v>
          </cell>
          <cell r="C401" t="str">
            <v>Cleia Silva Santos</v>
          </cell>
          <cell r="D401" t="str">
            <v>000.000.000-398</v>
          </cell>
        </row>
        <row r="402">
          <cell r="B402">
            <v>400</v>
          </cell>
          <cell r="C402" t="str">
            <v>Maria Rodrigues de Sousa</v>
          </cell>
          <cell r="D402" t="str">
            <v>000.000.000-399</v>
          </cell>
          <cell r="E402" t="str">
            <v>Cx. Econômica</v>
          </cell>
          <cell r="F402">
            <v>949</v>
          </cell>
          <cell r="G402" t="str">
            <v>023</v>
          </cell>
          <cell r="H402" t="str">
            <v>00006481-4</v>
          </cell>
        </row>
        <row r="403">
          <cell r="B403">
            <v>401</v>
          </cell>
          <cell r="C403" t="str">
            <v>Inácio Antônio C Cavalcante</v>
          </cell>
          <cell r="D403" t="str">
            <v>000.000.000-400</v>
          </cell>
        </row>
        <row r="404">
          <cell r="B404">
            <v>402</v>
          </cell>
          <cell r="C404" t="str">
            <v>Jane Cleide Brandão Oliveira</v>
          </cell>
          <cell r="D404" t="str">
            <v>000.000.000-401</v>
          </cell>
          <cell r="E404" t="str">
            <v>Cx. Econômica</v>
          </cell>
          <cell r="F404">
            <v>4825</v>
          </cell>
          <cell r="G404" t="str">
            <v>013</v>
          </cell>
          <cell r="H404" t="str">
            <v>00005838-4</v>
          </cell>
        </row>
        <row r="405">
          <cell r="B405">
            <v>403</v>
          </cell>
          <cell r="C405" t="str">
            <v>Sandreane N Soares</v>
          </cell>
          <cell r="D405" t="str">
            <v>000.000.000-402</v>
          </cell>
          <cell r="E405" t="str">
            <v>Cx. Econômica</v>
          </cell>
          <cell r="F405">
            <v>949</v>
          </cell>
          <cell r="G405" t="str">
            <v>023</v>
          </cell>
          <cell r="H405" t="str">
            <v>00012508-2</v>
          </cell>
        </row>
        <row r="406">
          <cell r="B406">
            <v>404</v>
          </cell>
          <cell r="C406" t="str">
            <v>Vanuza Machado Farias</v>
          </cell>
          <cell r="D406" t="str">
            <v>000.000.000-403</v>
          </cell>
          <cell r="E406" t="str">
            <v>Cx. Econômica</v>
          </cell>
          <cell r="F406">
            <v>949</v>
          </cell>
          <cell r="G406" t="str">
            <v>023</v>
          </cell>
          <cell r="H406" t="str">
            <v>00020430-6</v>
          </cell>
        </row>
        <row r="407">
          <cell r="B407">
            <v>405</v>
          </cell>
          <cell r="C407" t="str">
            <v>Jeane Soares Santos</v>
          </cell>
          <cell r="D407" t="str">
            <v>000.000.000-404</v>
          </cell>
          <cell r="E407" t="str">
            <v>Sincoob</v>
          </cell>
          <cell r="F407">
            <v>1</v>
          </cell>
          <cell r="H407">
            <v>618540776</v>
          </cell>
        </row>
        <row r="408">
          <cell r="B408">
            <v>406</v>
          </cell>
          <cell r="C408" t="str">
            <v>Guiomar S Santos</v>
          </cell>
          <cell r="D408" t="str">
            <v>000.000.000-405</v>
          </cell>
        </row>
        <row r="409">
          <cell r="B409">
            <v>407</v>
          </cell>
          <cell r="C409" t="str">
            <v>Nondas E Conceição</v>
          </cell>
          <cell r="D409" t="str">
            <v>000.000.000-406</v>
          </cell>
        </row>
        <row r="410">
          <cell r="B410">
            <v>408</v>
          </cell>
          <cell r="C410" t="str">
            <v>Jailson S Oliveira</v>
          </cell>
          <cell r="D410" t="str">
            <v>000.000.000-407</v>
          </cell>
        </row>
        <row r="411">
          <cell r="B411">
            <v>409</v>
          </cell>
          <cell r="C411" t="str">
            <v>Sílvio F de Oliveira</v>
          </cell>
          <cell r="D411" t="str">
            <v>000.000.000-408</v>
          </cell>
        </row>
        <row r="412">
          <cell r="B412">
            <v>410</v>
          </cell>
          <cell r="C412" t="str">
            <v>Ires Pereira de Souza</v>
          </cell>
          <cell r="D412" t="str">
            <v>000.000.000-409</v>
          </cell>
          <cell r="E412" t="str">
            <v>Cx. Econômica</v>
          </cell>
          <cell r="F412">
            <v>949</v>
          </cell>
          <cell r="G412" t="str">
            <v>023</v>
          </cell>
          <cell r="H412" t="str">
            <v>00023901-0</v>
          </cell>
        </row>
        <row r="413">
          <cell r="B413">
            <v>411</v>
          </cell>
          <cell r="C413" t="str">
            <v>Monica Santos de Sena</v>
          </cell>
          <cell r="D413" t="str">
            <v>000.000.000-410</v>
          </cell>
          <cell r="E413" t="str">
            <v>Cx. Econômica</v>
          </cell>
          <cell r="F413">
            <v>949</v>
          </cell>
          <cell r="G413" t="str">
            <v>013</v>
          </cell>
          <cell r="H413" t="str">
            <v>00021690-0</v>
          </cell>
        </row>
        <row r="414">
          <cell r="B414">
            <v>412</v>
          </cell>
          <cell r="C414" t="str">
            <v>Edenilson F de Souza</v>
          </cell>
          <cell r="D414" t="str">
            <v>000.000.000-411</v>
          </cell>
        </row>
        <row r="415">
          <cell r="B415">
            <v>413</v>
          </cell>
          <cell r="C415" t="str">
            <v>Ariosmar Souza Almeida</v>
          </cell>
          <cell r="D415" t="str">
            <v>000.000.000-412</v>
          </cell>
        </row>
        <row r="416">
          <cell r="B416">
            <v>414</v>
          </cell>
          <cell r="C416" t="str">
            <v>Janice Dantas Moura</v>
          </cell>
          <cell r="D416" t="str">
            <v>000.000.000-413</v>
          </cell>
          <cell r="E416" t="str">
            <v>Cx. Econômica</v>
          </cell>
          <cell r="F416">
            <v>4818</v>
          </cell>
          <cell r="G416" t="str">
            <v>013</v>
          </cell>
          <cell r="H416" t="str">
            <v>00005831-9</v>
          </cell>
        </row>
        <row r="417">
          <cell r="B417">
            <v>415</v>
          </cell>
          <cell r="C417" t="str">
            <v>Ana Paula Ferreira dos Santos</v>
          </cell>
          <cell r="D417" t="str">
            <v>000.000.000-414</v>
          </cell>
          <cell r="E417" t="str">
            <v>Cx. Econômica</v>
          </cell>
          <cell r="F417">
            <v>4818</v>
          </cell>
          <cell r="G417" t="str">
            <v>023</v>
          </cell>
          <cell r="H417" t="str">
            <v>00001000-3</v>
          </cell>
        </row>
        <row r="418">
          <cell r="B418">
            <v>416</v>
          </cell>
          <cell r="D418" t="str">
            <v>000.000.000-415</v>
          </cell>
        </row>
        <row r="419">
          <cell r="B419">
            <v>417</v>
          </cell>
          <cell r="C419" t="str">
            <v>Eunice Ferreira de Jesus</v>
          </cell>
          <cell r="D419" t="str">
            <v>000.000.000-416</v>
          </cell>
          <cell r="E419" t="str">
            <v>Bradesco</v>
          </cell>
          <cell r="F419" t="str">
            <v>3616-1</v>
          </cell>
          <cell r="G419" t="str">
            <v>c/corr</v>
          </cell>
          <cell r="H419" t="str">
            <v>0003881-4</v>
          </cell>
        </row>
        <row r="420">
          <cell r="B420">
            <v>418</v>
          </cell>
          <cell r="C420" t="str">
            <v>Antônio Conceição da Costa</v>
          </cell>
          <cell r="D420" t="str">
            <v>000.000.000-417</v>
          </cell>
        </row>
        <row r="421">
          <cell r="B421">
            <v>419</v>
          </cell>
          <cell r="C421" t="str">
            <v>Maria Núbia F Silva</v>
          </cell>
          <cell r="D421" t="str">
            <v>000.000.000-418</v>
          </cell>
          <cell r="E421" t="str">
            <v>Cx. Econômica</v>
          </cell>
          <cell r="F421">
            <v>780</v>
          </cell>
          <cell r="G421" t="str">
            <v>023</v>
          </cell>
          <cell r="H421" t="str">
            <v>00012471-1</v>
          </cell>
        </row>
        <row r="422">
          <cell r="B422">
            <v>420</v>
          </cell>
          <cell r="C422" t="str">
            <v>Silene F da Silva</v>
          </cell>
          <cell r="D422" t="str">
            <v>000.000.000-419</v>
          </cell>
          <cell r="E422" t="str">
            <v>Cx. Econômica</v>
          </cell>
          <cell r="F422">
            <v>780</v>
          </cell>
          <cell r="G422" t="str">
            <v>013</v>
          </cell>
          <cell r="H422" t="str">
            <v>00009126-3</v>
          </cell>
        </row>
        <row r="423">
          <cell r="B423">
            <v>421</v>
          </cell>
          <cell r="C423" t="str">
            <v>Marivalda</v>
          </cell>
          <cell r="D423" t="str">
            <v>000.000.000-420</v>
          </cell>
        </row>
        <row r="424">
          <cell r="B424">
            <v>422</v>
          </cell>
          <cell r="C424" t="str">
            <v>Etevaldo B de Oliveira</v>
          </cell>
          <cell r="D424" t="str">
            <v>000.000.000-421</v>
          </cell>
          <cell r="E424" t="str">
            <v>Bradesco</v>
          </cell>
          <cell r="F424" t="str">
            <v>3801-6</v>
          </cell>
          <cell r="G424" t="str">
            <v>c/corr</v>
          </cell>
          <cell r="H424" t="str">
            <v>0523137-0</v>
          </cell>
        </row>
        <row r="425">
          <cell r="B425">
            <v>423</v>
          </cell>
          <cell r="C425" t="str">
            <v>Lindinalva Oliveira Souza</v>
          </cell>
          <cell r="D425" t="str">
            <v>000.000.000-422</v>
          </cell>
          <cell r="E425" t="str">
            <v>Banco do Brasil</v>
          </cell>
          <cell r="F425" t="str">
            <v>0904-0</v>
          </cell>
          <cell r="G425" t="str">
            <v>poup</v>
          </cell>
          <cell r="H425" t="str">
            <v>55.775-7</v>
          </cell>
        </row>
        <row r="426">
          <cell r="B426">
            <v>424</v>
          </cell>
          <cell r="C426" t="str">
            <v>Santa Maria de Morais</v>
          </cell>
          <cell r="D426" t="str">
            <v>000.000.000-423</v>
          </cell>
          <cell r="E426" t="str">
            <v>Cx. Econômica</v>
          </cell>
          <cell r="F426">
            <v>949</v>
          </cell>
          <cell r="G426">
            <v>23</v>
          </cell>
          <cell r="H426" t="str">
            <v>00008882-9</v>
          </cell>
        </row>
        <row r="427">
          <cell r="B427">
            <v>425</v>
          </cell>
          <cell r="C427" t="str">
            <v>Edva Reis dos Santos</v>
          </cell>
          <cell r="D427" t="str">
            <v>000.000.000-424</v>
          </cell>
          <cell r="E427" t="str">
            <v>Cx. Econômica</v>
          </cell>
          <cell r="F427">
            <v>949</v>
          </cell>
          <cell r="G427">
            <v>23</v>
          </cell>
          <cell r="H427" t="str">
            <v>00007242-6</v>
          </cell>
        </row>
        <row r="428">
          <cell r="B428">
            <v>426</v>
          </cell>
          <cell r="C428" t="str">
            <v>Paulo Ferreira dos Santos</v>
          </cell>
          <cell r="D428" t="str">
            <v>000.000.000-425</v>
          </cell>
          <cell r="E428" t="str">
            <v>Cx. Econômica</v>
          </cell>
          <cell r="F428">
            <v>4818</v>
          </cell>
          <cell r="G428">
            <v>13</v>
          </cell>
          <cell r="H428" t="str">
            <v>00007925-1</v>
          </cell>
        </row>
        <row r="429">
          <cell r="B429">
            <v>427</v>
          </cell>
          <cell r="C429" t="str">
            <v>Luzineide Pires de Souza</v>
          </cell>
          <cell r="D429" t="str">
            <v>000.000.000-426</v>
          </cell>
          <cell r="E429" t="str">
            <v>Cx. Econômica</v>
          </cell>
          <cell r="F429">
            <v>949</v>
          </cell>
          <cell r="G429">
            <v>23</v>
          </cell>
          <cell r="H429" t="str">
            <v>00028208-0</v>
          </cell>
        </row>
        <row r="430">
          <cell r="B430">
            <v>428</v>
          </cell>
          <cell r="C430" t="str">
            <v>Aline Damasceno Silva</v>
          </cell>
          <cell r="D430" t="str">
            <v>000.000.000-427</v>
          </cell>
          <cell r="E430" t="str">
            <v>Cx. Econômica</v>
          </cell>
          <cell r="F430">
            <v>949</v>
          </cell>
          <cell r="G430">
            <v>13</v>
          </cell>
          <cell r="H430" t="str">
            <v>00033489-0</v>
          </cell>
        </row>
        <row r="431">
          <cell r="B431">
            <v>429</v>
          </cell>
          <cell r="C431" t="str">
            <v>Jocelma Costa dos Santos</v>
          </cell>
          <cell r="D431" t="str">
            <v>000.000.000-428</v>
          </cell>
          <cell r="E431" t="str">
            <v>Cx. Econômica</v>
          </cell>
          <cell r="F431">
            <v>949</v>
          </cell>
          <cell r="G431">
            <v>23</v>
          </cell>
          <cell r="H431" t="str">
            <v>00002554-7</v>
          </cell>
        </row>
        <row r="432">
          <cell r="B432">
            <v>430</v>
          </cell>
          <cell r="C432" t="str">
            <v>Maria José R Oliveira</v>
          </cell>
          <cell r="D432" t="str">
            <v>000.000.000-429</v>
          </cell>
          <cell r="E432" t="str">
            <v>Banco do Brasil</v>
          </cell>
          <cell r="F432" t="str">
            <v>2760-X</v>
          </cell>
          <cell r="G432" t="str">
            <v>poup</v>
          </cell>
          <cell r="H432" t="str">
            <v>13.787-1</v>
          </cell>
        </row>
        <row r="433">
          <cell r="B433">
            <v>431</v>
          </cell>
          <cell r="C433" t="str">
            <v>Maria da Conceição Silva</v>
          </cell>
          <cell r="D433" t="str">
            <v>000.000.000-430</v>
          </cell>
          <cell r="E433" t="str">
            <v>Cx. Econômica</v>
          </cell>
          <cell r="F433">
            <v>4818</v>
          </cell>
          <cell r="G433">
            <v>13</v>
          </cell>
          <cell r="H433" t="str">
            <v>00010213-0</v>
          </cell>
        </row>
        <row r="434">
          <cell r="B434">
            <v>432</v>
          </cell>
          <cell r="C434" t="str">
            <v>Samar Bonifácio de Souza</v>
          </cell>
          <cell r="D434" t="str">
            <v>000.000.000-431</v>
          </cell>
          <cell r="E434" t="str">
            <v>Cx. Econômica</v>
          </cell>
          <cell r="F434">
            <v>4825</v>
          </cell>
          <cell r="G434" t="str">
            <v>013</v>
          </cell>
          <cell r="H434" t="str">
            <v>00011220-6</v>
          </cell>
        </row>
        <row r="435">
          <cell r="B435">
            <v>433</v>
          </cell>
          <cell r="C435" t="str">
            <v>Ednalva Moreira da Silva</v>
          </cell>
          <cell r="D435" t="str">
            <v>000.000.000-432</v>
          </cell>
          <cell r="E435" t="str">
            <v>Cx. Econômica</v>
          </cell>
          <cell r="F435">
            <v>4825</v>
          </cell>
          <cell r="G435" t="str">
            <v>013</v>
          </cell>
          <cell r="H435" t="str">
            <v>860460796-8</v>
          </cell>
        </row>
        <row r="436">
          <cell r="B436">
            <v>434</v>
          </cell>
          <cell r="C436" t="str">
            <v>Alexandra Mariano Lima</v>
          </cell>
          <cell r="D436" t="str">
            <v>000.000.000-433</v>
          </cell>
          <cell r="E436" t="str">
            <v>Cx. Econômica</v>
          </cell>
          <cell r="F436">
            <v>4825</v>
          </cell>
          <cell r="G436" t="str">
            <v>013</v>
          </cell>
          <cell r="H436" t="str">
            <v>00008297-8</v>
          </cell>
        </row>
        <row r="437">
          <cell r="B437">
            <v>435</v>
          </cell>
          <cell r="C437" t="str">
            <v>Ednéia Moreira dos Santos</v>
          </cell>
          <cell r="D437" t="str">
            <v>000.000.000-434</v>
          </cell>
          <cell r="E437" t="str">
            <v>Cx. Econômica</v>
          </cell>
          <cell r="F437">
            <v>4825</v>
          </cell>
          <cell r="G437" t="str">
            <v>013</v>
          </cell>
          <cell r="H437" t="str">
            <v>00004229-1</v>
          </cell>
        </row>
        <row r="438">
          <cell r="B438">
            <v>436</v>
          </cell>
          <cell r="C438" t="str">
            <v>Márcia Pinto Santana</v>
          </cell>
          <cell r="D438" t="str">
            <v>000.000.000-435</v>
          </cell>
          <cell r="E438" t="str">
            <v>Cx. Econômica</v>
          </cell>
          <cell r="F438">
            <v>4818</v>
          </cell>
          <cell r="G438" t="str">
            <v>013</v>
          </cell>
          <cell r="H438" t="str">
            <v>00004819-4</v>
          </cell>
        </row>
        <row r="439">
          <cell r="B439">
            <v>437</v>
          </cell>
          <cell r="C439" t="str">
            <v>Reginaldo S Gonçalves</v>
          </cell>
          <cell r="D439" t="str">
            <v>000.000.000-436</v>
          </cell>
          <cell r="E439" t="str">
            <v>Cx. Econômica</v>
          </cell>
          <cell r="F439">
            <v>4825</v>
          </cell>
          <cell r="G439" t="str">
            <v>013</v>
          </cell>
          <cell r="H439" t="str">
            <v>00012583-9</v>
          </cell>
        </row>
        <row r="440">
          <cell r="B440">
            <v>438</v>
          </cell>
          <cell r="C440" t="str">
            <v>Anacelia A dos Santos</v>
          </cell>
          <cell r="D440" t="str">
            <v>000.000.000-437</v>
          </cell>
          <cell r="E440" t="str">
            <v>Bradesco</v>
          </cell>
          <cell r="F440" t="str">
            <v>3801-6</v>
          </cell>
          <cell r="G440" t="str">
            <v>c/corr</v>
          </cell>
          <cell r="H440" t="str">
            <v>061422-0</v>
          </cell>
        </row>
        <row r="441">
          <cell r="B441">
            <v>439</v>
          </cell>
          <cell r="C441" t="str">
            <v>Elizangela Amaral</v>
          </cell>
          <cell r="D441" t="str">
            <v>000.000.000-438</v>
          </cell>
          <cell r="E441" t="str">
            <v>Cx. Econômica</v>
          </cell>
          <cell r="F441">
            <v>780</v>
          </cell>
          <cell r="G441" t="str">
            <v>023</v>
          </cell>
          <cell r="H441" t="str">
            <v>00011534-8</v>
          </cell>
        </row>
        <row r="442">
          <cell r="B442">
            <v>440</v>
          </cell>
          <cell r="C442" t="str">
            <v>Adailza Oliveira Viana</v>
          </cell>
          <cell r="D442" t="str">
            <v>000.000.000-439</v>
          </cell>
          <cell r="E442" t="str">
            <v>Cx. Econômica</v>
          </cell>
          <cell r="F442">
            <v>4825</v>
          </cell>
          <cell r="G442" t="str">
            <v>013</v>
          </cell>
          <cell r="H442" t="str">
            <v>00007678-1</v>
          </cell>
        </row>
        <row r="443">
          <cell r="B443">
            <v>441</v>
          </cell>
          <cell r="C443" t="str">
            <v>Zilda Santos Gonçalves</v>
          </cell>
          <cell r="D443" t="str">
            <v>000.000.000-440</v>
          </cell>
          <cell r="E443" t="str">
            <v>Cx. Econômica</v>
          </cell>
          <cell r="F443">
            <v>4825</v>
          </cell>
          <cell r="G443" t="str">
            <v>013</v>
          </cell>
          <cell r="H443" t="str">
            <v>00013887-6</v>
          </cell>
        </row>
        <row r="444">
          <cell r="B444">
            <v>442</v>
          </cell>
          <cell r="C444" t="str">
            <v>Sandra Santos Gonçalves</v>
          </cell>
          <cell r="D444" t="str">
            <v>000.000.000-441</v>
          </cell>
          <cell r="E444" t="str">
            <v>Cx. Econômica</v>
          </cell>
          <cell r="F444">
            <v>4825</v>
          </cell>
          <cell r="G444" t="str">
            <v>013</v>
          </cell>
          <cell r="H444" t="str">
            <v>00013884-1</v>
          </cell>
        </row>
        <row r="445">
          <cell r="B445">
            <v>443</v>
          </cell>
          <cell r="C445" t="str">
            <v>Damião Teles de Souza</v>
          </cell>
          <cell r="D445" t="str">
            <v>000.000.000-442</v>
          </cell>
          <cell r="E445" t="str">
            <v>Cx. Econômica</v>
          </cell>
          <cell r="F445">
            <v>4825</v>
          </cell>
          <cell r="G445" t="str">
            <v>013</v>
          </cell>
          <cell r="H445" t="str">
            <v>00005713-2</v>
          </cell>
        </row>
        <row r="446">
          <cell r="B446">
            <v>444</v>
          </cell>
          <cell r="C446" t="str">
            <v>Vanderlei P de Souza</v>
          </cell>
          <cell r="D446" t="str">
            <v>000.000.000-443</v>
          </cell>
          <cell r="E446" t="str">
            <v>Bradesco</v>
          </cell>
          <cell r="F446" t="str">
            <v>3801-6</v>
          </cell>
          <cell r="G446" t="str">
            <v>c/corr</v>
          </cell>
          <cell r="H446" t="str">
            <v>0001805-8</v>
          </cell>
        </row>
        <row r="447">
          <cell r="B447">
            <v>445</v>
          </cell>
          <cell r="D447" t="str">
            <v>000.000.000-444</v>
          </cell>
        </row>
        <row r="448">
          <cell r="B448">
            <v>446</v>
          </cell>
          <cell r="C448" t="str">
            <v>Juliana S Santos</v>
          </cell>
          <cell r="D448" t="str">
            <v>000.000.000-445</v>
          </cell>
          <cell r="E448" t="str">
            <v>Sincoob</v>
          </cell>
          <cell r="F448">
            <v>3025</v>
          </cell>
          <cell r="H448" t="str">
            <v>101996-1</v>
          </cell>
        </row>
        <row r="449">
          <cell r="B449">
            <v>447</v>
          </cell>
          <cell r="C449" t="str">
            <v>Arão Pinheiro de Barros</v>
          </cell>
          <cell r="D449" t="str">
            <v>000.000.000-446</v>
          </cell>
          <cell r="E449" t="str">
            <v>Cx. Econômica</v>
          </cell>
          <cell r="F449">
            <v>4818</v>
          </cell>
          <cell r="G449">
            <v>13</v>
          </cell>
          <cell r="H449" t="str">
            <v>00005587-5</v>
          </cell>
        </row>
        <row r="450">
          <cell r="B450">
            <v>448</v>
          </cell>
          <cell r="C450" t="str">
            <v>Jandirleide Maria da Silva</v>
          </cell>
          <cell r="D450" t="str">
            <v>000.000.000-447</v>
          </cell>
          <cell r="E450" t="str">
            <v>Cx. Econômica</v>
          </cell>
          <cell r="F450">
            <v>4825</v>
          </cell>
          <cell r="G450" t="str">
            <v>013</v>
          </cell>
          <cell r="H450" t="str">
            <v>00012388-7</v>
          </cell>
        </row>
        <row r="451">
          <cell r="B451">
            <v>449</v>
          </cell>
          <cell r="C451" t="str">
            <v>Manoel João dos Santos</v>
          </cell>
          <cell r="D451" t="str">
            <v>000.000.000-448</v>
          </cell>
          <cell r="E451" t="str">
            <v>Cx. Econômica</v>
          </cell>
          <cell r="F451">
            <v>4818</v>
          </cell>
          <cell r="G451">
            <v>13</v>
          </cell>
          <cell r="H451" t="str">
            <v>00009910-4</v>
          </cell>
        </row>
        <row r="452">
          <cell r="B452">
            <v>450</v>
          </cell>
          <cell r="C452" t="str">
            <v>João de Jesus Santos</v>
          </cell>
          <cell r="D452" t="str">
            <v>000.000.000-449</v>
          </cell>
          <cell r="E452" t="str">
            <v>Cx. Econômica</v>
          </cell>
          <cell r="F452">
            <v>780</v>
          </cell>
          <cell r="G452" t="str">
            <v>013</v>
          </cell>
          <cell r="H452" t="str">
            <v>00003652-1</v>
          </cell>
        </row>
        <row r="453">
          <cell r="B453">
            <v>451</v>
          </cell>
          <cell r="C453" t="str">
            <v>Luana Marques da Silva</v>
          </cell>
          <cell r="D453" t="str">
            <v>000.000.000-450</v>
          </cell>
          <cell r="E453" t="str">
            <v>Cx. Econômica</v>
          </cell>
          <cell r="F453">
            <v>4825</v>
          </cell>
          <cell r="G453">
            <v>13</v>
          </cell>
          <cell r="H453" t="str">
            <v>00008399-0</v>
          </cell>
        </row>
        <row r="454">
          <cell r="B454">
            <v>452</v>
          </cell>
          <cell r="C454" t="str">
            <v>Mailton de Jesus Silva</v>
          </cell>
          <cell r="D454" t="str">
            <v>000.000.000-451</v>
          </cell>
          <cell r="E454" t="str">
            <v>Cx. Econômica</v>
          </cell>
          <cell r="F454">
            <v>4825</v>
          </cell>
          <cell r="G454" t="str">
            <v>013</v>
          </cell>
          <cell r="H454" t="str">
            <v>00010827-6</v>
          </cell>
        </row>
        <row r="455">
          <cell r="B455">
            <v>453</v>
          </cell>
          <cell r="C455" t="str">
            <v>Joelma Pereira Amaral</v>
          </cell>
          <cell r="D455" t="str">
            <v>000.000.000-452</v>
          </cell>
          <cell r="E455" t="str">
            <v>Cx. Econômica</v>
          </cell>
          <cell r="F455">
            <v>780</v>
          </cell>
          <cell r="G455" t="str">
            <v>013</v>
          </cell>
          <cell r="H455" t="str">
            <v>00004936-4</v>
          </cell>
        </row>
        <row r="456">
          <cell r="B456">
            <v>454</v>
          </cell>
          <cell r="C456" t="str">
            <v>Edneide Oliveira Santos</v>
          </cell>
          <cell r="D456" t="str">
            <v>000.000.000-453</v>
          </cell>
          <cell r="E456" t="str">
            <v>Cx. Econômica</v>
          </cell>
          <cell r="F456">
            <v>780</v>
          </cell>
          <cell r="G456" t="str">
            <v>013</v>
          </cell>
          <cell r="H456" t="str">
            <v>00009162-0</v>
          </cell>
        </row>
        <row r="457">
          <cell r="B457">
            <v>455</v>
          </cell>
          <cell r="C457" t="str">
            <v>Jessica Lima Barros</v>
          </cell>
          <cell r="D457" t="str">
            <v>000.000.000-454</v>
          </cell>
          <cell r="E457" t="str">
            <v>Cx. Econômica</v>
          </cell>
          <cell r="F457">
            <v>4825</v>
          </cell>
          <cell r="G457" t="str">
            <v>013</v>
          </cell>
          <cell r="H457" t="str">
            <v>00004429-4</v>
          </cell>
        </row>
        <row r="458">
          <cell r="B458">
            <v>456</v>
          </cell>
          <cell r="C458" t="str">
            <v>Antônio Carlos Almeida</v>
          </cell>
          <cell r="D458" t="str">
            <v>000.000.000-455</v>
          </cell>
          <cell r="E458" t="str">
            <v>Cx. Econômica</v>
          </cell>
          <cell r="F458">
            <v>4825</v>
          </cell>
          <cell r="G458" t="str">
            <v>013</v>
          </cell>
          <cell r="H458" t="str">
            <v>00009082-2</v>
          </cell>
        </row>
        <row r="459">
          <cell r="B459">
            <v>457</v>
          </cell>
          <cell r="C459" t="str">
            <v>Iara Alves de Miranda</v>
          </cell>
          <cell r="D459" t="str">
            <v>000.000.000-456</v>
          </cell>
          <cell r="E459" t="str">
            <v>Cx. Econômica</v>
          </cell>
          <cell r="F459">
            <v>4825</v>
          </cell>
          <cell r="G459" t="str">
            <v>013</v>
          </cell>
          <cell r="H459" t="str">
            <v>00012672-0</v>
          </cell>
        </row>
        <row r="460">
          <cell r="B460">
            <v>458</v>
          </cell>
          <cell r="C460" t="str">
            <v>Antônio José Evangelista Sampaio</v>
          </cell>
          <cell r="D460" t="str">
            <v>000.000.000-457</v>
          </cell>
          <cell r="E460" t="str">
            <v>Cx. Econômica</v>
          </cell>
          <cell r="F460">
            <v>949</v>
          </cell>
          <cell r="G460">
            <v>13</v>
          </cell>
          <cell r="H460" t="str">
            <v>00064306-0</v>
          </cell>
        </row>
        <row r="461">
          <cell r="B461">
            <v>459</v>
          </cell>
          <cell r="C461" t="str">
            <v>Rozana Santana de Assunção</v>
          </cell>
          <cell r="D461" t="str">
            <v>000.000.000-458</v>
          </cell>
          <cell r="E461" t="str">
            <v>Cx. Econômica</v>
          </cell>
          <cell r="F461">
            <v>4825</v>
          </cell>
          <cell r="G461" t="str">
            <v>023</v>
          </cell>
          <cell r="H461" t="str">
            <v>00000202-5</v>
          </cell>
        </row>
        <row r="462">
          <cell r="B462">
            <v>460</v>
          </cell>
          <cell r="C462" t="str">
            <v>Olivia dos Anjos Oliveira</v>
          </cell>
          <cell r="D462" t="str">
            <v>000.000.000-459</v>
          </cell>
          <cell r="E462" t="str">
            <v>Cx. Econômica</v>
          </cell>
          <cell r="F462">
            <v>4825</v>
          </cell>
          <cell r="G462" t="str">
            <v>013</v>
          </cell>
          <cell r="H462" t="str">
            <v>00001085-3</v>
          </cell>
        </row>
        <row r="463">
          <cell r="B463">
            <v>461</v>
          </cell>
          <cell r="C463" t="str">
            <v>Alfredo Oliveira Matos</v>
          </cell>
          <cell r="D463" t="str">
            <v>000.000.000-460</v>
          </cell>
          <cell r="E463" t="str">
            <v>Cx. Econômica</v>
          </cell>
          <cell r="F463">
            <v>4825</v>
          </cell>
          <cell r="G463" t="str">
            <v>1288</v>
          </cell>
          <cell r="H463" t="str">
            <v>806145106-7</v>
          </cell>
        </row>
        <row r="464">
          <cell r="B464">
            <v>462</v>
          </cell>
          <cell r="C464" t="str">
            <v>Marco Antônio José dos Santos</v>
          </cell>
          <cell r="D464" t="str">
            <v>000.000.000-461</v>
          </cell>
          <cell r="E464" t="str">
            <v>Cx. Econômica</v>
          </cell>
          <cell r="F464">
            <v>1340</v>
          </cell>
          <cell r="G464" t="str">
            <v>013</v>
          </cell>
          <cell r="H464" t="str">
            <v>00055119-1</v>
          </cell>
        </row>
        <row r="465">
          <cell r="B465">
            <v>463</v>
          </cell>
          <cell r="C465" t="str">
            <v>Josemar José dos Santos</v>
          </cell>
          <cell r="D465" t="str">
            <v>000.000.000-462</v>
          </cell>
          <cell r="E465" t="str">
            <v>Cx. Econômica</v>
          </cell>
          <cell r="F465">
            <v>4825</v>
          </cell>
          <cell r="G465" t="str">
            <v>013</v>
          </cell>
          <cell r="H465" t="str">
            <v>00008523-3</v>
          </cell>
        </row>
        <row r="466">
          <cell r="B466">
            <v>464</v>
          </cell>
          <cell r="C466" t="str">
            <v>Eutácio Silva de Oliveira</v>
          </cell>
          <cell r="D466" t="str">
            <v>000.000.000-463</v>
          </cell>
          <cell r="E466" t="str">
            <v>Cx. Econômica</v>
          </cell>
          <cell r="F466">
            <v>4825</v>
          </cell>
          <cell r="G466" t="str">
            <v>013</v>
          </cell>
          <cell r="H466" t="str">
            <v>00004832-0</v>
          </cell>
        </row>
        <row r="467">
          <cell r="B467">
            <v>465</v>
          </cell>
          <cell r="C467" t="str">
            <v>Tainá Rosa de Souza</v>
          </cell>
          <cell r="D467" t="str">
            <v>000.000.000-464</v>
          </cell>
          <cell r="E467" t="str">
            <v>Cx. Econômica</v>
          </cell>
          <cell r="F467">
            <v>4825</v>
          </cell>
          <cell r="G467" t="str">
            <v>013</v>
          </cell>
          <cell r="H467" t="str">
            <v>00012530-8</v>
          </cell>
        </row>
        <row r="468">
          <cell r="B468">
            <v>466</v>
          </cell>
          <cell r="C468" t="str">
            <v>Ivanilton Soares da Silva</v>
          </cell>
          <cell r="D468" t="str">
            <v>000.000.000-465</v>
          </cell>
          <cell r="E468" t="str">
            <v>Cx. Econômica</v>
          </cell>
          <cell r="H468" t="str">
            <v>20963393884-01</v>
          </cell>
        </row>
        <row r="469">
          <cell r="B469">
            <v>467</v>
          </cell>
          <cell r="C469" t="str">
            <v>Maria Miranda dos Santos</v>
          </cell>
          <cell r="D469" t="str">
            <v>000.000.000-466</v>
          </cell>
          <cell r="E469" t="str">
            <v>Cx. Econômica</v>
          </cell>
          <cell r="F469">
            <v>4825</v>
          </cell>
          <cell r="G469" t="str">
            <v>013</v>
          </cell>
          <cell r="H469" t="str">
            <v>00016667-5</v>
          </cell>
        </row>
        <row r="470">
          <cell r="B470">
            <v>468</v>
          </cell>
          <cell r="C470" t="str">
            <v>Marleide de Jesus Carvalho</v>
          </cell>
          <cell r="D470" t="str">
            <v>000.000.000-467</v>
          </cell>
          <cell r="E470" t="str">
            <v>Cx. Econômica</v>
          </cell>
          <cell r="F470">
            <v>4825</v>
          </cell>
          <cell r="G470" t="str">
            <v>013</v>
          </cell>
          <cell r="H470" t="str">
            <v>796526228-3</v>
          </cell>
        </row>
        <row r="471">
          <cell r="B471">
            <v>469</v>
          </cell>
          <cell r="C471" t="str">
            <v>Cícero de Oliveira Santos</v>
          </cell>
          <cell r="D471" t="str">
            <v>000.000.000-468</v>
          </cell>
          <cell r="E471" t="str">
            <v>Cx. Econômica</v>
          </cell>
          <cell r="F471">
            <v>4825</v>
          </cell>
          <cell r="G471" t="str">
            <v>013</v>
          </cell>
          <cell r="H471" t="str">
            <v>00004218-6</v>
          </cell>
        </row>
        <row r="472">
          <cell r="B472">
            <v>470</v>
          </cell>
          <cell r="C472" t="str">
            <v>Flávio Antônio Bezerra de Sá</v>
          </cell>
          <cell r="D472" t="str">
            <v>000.000.000-469</v>
          </cell>
          <cell r="E472" t="str">
            <v>Bradesco</v>
          </cell>
          <cell r="F472" t="str">
            <v>3801-6</v>
          </cell>
          <cell r="G472" t="str">
            <v>poup</v>
          </cell>
          <cell r="H472" t="str">
            <v>1000354-7</v>
          </cell>
        </row>
        <row r="473">
          <cell r="B473">
            <v>471</v>
          </cell>
          <cell r="C473" t="str">
            <v>Célia Pereira dos Santos</v>
          </cell>
          <cell r="D473" t="str">
            <v>000.000.000-470</v>
          </cell>
          <cell r="E473" t="str">
            <v>Cx. Econômica</v>
          </cell>
          <cell r="F473">
            <v>4825</v>
          </cell>
          <cell r="G473" t="str">
            <v>013</v>
          </cell>
          <cell r="H473" t="str">
            <v>00002507-9</v>
          </cell>
        </row>
        <row r="474">
          <cell r="B474">
            <v>472</v>
          </cell>
          <cell r="C474" t="str">
            <v>Mariazinha de Jesus</v>
          </cell>
          <cell r="D474" t="str">
            <v>000.000.000-471</v>
          </cell>
          <cell r="E474" t="str">
            <v>Cx. Econômica</v>
          </cell>
          <cell r="F474">
            <v>780</v>
          </cell>
          <cell r="G474" t="str">
            <v>023</v>
          </cell>
          <cell r="H474" t="str">
            <v>00012127-5</v>
          </cell>
        </row>
        <row r="475">
          <cell r="B475">
            <v>473</v>
          </cell>
          <cell r="C475" t="str">
            <v>Aucicléia de Jesus Silva</v>
          </cell>
          <cell r="D475" t="str">
            <v>000.000.000-472</v>
          </cell>
          <cell r="E475" t="str">
            <v>Cx. Econômica</v>
          </cell>
          <cell r="F475">
            <v>4825</v>
          </cell>
          <cell r="G475" t="str">
            <v>013</v>
          </cell>
          <cell r="H475" t="str">
            <v>00002048-4</v>
          </cell>
        </row>
        <row r="476">
          <cell r="B476">
            <v>474</v>
          </cell>
          <cell r="C476" t="str">
            <v>Eliene Jesus Souza Pinto</v>
          </cell>
          <cell r="D476" t="str">
            <v>000.000.000-473</v>
          </cell>
          <cell r="E476" t="str">
            <v>Cx. Econômica</v>
          </cell>
          <cell r="F476">
            <v>780</v>
          </cell>
          <cell r="G476">
            <v>13</v>
          </cell>
          <cell r="H476" t="str">
            <v>00003530-4</v>
          </cell>
        </row>
        <row r="477">
          <cell r="B477">
            <v>475</v>
          </cell>
          <cell r="C477" t="str">
            <v>Ilmara Soares de Souza</v>
          </cell>
          <cell r="D477" t="str">
            <v>000.000.000-474</v>
          </cell>
          <cell r="E477" t="str">
            <v>Cx. Econômica</v>
          </cell>
          <cell r="F477">
            <v>780</v>
          </cell>
          <cell r="G477">
            <v>23</v>
          </cell>
          <cell r="H477" t="str">
            <v>00013741-4</v>
          </cell>
        </row>
        <row r="478">
          <cell r="B478">
            <v>476</v>
          </cell>
          <cell r="C478" t="str">
            <v>Joscilene Silva de Oliveira</v>
          </cell>
          <cell r="D478" t="str">
            <v>000.000.000-475</v>
          </cell>
          <cell r="E478" t="str">
            <v>Cx. Econômica</v>
          </cell>
          <cell r="F478">
            <v>780</v>
          </cell>
          <cell r="G478" t="str">
            <v>023</v>
          </cell>
          <cell r="H478" t="str">
            <v>00010044-8</v>
          </cell>
        </row>
        <row r="479">
          <cell r="B479">
            <v>477</v>
          </cell>
          <cell r="C479" t="str">
            <v>Silvania da Silva Santos</v>
          </cell>
          <cell r="D479" t="str">
            <v>000.000.000-476</v>
          </cell>
          <cell r="E479" t="str">
            <v>Cx. Econômica</v>
          </cell>
          <cell r="F479">
            <v>780</v>
          </cell>
          <cell r="G479">
            <v>23</v>
          </cell>
          <cell r="H479" t="str">
            <v>00014432-1</v>
          </cell>
        </row>
        <row r="480">
          <cell r="B480">
            <v>478</v>
          </cell>
          <cell r="C480" t="str">
            <v>Joselita Brito Santos</v>
          </cell>
          <cell r="D480" t="str">
            <v>000.000.000-477</v>
          </cell>
          <cell r="E480" t="str">
            <v>Cx. Econômica</v>
          </cell>
          <cell r="F480">
            <v>4818</v>
          </cell>
          <cell r="G480">
            <v>13</v>
          </cell>
          <cell r="H480" t="str">
            <v>00008399-2</v>
          </cell>
        </row>
        <row r="481">
          <cell r="B481">
            <v>479</v>
          </cell>
          <cell r="C481" t="str">
            <v>Vilma Lucia Lobo da Silva</v>
          </cell>
          <cell r="D481" t="str">
            <v>000.000.000-478</v>
          </cell>
          <cell r="E481" t="str">
            <v>Cx. Econômica</v>
          </cell>
          <cell r="F481">
            <v>949</v>
          </cell>
          <cell r="G481">
            <v>23</v>
          </cell>
          <cell r="H481" t="str">
            <v>00023332-2</v>
          </cell>
        </row>
        <row r="482">
          <cell r="B482">
            <v>480</v>
          </cell>
          <cell r="C482" t="str">
            <v>Edivaldo de Jesus Alves</v>
          </cell>
          <cell r="D482" t="str">
            <v>000.000.000-479</v>
          </cell>
          <cell r="E482" t="str">
            <v>Bradesco</v>
          </cell>
          <cell r="F482" t="str">
            <v>3616-1</v>
          </cell>
          <cell r="G482" t="str">
            <v>poup</v>
          </cell>
          <cell r="H482" t="str">
            <v>0004694-9</v>
          </cell>
        </row>
        <row r="483">
          <cell r="B483">
            <v>481</v>
          </cell>
          <cell r="C483" t="str">
            <v>Cosme Santana Oliveira</v>
          </cell>
          <cell r="D483" t="str">
            <v>000.000.000-480</v>
          </cell>
          <cell r="E483" t="str">
            <v>Banco do Brasil</v>
          </cell>
          <cell r="F483" t="str">
            <v>2760-X</v>
          </cell>
          <cell r="G483" t="str">
            <v>poup</v>
          </cell>
          <cell r="H483" t="str">
            <v>6.389-4</v>
          </cell>
        </row>
        <row r="484">
          <cell r="B484">
            <v>482</v>
          </cell>
          <cell r="C484" t="str">
            <v>Clenilson Santos Alves</v>
          </cell>
          <cell r="D484" t="str">
            <v>000.000.000-481</v>
          </cell>
          <cell r="E484" t="str">
            <v>Cx. Econômica</v>
          </cell>
          <cell r="F484">
            <v>949</v>
          </cell>
          <cell r="G484">
            <v>13</v>
          </cell>
          <cell r="H484" t="str">
            <v>00029983-0</v>
          </cell>
        </row>
        <row r="485">
          <cell r="B485">
            <v>483</v>
          </cell>
          <cell r="C485" t="str">
            <v>José Nilton A Araújo</v>
          </cell>
          <cell r="D485" t="str">
            <v>000.000.000-482</v>
          </cell>
          <cell r="E485" t="str">
            <v>Banco do Brasil</v>
          </cell>
          <cell r="F485" t="str">
            <v>2760-X</v>
          </cell>
          <cell r="G485" t="str">
            <v>poup</v>
          </cell>
          <cell r="H485" t="str">
            <v>13.328-0</v>
          </cell>
        </row>
        <row r="486">
          <cell r="B486">
            <v>484</v>
          </cell>
          <cell r="C486" t="str">
            <v>Marleide Rosa Soares</v>
          </cell>
          <cell r="D486" t="str">
            <v>000.000.000-483</v>
          </cell>
          <cell r="E486" t="str">
            <v>Cx. Econômica</v>
          </cell>
          <cell r="F486">
            <v>949</v>
          </cell>
          <cell r="G486">
            <v>23</v>
          </cell>
          <cell r="H486" t="str">
            <v>00015461-9</v>
          </cell>
        </row>
        <row r="487">
          <cell r="B487">
            <v>485</v>
          </cell>
          <cell r="C487" t="str">
            <v>Clécia Paes da Silva</v>
          </cell>
          <cell r="D487" t="str">
            <v>000.000.000-484</v>
          </cell>
          <cell r="E487" t="str">
            <v>Cx. Econômica</v>
          </cell>
          <cell r="F487">
            <v>949</v>
          </cell>
          <cell r="G487">
            <v>23</v>
          </cell>
          <cell r="H487" t="str">
            <v>00027269-7</v>
          </cell>
        </row>
        <row r="488">
          <cell r="B488">
            <v>486</v>
          </cell>
          <cell r="C488" t="str">
            <v>Leandro de Jesus Cruz</v>
          </cell>
          <cell r="D488" t="str">
            <v>000.000.000-485</v>
          </cell>
          <cell r="E488" t="str">
            <v>Banco do Brasil</v>
          </cell>
          <cell r="F488" t="str">
            <v>2760-X</v>
          </cell>
          <cell r="G488" t="str">
            <v>poup</v>
          </cell>
          <cell r="H488" t="str">
            <v>11.457-X</v>
          </cell>
        </row>
        <row r="489">
          <cell r="B489">
            <v>487</v>
          </cell>
          <cell r="C489" t="str">
            <v>Sandra Ferreira da Silva</v>
          </cell>
          <cell r="D489" t="str">
            <v>000.000.000-486</v>
          </cell>
          <cell r="E489" t="str">
            <v>Cx. Econômica</v>
          </cell>
          <cell r="F489">
            <v>4825</v>
          </cell>
          <cell r="G489">
            <v>13</v>
          </cell>
          <cell r="H489" t="str">
            <v>00003040-4</v>
          </cell>
        </row>
        <row r="490">
          <cell r="B490">
            <v>488</v>
          </cell>
          <cell r="C490" t="str">
            <v>Eliones Melo Silva</v>
          </cell>
          <cell r="D490" t="str">
            <v>000.000.000-487</v>
          </cell>
          <cell r="E490" t="str">
            <v>Cx. Econômica</v>
          </cell>
          <cell r="F490">
            <v>949</v>
          </cell>
          <cell r="G490">
            <v>23</v>
          </cell>
          <cell r="H490" t="str">
            <v>00006475-0</v>
          </cell>
        </row>
        <row r="491">
          <cell r="B491">
            <v>489</v>
          </cell>
          <cell r="C491" t="str">
            <v>Maria Pereira de Brito</v>
          </cell>
          <cell r="D491" t="str">
            <v>000.000.000-488</v>
          </cell>
          <cell r="E491" t="str">
            <v>Cx. Econômica</v>
          </cell>
          <cell r="F491">
            <v>780</v>
          </cell>
          <cell r="G491">
            <v>13</v>
          </cell>
          <cell r="H491" t="str">
            <v>00067750-0</v>
          </cell>
        </row>
        <row r="492">
          <cell r="B492">
            <v>490</v>
          </cell>
          <cell r="C492" t="str">
            <v>Gildeon Sena de Lisboa</v>
          </cell>
          <cell r="D492" t="str">
            <v>000.000.000-489</v>
          </cell>
          <cell r="E492" t="str">
            <v>Bradesco</v>
          </cell>
          <cell r="F492" t="str">
            <v>3616-1</v>
          </cell>
          <cell r="G492" t="str">
            <v>c/corr</v>
          </cell>
          <cell r="H492" t="str">
            <v>0079341-8</v>
          </cell>
        </row>
        <row r="493">
          <cell r="B493">
            <v>491</v>
          </cell>
          <cell r="C493" t="str">
            <v>Paulo Santos Oliveira</v>
          </cell>
          <cell r="D493" t="str">
            <v>000.000.000-490</v>
          </cell>
          <cell r="E493" t="str">
            <v>Cx. Econômica</v>
          </cell>
          <cell r="F493">
            <v>4818</v>
          </cell>
          <cell r="G493">
            <v>13</v>
          </cell>
          <cell r="H493" t="str">
            <v>00001670-5</v>
          </cell>
        </row>
        <row r="494">
          <cell r="B494">
            <v>492</v>
          </cell>
          <cell r="C494" t="str">
            <v>Jazon Dias Damasceno</v>
          </cell>
          <cell r="D494" t="str">
            <v>000.000.000-491</v>
          </cell>
          <cell r="E494" t="str">
            <v>Cx. Econômica</v>
          </cell>
          <cell r="F494">
            <v>4818</v>
          </cell>
          <cell r="G494">
            <v>13</v>
          </cell>
          <cell r="H494" t="str">
            <v>00010722-0</v>
          </cell>
        </row>
        <row r="495">
          <cell r="B495">
            <v>493</v>
          </cell>
          <cell r="D495" t="str">
            <v>000.000.000-492</v>
          </cell>
        </row>
        <row r="496">
          <cell r="B496">
            <v>494</v>
          </cell>
          <cell r="C496" t="str">
            <v>José Luiz Santos da Silva</v>
          </cell>
          <cell r="D496" t="str">
            <v>000.000.000-493</v>
          </cell>
          <cell r="E496" t="str">
            <v>Banco do Brasil</v>
          </cell>
          <cell r="F496" t="str">
            <v>2760-X</v>
          </cell>
          <cell r="G496" t="str">
            <v>poup</v>
          </cell>
          <cell r="H496" t="str">
            <v>19.340-2</v>
          </cell>
        </row>
        <row r="497">
          <cell r="B497">
            <v>495</v>
          </cell>
          <cell r="C497" t="str">
            <v>Givaneide Cortes de Oliveira</v>
          </cell>
          <cell r="D497" t="str">
            <v>000.000.000-494</v>
          </cell>
          <cell r="E497" t="str">
            <v>Cx. Econômica</v>
          </cell>
          <cell r="F497">
            <v>949</v>
          </cell>
          <cell r="G497">
            <v>23</v>
          </cell>
          <cell r="H497" t="str">
            <v>00007239-6</v>
          </cell>
        </row>
        <row r="498">
          <cell r="B498">
            <v>496</v>
          </cell>
          <cell r="C498" t="str">
            <v>Maria Aparecida Sousa</v>
          </cell>
          <cell r="D498" t="str">
            <v>000.000.000-495</v>
          </cell>
          <cell r="E498" t="str">
            <v>Banco do Brasil</v>
          </cell>
          <cell r="F498" t="str">
            <v>2760-X</v>
          </cell>
          <cell r="G498" t="str">
            <v>poup</v>
          </cell>
          <cell r="H498" t="str">
            <v>15.818-6</v>
          </cell>
        </row>
        <row r="499">
          <cell r="B499">
            <v>497</v>
          </cell>
          <cell r="C499" t="str">
            <v>Aline Damasceno Silva</v>
          </cell>
          <cell r="D499" t="str">
            <v>000.000.000-496</v>
          </cell>
          <cell r="E499" t="str">
            <v>Cx. Econômica</v>
          </cell>
          <cell r="F499">
            <v>949</v>
          </cell>
          <cell r="G499">
            <v>13</v>
          </cell>
          <cell r="H499" t="str">
            <v>00033489-0</v>
          </cell>
        </row>
        <row r="500">
          <cell r="B500">
            <v>498</v>
          </cell>
          <cell r="C500" t="str">
            <v>Rodrigo Santos Machado</v>
          </cell>
          <cell r="D500" t="str">
            <v>000.000.000-497</v>
          </cell>
          <cell r="E500" t="str">
            <v>Cx. Econômica</v>
          </cell>
          <cell r="F500">
            <v>3419</v>
          </cell>
          <cell r="G500">
            <v>13</v>
          </cell>
          <cell r="H500" t="str">
            <v>00016051-0</v>
          </cell>
        </row>
        <row r="501">
          <cell r="B501">
            <v>499</v>
          </cell>
          <cell r="C501" t="str">
            <v>Janileide Oliveira Silva</v>
          </cell>
          <cell r="D501" t="str">
            <v>000.000.000-498</v>
          </cell>
          <cell r="E501" t="str">
            <v>Cx. Econômica</v>
          </cell>
          <cell r="F501">
            <v>4818</v>
          </cell>
          <cell r="G501">
            <v>13</v>
          </cell>
          <cell r="H501" t="str">
            <v>00005824-6</v>
          </cell>
        </row>
        <row r="502">
          <cell r="B502">
            <v>500</v>
          </cell>
          <cell r="C502" t="str">
            <v>Eduelton Pires Santos</v>
          </cell>
          <cell r="D502" t="str">
            <v>000.000.000-499</v>
          </cell>
          <cell r="E502" t="str">
            <v>Sincoob</v>
          </cell>
          <cell r="F502">
            <v>3025</v>
          </cell>
          <cell r="H502">
            <v>1019880</v>
          </cell>
        </row>
        <row r="503">
          <cell r="B503">
            <v>501</v>
          </cell>
          <cell r="C503" t="str">
            <v>Jeane Paixão da Silva</v>
          </cell>
          <cell r="D503" t="str">
            <v>000.000.000-500</v>
          </cell>
          <cell r="E503" t="str">
            <v>Cx. Econômica</v>
          </cell>
          <cell r="F503">
            <v>4818</v>
          </cell>
          <cell r="G503">
            <v>13</v>
          </cell>
          <cell r="H503" t="str">
            <v>00009393-9</v>
          </cell>
        </row>
        <row r="504">
          <cell r="B504">
            <v>502</v>
          </cell>
          <cell r="C504" t="str">
            <v>Leandro Ferreira Salvador</v>
          </cell>
          <cell r="D504" t="str">
            <v>000.000.000-501</v>
          </cell>
          <cell r="E504" t="str">
            <v>Cx. Econômica</v>
          </cell>
          <cell r="F504">
            <v>4818</v>
          </cell>
          <cell r="G504">
            <v>13</v>
          </cell>
          <cell r="H504" t="str">
            <v>00006205-7</v>
          </cell>
        </row>
        <row r="505">
          <cell r="B505">
            <v>503</v>
          </cell>
          <cell r="C505" t="str">
            <v>João Batista Conceição de Jesus</v>
          </cell>
          <cell r="D505" t="str">
            <v>000.000.000-502</v>
          </cell>
          <cell r="E505" t="str">
            <v>Cx. Econômica</v>
          </cell>
          <cell r="F505">
            <v>4818</v>
          </cell>
          <cell r="G505">
            <v>23</v>
          </cell>
          <cell r="H505" t="str">
            <v>00000968-4</v>
          </cell>
        </row>
        <row r="506">
          <cell r="B506">
            <v>504</v>
          </cell>
          <cell r="C506" t="str">
            <v>Ana Maria Souza Ferreira</v>
          </cell>
          <cell r="D506" t="str">
            <v>000.000.000-503</v>
          </cell>
          <cell r="E506" t="str">
            <v>Cx. Econômica</v>
          </cell>
          <cell r="F506">
            <v>4818</v>
          </cell>
          <cell r="G506">
            <v>13</v>
          </cell>
          <cell r="H506" t="str">
            <v>00008274-0</v>
          </cell>
        </row>
        <row r="507">
          <cell r="B507">
            <v>505</v>
          </cell>
          <cell r="C507" t="str">
            <v>Eliene Cesar dos Santos</v>
          </cell>
          <cell r="D507" t="str">
            <v>000.000.000-504</v>
          </cell>
          <cell r="E507" t="str">
            <v>Cx. Econômica</v>
          </cell>
          <cell r="F507">
            <v>949</v>
          </cell>
          <cell r="G507">
            <v>1288</v>
          </cell>
          <cell r="H507" t="str">
            <v>875882167-6</v>
          </cell>
        </row>
        <row r="508">
          <cell r="B508">
            <v>506</v>
          </cell>
          <cell r="C508" t="str">
            <v>Josinei Sousa Silva</v>
          </cell>
          <cell r="D508" t="str">
            <v>000.000.000-505</v>
          </cell>
          <cell r="E508" t="str">
            <v>Cx. Econômica</v>
          </cell>
          <cell r="F508">
            <v>4818</v>
          </cell>
          <cell r="G508">
            <v>13</v>
          </cell>
          <cell r="H508" t="str">
            <v>00005636-7</v>
          </cell>
        </row>
        <row r="509">
          <cell r="B509">
            <v>507</v>
          </cell>
          <cell r="C509" t="str">
            <v>Patrícia Alves de França Vieira</v>
          </cell>
          <cell r="D509" t="str">
            <v>000.000.000-506</v>
          </cell>
          <cell r="E509" t="str">
            <v>Cx. Econômica</v>
          </cell>
          <cell r="F509">
            <v>4818</v>
          </cell>
          <cell r="G509">
            <v>13</v>
          </cell>
          <cell r="H509" t="str">
            <v>00007619-8</v>
          </cell>
        </row>
        <row r="510">
          <cell r="B510">
            <v>508</v>
          </cell>
          <cell r="C510" t="str">
            <v>Jorge Elcivan Filho</v>
          </cell>
          <cell r="D510" t="str">
            <v>000.000.000-507</v>
          </cell>
          <cell r="E510" t="str">
            <v>Cx. Econômica</v>
          </cell>
          <cell r="F510">
            <v>949</v>
          </cell>
          <cell r="G510">
            <v>13</v>
          </cell>
          <cell r="H510" t="str">
            <v>00017633-0</v>
          </cell>
        </row>
        <row r="511">
          <cell r="B511">
            <v>509</v>
          </cell>
          <cell r="C511" t="str">
            <v>Vilma Damasceno Silva</v>
          </cell>
          <cell r="D511" t="str">
            <v>000.000.000-508</v>
          </cell>
          <cell r="E511" t="str">
            <v>Cx. Econômica</v>
          </cell>
          <cell r="F511">
            <v>949</v>
          </cell>
          <cell r="G511">
            <v>23</v>
          </cell>
          <cell r="H511" t="str">
            <v>00021783-1</v>
          </cell>
        </row>
        <row r="512">
          <cell r="B512">
            <v>510</v>
          </cell>
          <cell r="C512" t="str">
            <v>Ivanilda Conceição Leite</v>
          </cell>
          <cell r="D512" t="str">
            <v>000.000.000-509</v>
          </cell>
          <cell r="E512" t="str">
            <v>Cx. Econômica</v>
          </cell>
          <cell r="F512">
            <v>949</v>
          </cell>
          <cell r="G512">
            <v>23</v>
          </cell>
          <cell r="H512" t="str">
            <v>00022081-6</v>
          </cell>
        </row>
        <row r="513">
          <cell r="B513">
            <v>511</v>
          </cell>
          <cell r="C513" t="str">
            <v>Samuel Monteiro da Cruz</v>
          </cell>
          <cell r="D513" t="str">
            <v>000.000.000-510</v>
          </cell>
          <cell r="E513" t="str">
            <v>Cx. Econômica</v>
          </cell>
          <cell r="F513">
            <v>4818</v>
          </cell>
          <cell r="G513">
            <v>13</v>
          </cell>
          <cell r="H513" t="str">
            <v>00007273-7</v>
          </cell>
        </row>
        <row r="514">
          <cell r="B514">
            <v>512</v>
          </cell>
          <cell r="C514" t="str">
            <v>Girlande Sampaio dos Santos</v>
          </cell>
          <cell r="D514" t="str">
            <v>000.000.000-511</v>
          </cell>
          <cell r="E514" t="str">
            <v>Cx. Econômica</v>
          </cell>
          <cell r="F514">
            <v>4818</v>
          </cell>
          <cell r="G514">
            <v>13</v>
          </cell>
          <cell r="H514" t="str">
            <v>00007272-9</v>
          </cell>
        </row>
        <row r="515">
          <cell r="B515">
            <v>513</v>
          </cell>
          <cell r="C515" t="str">
            <v>Gessirlande Silva de Oliveira</v>
          </cell>
          <cell r="D515" t="str">
            <v>000.000.000-512</v>
          </cell>
          <cell r="E515" t="str">
            <v>Cx. Econômica</v>
          </cell>
          <cell r="F515">
            <v>4818</v>
          </cell>
          <cell r="G515">
            <v>13</v>
          </cell>
          <cell r="H515" t="str">
            <v>00006396-7</v>
          </cell>
        </row>
        <row r="516">
          <cell r="B516">
            <v>514</v>
          </cell>
          <cell r="C516" t="str">
            <v>Lucas Moraes de Souza</v>
          </cell>
          <cell r="D516" t="str">
            <v>000.000.000-513</v>
          </cell>
          <cell r="E516" t="str">
            <v>Cx. Econômica</v>
          </cell>
          <cell r="F516">
            <v>4818</v>
          </cell>
          <cell r="G516">
            <v>23</v>
          </cell>
          <cell r="H516" t="str">
            <v>00000657-0</v>
          </cell>
        </row>
        <row r="517">
          <cell r="B517">
            <v>515</v>
          </cell>
          <cell r="C517" t="str">
            <v>Dirlene de Arruda Santos</v>
          </cell>
          <cell r="D517" t="str">
            <v>000.000.000-514</v>
          </cell>
          <cell r="E517" t="str">
            <v>Cx. Econômica</v>
          </cell>
          <cell r="F517">
            <v>4818</v>
          </cell>
          <cell r="G517">
            <v>13</v>
          </cell>
          <cell r="H517" t="str">
            <v>00004743-0</v>
          </cell>
        </row>
        <row r="518">
          <cell r="B518">
            <v>516</v>
          </cell>
          <cell r="C518" t="str">
            <v>Ueliton Silva</v>
          </cell>
          <cell r="D518" t="str">
            <v>000.000.000-515</v>
          </cell>
          <cell r="E518" t="str">
            <v>Sincoob</v>
          </cell>
          <cell r="F518">
            <v>3025</v>
          </cell>
          <cell r="H518">
            <v>1018604</v>
          </cell>
        </row>
        <row r="519">
          <cell r="B519">
            <v>517</v>
          </cell>
          <cell r="C519" t="str">
            <v>Lusinete Oliveira de Sousa</v>
          </cell>
          <cell r="D519" t="str">
            <v>000.000.000-516</v>
          </cell>
          <cell r="E519" t="str">
            <v>Cx. Econômica</v>
          </cell>
          <cell r="F519">
            <v>949</v>
          </cell>
          <cell r="G519">
            <v>23</v>
          </cell>
          <cell r="H519" t="str">
            <v>00012551-1</v>
          </cell>
        </row>
        <row r="520">
          <cell r="B520">
            <v>518</v>
          </cell>
          <cell r="C520" t="str">
            <v>Gildélia Pires de Souza</v>
          </cell>
          <cell r="D520" t="str">
            <v>000.000.000-517</v>
          </cell>
          <cell r="E520" t="str">
            <v>Cx. Econômica</v>
          </cell>
          <cell r="F520">
            <v>949</v>
          </cell>
          <cell r="G520">
            <v>23</v>
          </cell>
          <cell r="H520" t="str">
            <v>00026204-7</v>
          </cell>
        </row>
        <row r="521">
          <cell r="B521">
            <v>519</v>
          </cell>
          <cell r="C521" t="str">
            <v>Ebilisária de Almeida Silva</v>
          </cell>
          <cell r="D521" t="str">
            <v>000.000.000-518</v>
          </cell>
          <cell r="E521" t="str">
            <v>Cx. Econômica</v>
          </cell>
          <cell r="F521">
            <v>4818</v>
          </cell>
          <cell r="G521">
            <v>13</v>
          </cell>
          <cell r="H521" t="str">
            <v>00008324-0</v>
          </cell>
        </row>
        <row r="522">
          <cell r="B522">
            <v>520</v>
          </cell>
          <cell r="C522" t="str">
            <v>Fernando Moreira da Silva</v>
          </cell>
          <cell r="D522" t="str">
            <v>000.000.000-519</v>
          </cell>
          <cell r="E522" t="str">
            <v>Banco do Brasil</v>
          </cell>
          <cell r="F522" t="str">
            <v>2760-X</v>
          </cell>
          <cell r="G522" t="str">
            <v>poup</v>
          </cell>
          <cell r="H522" t="str">
            <v>15.244-7</v>
          </cell>
        </row>
        <row r="523">
          <cell r="B523">
            <v>521</v>
          </cell>
          <cell r="C523" t="str">
            <v>Dhenif Freitas Araújo</v>
          </cell>
          <cell r="D523" t="str">
            <v>000.000.000-520</v>
          </cell>
          <cell r="E523" t="str">
            <v>Cx. Econômica</v>
          </cell>
          <cell r="F523">
            <v>4818</v>
          </cell>
          <cell r="G523">
            <v>13</v>
          </cell>
          <cell r="H523" t="str">
            <v>00009876-0</v>
          </cell>
        </row>
        <row r="524">
          <cell r="B524">
            <v>522</v>
          </cell>
          <cell r="C524" t="str">
            <v>Ilzete Pereira C Macedo</v>
          </cell>
          <cell r="D524" t="str">
            <v>000.000.000-521</v>
          </cell>
          <cell r="E524" t="str">
            <v>Banco do Brasil</v>
          </cell>
          <cell r="F524" t="str">
            <v>2760-X</v>
          </cell>
          <cell r="G524" t="str">
            <v>poup</v>
          </cell>
          <cell r="H524" t="str">
            <v>12.936-4</v>
          </cell>
        </row>
        <row r="525">
          <cell r="B525">
            <v>523</v>
          </cell>
          <cell r="C525" t="str">
            <v>Maria de Almeida</v>
          </cell>
          <cell r="D525" t="str">
            <v>000.000.000-522</v>
          </cell>
          <cell r="E525" t="str">
            <v>Cx. Econômica</v>
          </cell>
          <cell r="F525">
            <v>949</v>
          </cell>
          <cell r="G525">
            <v>23</v>
          </cell>
          <cell r="H525" t="str">
            <v>00024202-0</v>
          </cell>
        </row>
        <row r="526">
          <cell r="B526">
            <v>524</v>
          </cell>
          <cell r="C526" t="str">
            <v>Maria Fonseca de Oliveira</v>
          </cell>
          <cell r="D526" t="str">
            <v>000.000.000-523</v>
          </cell>
          <cell r="E526" t="str">
            <v>Cx. Econômica</v>
          </cell>
          <cell r="F526">
            <v>780</v>
          </cell>
          <cell r="G526">
            <v>13</v>
          </cell>
          <cell r="H526" t="str">
            <v>00014508-8</v>
          </cell>
        </row>
        <row r="527">
          <cell r="B527">
            <v>525</v>
          </cell>
          <cell r="C527" t="str">
            <v>Edson Andrade dos Santos</v>
          </cell>
          <cell r="D527" t="str">
            <v>000.000.000-524</v>
          </cell>
          <cell r="E527" t="str">
            <v>Cx. Econômica</v>
          </cell>
          <cell r="F527">
            <v>780</v>
          </cell>
          <cell r="G527">
            <v>13</v>
          </cell>
          <cell r="H527" t="str">
            <v>00067764-0</v>
          </cell>
        </row>
        <row r="528">
          <cell r="B528">
            <v>526</v>
          </cell>
          <cell r="C528" t="str">
            <v>Adriana Souza dos Anjos</v>
          </cell>
          <cell r="D528" t="str">
            <v>000.000.000-525</v>
          </cell>
          <cell r="E528" t="str">
            <v>Cx. Econômica</v>
          </cell>
          <cell r="F528">
            <v>4825</v>
          </cell>
          <cell r="G528">
            <v>13</v>
          </cell>
          <cell r="H528" t="str">
            <v>00001824-2</v>
          </cell>
        </row>
        <row r="529">
          <cell r="B529">
            <v>527</v>
          </cell>
          <cell r="D529" t="str">
            <v>000.000.000-526</v>
          </cell>
        </row>
        <row r="530">
          <cell r="B530">
            <v>528</v>
          </cell>
          <cell r="C530" t="str">
            <v>Joselito Lima de Souza</v>
          </cell>
          <cell r="D530" t="str">
            <v>000.000.000-527</v>
          </cell>
          <cell r="E530" t="str">
            <v>Bradesco</v>
          </cell>
          <cell r="F530" t="str">
            <v>3516-5</v>
          </cell>
          <cell r="G530" t="str">
            <v>c/corr</v>
          </cell>
          <cell r="H530" t="str">
            <v>0062207-9</v>
          </cell>
        </row>
        <row r="531">
          <cell r="B531">
            <v>529</v>
          </cell>
          <cell r="C531" t="str">
            <v>Vanuza Martins Pereira</v>
          </cell>
          <cell r="D531" t="str">
            <v>000.000.000-528</v>
          </cell>
          <cell r="E531" t="str">
            <v>Cx. Econômica</v>
          </cell>
          <cell r="F531">
            <v>4825</v>
          </cell>
          <cell r="G531">
            <v>13</v>
          </cell>
          <cell r="H531" t="str">
            <v>00000505-1</v>
          </cell>
        </row>
        <row r="532">
          <cell r="B532">
            <v>530</v>
          </cell>
          <cell r="C532" t="str">
            <v>Maria das Graças Pereira Moreira</v>
          </cell>
          <cell r="D532" t="str">
            <v>000.000.000-529</v>
          </cell>
          <cell r="E532" t="str">
            <v>Cx. Econômica</v>
          </cell>
          <cell r="F532">
            <v>949</v>
          </cell>
          <cell r="G532">
            <v>13</v>
          </cell>
          <cell r="H532" t="str">
            <v>00017775-1</v>
          </cell>
        </row>
        <row r="533">
          <cell r="B533">
            <v>531</v>
          </cell>
          <cell r="C533" t="str">
            <v>Adailton Barbosa dos Santos</v>
          </cell>
          <cell r="D533" t="str">
            <v>000.000.000-530</v>
          </cell>
          <cell r="E533" t="str">
            <v>Cx. Econômica</v>
          </cell>
          <cell r="F533">
            <v>614</v>
          </cell>
          <cell r="G533">
            <v>13</v>
          </cell>
          <cell r="H533" t="str">
            <v>00073797-6</v>
          </cell>
        </row>
        <row r="534">
          <cell r="B534">
            <v>532</v>
          </cell>
          <cell r="C534" t="str">
            <v>Carlinho Pereira dos Santos</v>
          </cell>
          <cell r="D534" t="str">
            <v>000.000.000-531</v>
          </cell>
          <cell r="E534" t="str">
            <v>Cx. Econômica</v>
          </cell>
          <cell r="F534">
            <v>780</v>
          </cell>
          <cell r="G534">
            <v>23</v>
          </cell>
          <cell r="H534" t="str">
            <v>00000932-7</v>
          </cell>
        </row>
        <row r="535">
          <cell r="B535">
            <v>533</v>
          </cell>
          <cell r="C535" t="str">
            <v>Regilandia Pereira dos Santos</v>
          </cell>
          <cell r="D535" t="str">
            <v>000.000.000-532</v>
          </cell>
          <cell r="E535" t="str">
            <v>Cx. Econômica</v>
          </cell>
          <cell r="F535">
            <v>780</v>
          </cell>
          <cell r="G535">
            <v>23</v>
          </cell>
          <cell r="H535" t="str">
            <v>00024416-4</v>
          </cell>
        </row>
        <row r="536">
          <cell r="B536">
            <v>534</v>
          </cell>
          <cell r="C536" t="str">
            <v>Roseli Lima de Oliveira</v>
          </cell>
          <cell r="D536" t="str">
            <v>000.000.000-533</v>
          </cell>
          <cell r="E536" t="str">
            <v>Cx. Econômica</v>
          </cell>
          <cell r="F536">
            <v>4825</v>
          </cell>
          <cell r="G536">
            <v>13</v>
          </cell>
          <cell r="H536" t="str">
            <v>00012811-0</v>
          </cell>
        </row>
        <row r="537">
          <cell r="B537">
            <v>535</v>
          </cell>
          <cell r="C537" t="str">
            <v>Adriana Alcanja Santos</v>
          </cell>
          <cell r="D537" t="str">
            <v>000.000.000-534</v>
          </cell>
          <cell r="E537" t="str">
            <v>Cx. Econômica</v>
          </cell>
          <cell r="F537">
            <v>4825</v>
          </cell>
          <cell r="G537">
            <v>13</v>
          </cell>
          <cell r="H537" t="str">
            <v>00011059-9</v>
          </cell>
        </row>
        <row r="538">
          <cell r="B538">
            <v>536</v>
          </cell>
          <cell r="C538" t="str">
            <v>Romário Nascimento dos Santos</v>
          </cell>
          <cell r="D538" t="str">
            <v>000.000.000-535</v>
          </cell>
          <cell r="E538" t="str">
            <v>Cx. Econômica</v>
          </cell>
          <cell r="F538">
            <v>4825</v>
          </cell>
          <cell r="G538">
            <v>13</v>
          </cell>
          <cell r="H538" t="str">
            <v>00005082-0</v>
          </cell>
        </row>
        <row r="539">
          <cell r="B539">
            <v>537</v>
          </cell>
          <cell r="C539" t="str">
            <v>Adriana Carlos da Silva</v>
          </cell>
          <cell r="D539" t="str">
            <v>000.000.000-536</v>
          </cell>
          <cell r="E539" t="str">
            <v>Cx. Econômica</v>
          </cell>
          <cell r="F539">
            <v>4825</v>
          </cell>
          <cell r="G539">
            <v>13</v>
          </cell>
          <cell r="H539" t="str">
            <v>00012109-4</v>
          </cell>
        </row>
        <row r="540">
          <cell r="B540">
            <v>538</v>
          </cell>
          <cell r="C540" t="str">
            <v>Maria José Alves de Souza</v>
          </cell>
          <cell r="D540" t="str">
            <v>000.000.000-537</v>
          </cell>
          <cell r="E540" t="str">
            <v>Cx. Econômica</v>
          </cell>
          <cell r="F540">
            <v>3653</v>
          </cell>
          <cell r="G540">
            <v>13</v>
          </cell>
          <cell r="H540" t="str">
            <v>00008629-1</v>
          </cell>
        </row>
        <row r="541">
          <cell r="B541">
            <v>539</v>
          </cell>
          <cell r="C541" t="str">
            <v>Albino Joaquim da Silva</v>
          </cell>
          <cell r="D541" t="str">
            <v>000.000.000-538</v>
          </cell>
          <cell r="E541" t="str">
            <v>Bradesco</v>
          </cell>
          <cell r="F541" t="str">
            <v>3801-6</v>
          </cell>
          <cell r="G541" t="str">
            <v>c/corr</v>
          </cell>
          <cell r="H541" t="str">
            <v>0520834-3</v>
          </cell>
        </row>
        <row r="542">
          <cell r="B542">
            <v>540</v>
          </cell>
          <cell r="C542" t="str">
            <v>Raimundo R Oliveira</v>
          </cell>
          <cell r="D542" t="str">
            <v>000.000.000-539</v>
          </cell>
          <cell r="E542" t="str">
            <v>Cx. Econômica</v>
          </cell>
          <cell r="F542">
            <v>4825</v>
          </cell>
          <cell r="G542">
            <v>13</v>
          </cell>
          <cell r="H542" t="str">
            <v>00010490-4</v>
          </cell>
        </row>
        <row r="543">
          <cell r="B543">
            <v>541</v>
          </cell>
          <cell r="C543" t="str">
            <v>Graciene Maria Gabriel</v>
          </cell>
          <cell r="D543" t="str">
            <v>000.000.000-540</v>
          </cell>
          <cell r="E543" t="str">
            <v>Cx. Econômica</v>
          </cell>
          <cell r="F543">
            <v>4825</v>
          </cell>
          <cell r="G543">
            <v>13</v>
          </cell>
          <cell r="H543" t="str">
            <v>00011947-2</v>
          </cell>
        </row>
        <row r="544">
          <cell r="B544">
            <v>542</v>
          </cell>
          <cell r="C544" t="str">
            <v>Mirian Jorge dos Santos</v>
          </cell>
          <cell r="D544" t="str">
            <v>000.000.000-541</v>
          </cell>
          <cell r="E544" t="str">
            <v>Banco do Brasil</v>
          </cell>
          <cell r="F544" t="str">
            <v>2760-X</v>
          </cell>
          <cell r="G544" t="str">
            <v>c/poup</v>
          </cell>
          <cell r="H544" t="str">
            <v>11.297-6</v>
          </cell>
        </row>
        <row r="545">
          <cell r="B545">
            <v>543</v>
          </cell>
          <cell r="C545" t="str">
            <v>Gilmacio Santos Oliveira</v>
          </cell>
          <cell r="D545" t="str">
            <v>000.000.000-542</v>
          </cell>
          <cell r="E545" t="str">
            <v>Banco do Brasil</v>
          </cell>
          <cell r="F545" t="str">
            <v>2760-X</v>
          </cell>
          <cell r="G545" t="str">
            <v>c/poup</v>
          </cell>
          <cell r="H545" t="str">
            <v>14.282-4</v>
          </cell>
        </row>
        <row r="546">
          <cell r="B546">
            <v>544</v>
          </cell>
          <cell r="C546" t="str">
            <v>Roberto A Fernandes</v>
          </cell>
          <cell r="D546" t="str">
            <v>000.000.000-543</v>
          </cell>
          <cell r="E546" t="str">
            <v>Cx. Econômica</v>
          </cell>
          <cell r="F546">
            <v>4825</v>
          </cell>
          <cell r="G546" t="str">
            <v>013</v>
          </cell>
          <cell r="H546" t="str">
            <v>00017454-6</v>
          </cell>
        </row>
        <row r="547">
          <cell r="B547">
            <v>545</v>
          </cell>
          <cell r="C547" t="str">
            <v>Zenaide Souza</v>
          </cell>
          <cell r="D547" t="str">
            <v>000.000.000-544</v>
          </cell>
          <cell r="E547" t="str">
            <v>Cx. Econômica</v>
          </cell>
          <cell r="F547">
            <v>949</v>
          </cell>
          <cell r="G547" t="str">
            <v>023</v>
          </cell>
          <cell r="H547" t="str">
            <v>00007229-9</v>
          </cell>
        </row>
        <row r="548">
          <cell r="B548">
            <v>546</v>
          </cell>
          <cell r="C548" t="str">
            <v>Leda Marcia Rosa Santos</v>
          </cell>
          <cell r="D548" t="str">
            <v>000.000.000-545</v>
          </cell>
          <cell r="E548" t="str">
            <v>Cx. Econômica</v>
          </cell>
          <cell r="F548">
            <v>4694</v>
          </cell>
          <cell r="G548" t="str">
            <v>023</v>
          </cell>
          <cell r="H548" t="str">
            <v>00000538-4</v>
          </cell>
        </row>
        <row r="549">
          <cell r="B549">
            <v>547</v>
          </cell>
          <cell r="C549" t="str">
            <v>Valter Pereira Alves</v>
          </cell>
          <cell r="D549" t="str">
            <v>000.000.000-546</v>
          </cell>
          <cell r="E549" t="str">
            <v>Cx. Econômica</v>
          </cell>
          <cell r="F549">
            <v>4773</v>
          </cell>
          <cell r="G549" t="str">
            <v>013</v>
          </cell>
          <cell r="H549" t="str">
            <v>00007732-8</v>
          </cell>
        </row>
        <row r="550">
          <cell r="B550">
            <v>548</v>
          </cell>
          <cell r="C550" t="str">
            <v>Sebastião Almeida da Cruz</v>
          </cell>
          <cell r="D550" t="str">
            <v>000.000.000-547</v>
          </cell>
          <cell r="E550" t="str">
            <v>Cx. Econômica</v>
          </cell>
          <cell r="F550">
            <v>4818</v>
          </cell>
          <cell r="G550" t="str">
            <v>013</v>
          </cell>
          <cell r="H550" t="str">
            <v>00005832-7</v>
          </cell>
        </row>
        <row r="551">
          <cell r="B551">
            <v>549</v>
          </cell>
          <cell r="C551" t="str">
            <v>Ana Rita Santos de Souza</v>
          </cell>
          <cell r="D551" t="str">
            <v>000.000.000-548</v>
          </cell>
          <cell r="E551" t="str">
            <v>Cx. Econômica</v>
          </cell>
          <cell r="F551">
            <v>780</v>
          </cell>
          <cell r="G551" t="str">
            <v>023</v>
          </cell>
          <cell r="H551" t="str">
            <v>00011013-3</v>
          </cell>
        </row>
        <row r="552">
          <cell r="B552">
            <v>550</v>
          </cell>
          <cell r="C552" t="str">
            <v>Luana Conceição Santos</v>
          </cell>
          <cell r="D552" t="str">
            <v>000.000.000-549</v>
          </cell>
          <cell r="E552" t="str">
            <v>Cx. Econômica</v>
          </cell>
          <cell r="F552">
            <v>4105</v>
          </cell>
          <cell r="G552" t="str">
            <v>013</v>
          </cell>
          <cell r="H552" t="str">
            <v>00022914-1</v>
          </cell>
        </row>
        <row r="553">
          <cell r="B553">
            <v>551</v>
          </cell>
          <cell r="C553" t="str">
            <v>Aldenir Marques de Souza</v>
          </cell>
          <cell r="D553" t="str">
            <v>000.000.000-550</v>
          </cell>
          <cell r="E553" t="str">
            <v>Cx. Econômica</v>
          </cell>
          <cell r="F553">
            <v>4825</v>
          </cell>
          <cell r="G553" t="str">
            <v>013</v>
          </cell>
          <cell r="H553" t="str">
            <v>00009870-0</v>
          </cell>
        </row>
        <row r="554">
          <cell r="B554">
            <v>552</v>
          </cell>
          <cell r="C554" t="str">
            <v>Neilton de Oliveira Mendes</v>
          </cell>
          <cell r="D554" t="str">
            <v>000.000.000-551</v>
          </cell>
          <cell r="E554" t="str">
            <v>Cx. Econômica</v>
          </cell>
          <cell r="F554">
            <v>4825</v>
          </cell>
          <cell r="G554" t="str">
            <v>013</v>
          </cell>
          <cell r="H554" t="str">
            <v>00016622-5</v>
          </cell>
        </row>
        <row r="555">
          <cell r="B555">
            <v>553</v>
          </cell>
          <cell r="C555" t="str">
            <v>Ednalva Moreira da Silva</v>
          </cell>
          <cell r="D555" t="str">
            <v>000.000.000-552</v>
          </cell>
          <cell r="E555" t="str">
            <v>Cx. Econômica</v>
          </cell>
          <cell r="F555">
            <v>4825</v>
          </cell>
          <cell r="G555" t="str">
            <v>013</v>
          </cell>
          <cell r="H555" t="str">
            <v>00000302-4</v>
          </cell>
        </row>
        <row r="556">
          <cell r="B556">
            <v>554</v>
          </cell>
          <cell r="C556" t="str">
            <v>Nilza Bispo Ferreira</v>
          </cell>
          <cell r="D556" t="str">
            <v>000.000.000-553</v>
          </cell>
          <cell r="E556" t="str">
            <v>Bradesco</v>
          </cell>
          <cell r="F556" t="str">
            <v>3801-6</v>
          </cell>
          <cell r="G556" t="str">
            <v>poup</v>
          </cell>
          <cell r="H556" t="str">
            <v>1000291-5</v>
          </cell>
        </row>
        <row r="557">
          <cell r="B557">
            <v>555</v>
          </cell>
          <cell r="C557" t="str">
            <v>Alcilene Jesus da Silva</v>
          </cell>
          <cell r="D557" t="str">
            <v>000.000.000-554</v>
          </cell>
          <cell r="E557" t="str">
            <v>Cx. Econômica</v>
          </cell>
          <cell r="F557">
            <v>4825</v>
          </cell>
          <cell r="G557" t="str">
            <v>013</v>
          </cell>
          <cell r="H557" t="str">
            <v>00002573-7</v>
          </cell>
        </row>
        <row r="558">
          <cell r="B558">
            <v>556</v>
          </cell>
          <cell r="C558" t="str">
            <v>Mariazinha de Jesus Silva</v>
          </cell>
          <cell r="D558" t="str">
            <v>000.000.000-555</v>
          </cell>
          <cell r="E558" t="str">
            <v>Cx. Econômica</v>
          </cell>
          <cell r="F558">
            <v>780</v>
          </cell>
          <cell r="G558" t="str">
            <v>023</v>
          </cell>
          <cell r="H558" t="str">
            <v>00012127-5</v>
          </cell>
        </row>
        <row r="559">
          <cell r="B559">
            <v>557</v>
          </cell>
          <cell r="C559" t="str">
            <v>Maria José Alves da Silva</v>
          </cell>
          <cell r="D559" t="str">
            <v>000.000.000-556</v>
          </cell>
          <cell r="E559" t="str">
            <v>Cx. Econômica</v>
          </cell>
          <cell r="F559">
            <v>780</v>
          </cell>
          <cell r="G559" t="str">
            <v>013</v>
          </cell>
          <cell r="H559" t="str">
            <v>00076845-0</v>
          </cell>
        </row>
        <row r="560">
          <cell r="B560">
            <v>558</v>
          </cell>
          <cell r="C560" t="str">
            <v>Adenilson Amaral</v>
          </cell>
          <cell r="D560" t="str">
            <v>000.000.000-557</v>
          </cell>
          <cell r="E560" t="str">
            <v>Cx. Econômica</v>
          </cell>
          <cell r="F560">
            <v>4825</v>
          </cell>
          <cell r="G560" t="str">
            <v>013</v>
          </cell>
          <cell r="H560" t="str">
            <v>00003769-7</v>
          </cell>
        </row>
        <row r="561">
          <cell r="B561">
            <v>559</v>
          </cell>
          <cell r="C561" t="str">
            <v>Girleide Jesus da Silva</v>
          </cell>
          <cell r="D561" t="str">
            <v>000.000.000-558</v>
          </cell>
          <cell r="E561" t="str">
            <v>Cx. Econômica</v>
          </cell>
          <cell r="F561">
            <v>949</v>
          </cell>
          <cell r="G561" t="str">
            <v>013</v>
          </cell>
          <cell r="H561" t="str">
            <v>00007269-0</v>
          </cell>
        </row>
        <row r="562">
          <cell r="B562">
            <v>560</v>
          </cell>
          <cell r="C562" t="str">
            <v>Edvan Brito Santos</v>
          </cell>
          <cell r="D562" t="str">
            <v>000.000.000-559</v>
          </cell>
          <cell r="E562" t="str">
            <v>Cx. Econômica</v>
          </cell>
          <cell r="F562">
            <v>949</v>
          </cell>
          <cell r="G562" t="str">
            <v>013</v>
          </cell>
          <cell r="H562" t="str">
            <v>00011834-8</v>
          </cell>
        </row>
        <row r="563">
          <cell r="B563">
            <v>561</v>
          </cell>
          <cell r="C563" t="str">
            <v>Agda M de Souza Cruz</v>
          </cell>
          <cell r="D563" t="str">
            <v>000.000.000-560</v>
          </cell>
          <cell r="E563" t="str">
            <v>Cx. Econômica</v>
          </cell>
          <cell r="F563">
            <v>780</v>
          </cell>
          <cell r="G563" t="str">
            <v>013</v>
          </cell>
          <cell r="H563" t="str">
            <v>00021830-9</v>
          </cell>
        </row>
        <row r="564">
          <cell r="B564">
            <v>562</v>
          </cell>
          <cell r="C564" t="str">
            <v>Marlene Rosa de Jesus</v>
          </cell>
          <cell r="D564" t="str">
            <v>000.000.000-561</v>
          </cell>
          <cell r="E564" t="str">
            <v>Bradesco</v>
          </cell>
          <cell r="F564" t="str">
            <v>3801-6</v>
          </cell>
          <cell r="G564" t="str">
            <v>c/corr</v>
          </cell>
          <cell r="H564" t="str">
            <v>0520371-6</v>
          </cell>
        </row>
        <row r="565">
          <cell r="B565">
            <v>563</v>
          </cell>
          <cell r="C565" t="str">
            <v>Maria Nilma S Oliveira</v>
          </cell>
          <cell r="D565" t="str">
            <v>000.000.000-562</v>
          </cell>
          <cell r="E565" t="str">
            <v>Cx. Econômica</v>
          </cell>
          <cell r="F565">
            <v>780</v>
          </cell>
          <cell r="G565" t="str">
            <v>023</v>
          </cell>
          <cell r="H565" t="str">
            <v>00009496-0</v>
          </cell>
        </row>
        <row r="566">
          <cell r="B566">
            <v>564</v>
          </cell>
          <cell r="C566" t="str">
            <v>Lisete Araújos dos Santos</v>
          </cell>
          <cell r="D566" t="str">
            <v>000.000.000-563</v>
          </cell>
          <cell r="E566" t="str">
            <v>Cx. Econômica</v>
          </cell>
          <cell r="F566">
            <v>780</v>
          </cell>
          <cell r="G566" t="str">
            <v>013</v>
          </cell>
          <cell r="H566" t="str">
            <v>00012071-9</v>
          </cell>
        </row>
        <row r="567">
          <cell r="B567">
            <v>565</v>
          </cell>
          <cell r="C567" t="str">
            <v>Francineide Sabino da Silva</v>
          </cell>
          <cell r="D567" t="str">
            <v>000.000.000-564</v>
          </cell>
          <cell r="E567" t="str">
            <v>Cx. Econômica</v>
          </cell>
          <cell r="F567">
            <v>3777</v>
          </cell>
          <cell r="G567" t="str">
            <v>013</v>
          </cell>
          <cell r="H567" t="str">
            <v>00019870-1</v>
          </cell>
        </row>
        <row r="568">
          <cell r="B568">
            <v>566</v>
          </cell>
          <cell r="C568" t="str">
            <v>Lucidalva S Gonçaves</v>
          </cell>
          <cell r="D568" t="str">
            <v>000.000.000-565</v>
          </cell>
          <cell r="E568" t="str">
            <v>Cx. Econômica</v>
          </cell>
          <cell r="F568">
            <v>780</v>
          </cell>
          <cell r="G568" t="str">
            <v>013</v>
          </cell>
          <cell r="H568" t="str">
            <v>00005000-1</v>
          </cell>
        </row>
        <row r="569">
          <cell r="B569">
            <v>567</v>
          </cell>
          <cell r="C569" t="str">
            <v>Sandoval Francisco de Souza</v>
          </cell>
          <cell r="D569" t="str">
            <v>000.000.000-566</v>
          </cell>
          <cell r="E569" t="str">
            <v>Cx. Econômica</v>
          </cell>
          <cell r="F569">
            <v>4825</v>
          </cell>
          <cell r="G569" t="str">
            <v>013</v>
          </cell>
          <cell r="H569" t="str">
            <v>00014546-5</v>
          </cell>
        </row>
        <row r="570">
          <cell r="B570">
            <v>568</v>
          </cell>
          <cell r="C570" t="str">
            <v>Damare Santana Passos</v>
          </cell>
          <cell r="D570" t="str">
            <v>000.000.000-567</v>
          </cell>
          <cell r="E570" t="str">
            <v>Cx. Econômica</v>
          </cell>
          <cell r="F570">
            <v>4825</v>
          </cell>
          <cell r="G570" t="str">
            <v>013</v>
          </cell>
          <cell r="H570" t="str">
            <v>00008695-7</v>
          </cell>
        </row>
        <row r="571">
          <cell r="B571">
            <v>569</v>
          </cell>
          <cell r="C571" t="str">
            <v>Noelma Araújo dos Santos</v>
          </cell>
          <cell r="D571" t="str">
            <v>000.000.000-568</v>
          </cell>
          <cell r="E571" t="str">
            <v>Cx. Econômica</v>
          </cell>
          <cell r="F571">
            <v>780</v>
          </cell>
          <cell r="G571" t="str">
            <v>013</v>
          </cell>
          <cell r="H571" t="str">
            <v>00067520-6</v>
          </cell>
        </row>
        <row r="572">
          <cell r="B572">
            <v>570</v>
          </cell>
          <cell r="C572" t="str">
            <v>Zilnei Fernandes da Silva</v>
          </cell>
          <cell r="D572" t="str">
            <v>000.000.000-569</v>
          </cell>
          <cell r="E572" t="str">
            <v>Cx. Econômica</v>
          </cell>
          <cell r="F572">
            <v>4825</v>
          </cell>
          <cell r="G572" t="str">
            <v>013</v>
          </cell>
          <cell r="H572" t="str">
            <v>00007932-2</v>
          </cell>
        </row>
        <row r="573">
          <cell r="B573">
            <v>571</v>
          </cell>
          <cell r="C573" t="str">
            <v>Floraci Maria Fidelis</v>
          </cell>
          <cell r="D573" t="str">
            <v>000.000.000-570</v>
          </cell>
          <cell r="E573" t="str">
            <v>Cx. Econômica</v>
          </cell>
          <cell r="F573">
            <v>780</v>
          </cell>
          <cell r="G573" t="str">
            <v>023</v>
          </cell>
          <cell r="H573" t="str">
            <v>00030636-4</v>
          </cell>
        </row>
        <row r="574">
          <cell r="B574">
            <v>572</v>
          </cell>
          <cell r="C574" t="str">
            <v>Gersivan Santos Gonçalves</v>
          </cell>
          <cell r="D574" t="str">
            <v>000.000.000-571</v>
          </cell>
          <cell r="E574" t="str">
            <v>Cx. Econômica</v>
          </cell>
          <cell r="F574">
            <v>4825</v>
          </cell>
          <cell r="G574" t="str">
            <v>013</v>
          </cell>
          <cell r="H574" t="str">
            <v>00010471-8</v>
          </cell>
        </row>
        <row r="575">
          <cell r="B575">
            <v>573</v>
          </cell>
          <cell r="C575" t="str">
            <v>Ivanilde Barbosa Viana</v>
          </cell>
          <cell r="D575" t="str">
            <v>000.000.000-572</v>
          </cell>
          <cell r="E575" t="str">
            <v>Cx. Econômica</v>
          </cell>
          <cell r="F575">
            <v>780</v>
          </cell>
          <cell r="G575" t="str">
            <v>023</v>
          </cell>
          <cell r="H575" t="str">
            <v>00012045-7</v>
          </cell>
        </row>
        <row r="576">
          <cell r="B576">
            <v>574</v>
          </cell>
          <cell r="C576" t="str">
            <v>Cassio Jesus Silva</v>
          </cell>
          <cell r="D576" t="str">
            <v>000.000.000-573</v>
          </cell>
          <cell r="E576" t="str">
            <v>Cx. Econômica</v>
          </cell>
          <cell r="F576">
            <v>4818</v>
          </cell>
          <cell r="G576" t="str">
            <v>013</v>
          </cell>
          <cell r="H576" t="str">
            <v>00007127-7</v>
          </cell>
        </row>
        <row r="577">
          <cell r="B577">
            <v>575</v>
          </cell>
          <cell r="C577" t="str">
            <v>Eciene Pereira da Silva</v>
          </cell>
          <cell r="D577" t="str">
            <v>000.000.000-574</v>
          </cell>
          <cell r="E577" t="str">
            <v>Bradesco</v>
          </cell>
          <cell r="F577" t="str">
            <v>3801-6</v>
          </cell>
          <cell r="G577" t="str">
            <v>c/corr</v>
          </cell>
          <cell r="H577" t="str">
            <v>0064300-9</v>
          </cell>
        </row>
        <row r="578">
          <cell r="B578">
            <v>576</v>
          </cell>
          <cell r="C578" t="str">
            <v>Ronaldo Souza da Cruz</v>
          </cell>
          <cell r="D578" t="str">
            <v>000.000.000-575</v>
          </cell>
          <cell r="E578" t="str">
            <v>Bradesco</v>
          </cell>
          <cell r="F578" t="str">
            <v>3801-6</v>
          </cell>
          <cell r="G578" t="str">
            <v>c/corr</v>
          </cell>
          <cell r="H578" t="str">
            <v>0001619-5</v>
          </cell>
        </row>
        <row r="579">
          <cell r="B579">
            <v>577</v>
          </cell>
          <cell r="C579" t="str">
            <v>Maria Paula de Jesus Matos</v>
          </cell>
          <cell r="D579" t="str">
            <v>000.000.000-576</v>
          </cell>
          <cell r="E579" t="str">
            <v>Bradesco</v>
          </cell>
          <cell r="F579" t="str">
            <v>3801-6</v>
          </cell>
          <cell r="G579" t="str">
            <v>poup</v>
          </cell>
          <cell r="H579" t="str">
            <v>1000156-0</v>
          </cell>
        </row>
        <row r="580">
          <cell r="B580">
            <v>578</v>
          </cell>
          <cell r="C580" t="str">
            <v>Lucas Fernandes B Santos</v>
          </cell>
          <cell r="D580" t="str">
            <v>000.000.000-577</v>
          </cell>
          <cell r="E580" t="str">
            <v>Cx. Econômica</v>
          </cell>
          <cell r="F580">
            <v>4825</v>
          </cell>
          <cell r="G580" t="str">
            <v>013</v>
          </cell>
          <cell r="H580" t="str">
            <v>00012756-4</v>
          </cell>
        </row>
        <row r="581">
          <cell r="B581">
            <v>579</v>
          </cell>
          <cell r="C581" t="str">
            <v>Leandro Souza dos Santos</v>
          </cell>
          <cell r="D581" t="str">
            <v>000.000.000-578</v>
          </cell>
          <cell r="E581" t="str">
            <v>Cx. Econômica</v>
          </cell>
          <cell r="F581">
            <v>4825</v>
          </cell>
          <cell r="G581" t="str">
            <v>013</v>
          </cell>
          <cell r="H581" t="str">
            <v>00011956-1</v>
          </cell>
        </row>
        <row r="582">
          <cell r="B582">
            <v>580</v>
          </cell>
          <cell r="C582" t="str">
            <v>Alex Silva dos Santos</v>
          </cell>
          <cell r="D582" t="str">
            <v>000.000.000-579</v>
          </cell>
          <cell r="E582" t="str">
            <v>Cx. Econômica</v>
          </cell>
          <cell r="F582">
            <v>4825</v>
          </cell>
          <cell r="G582" t="str">
            <v>013</v>
          </cell>
          <cell r="H582" t="str">
            <v>00009132-2</v>
          </cell>
        </row>
        <row r="583">
          <cell r="B583">
            <v>581</v>
          </cell>
          <cell r="C583" t="str">
            <v>Nilzete de Jesus Santos</v>
          </cell>
          <cell r="D583" t="str">
            <v>000.000.000-580</v>
          </cell>
          <cell r="E583" t="str">
            <v>Cx. Econômica</v>
          </cell>
          <cell r="F583">
            <v>4825</v>
          </cell>
          <cell r="G583" t="str">
            <v>013</v>
          </cell>
          <cell r="H583" t="str">
            <v>00015735-8</v>
          </cell>
        </row>
        <row r="584">
          <cell r="B584">
            <v>582</v>
          </cell>
          <cell r="C584" t="str">
            <v>Maria de Fátima Teles de Oliveira</v>
          </cell>
          <cell r="D584" t="str">
            <v>000.000.000-581</v>
          </cell>
          <cell r="E584" t="str">
            <v>Bradesco</v>
          </cell>
          <cell r="F584" t="str">
            <v>3801-6</v>
          </cell>
          <cell r="G584" t="str">
            <v>c/corr</v>
          </cell>
          <cell r="H584" t="str">
            <v>0002131-8</v>
          </cell>
        </row>
        <row r="585">
          <cell r="B585">
            <v>583</v>
          </cell>
          <cell r="C585" t="str">
            <v>Elvismaria Santos dos Anjos</v>
          </cell>
          <cell r="D585" t="str">
            <v>000.000.000-582</v>
          </cell>
          <cell r="E585" t="str">
            <v>Cx. Econômica</v>
          </cell>
          <cell r="F585">
            <v>4825</v>
          </cell>
          <cell r="G585" t="str">
            <v>013</v>
          </cell>
          <cell r="H585" t="str">
            <v>871262371-5</v>
          </cell>
        </row>
        <row r="586">
          <cell r="B586">
            <v>584</v>
          </cell>
          <cell r="C586" t="str">
            <v>Evanessa Santos Oliveira</v>
          </cell>
          <cell r="D586" t="str">
            <v>000.000.000-583</v>
          </cell>
          <cell r="E586" t="str">
            <v>Cx. Econômica</v>
          </cell>
          <cell r="F586">
            <v>4825</v>
          </cell>
          <cell r="G586" t="str">
            <v>013</v>
          </cell>
          <cell r="H586" t="str">
            <v>00012988-5</v>
          </cell>
        </row>
        <row r="587">
          <cell r="B587">
            <v>585</v>
          </cell>
          <cell r="C587" t="str">
            <v>Lucimar Rosa do Nascimento</v>
          </cell>
          <cell r="D587" t="str">
            <v>000.000.000-584</v>
          </cell>
          <cell r="E587" t="str">
            <v>Bradesco</v>
          </cell>
          <cell r="F587" t="str">
            <v>1464-8</v>
          </cell>
          <cell r="G587" t="str">
            <v>poup</v>
          </cell>
          <cell r="H587" t="str">
            <v>1022138-2</v>
          </cell>
        </row>
        <row r="588">
          <cell r="B588">
            <v>586</v>
          </cell>
          <cell r="C588" t="str">
            <v>Ilza Matos S Santos</v>
          </cell>
          <cell r="D588" t="str">
            <v>000.000.000-585</v>
          </cell>
          <cell r="E588" t="str">
            <v>Banco do Brasil</v>
          </cell>
          <cell r="F588" t="str">
            <v>2760-X</v>
          </cell>
          <cell r="G588" t="str">
            <v>poup</v>
          </cell>
          <cell r="H588" t="str">
            <v>9.846-0</v>
          </cell>
        </row>
        <row r="589">
          <cell r="B589">
            <v>587</v>
          </cell>
          <cell r="C589" t="str">
            <v>Lucineide da Silva Veleiro</v>
          </cell>
          <cell r="D589" t="str">
            <v>000.000.000-586</v>
          </cell>
          <cell r="E589" t="str">
            <v>Bradesco</v>
          </cell>
          <cell r="F589" t="str">
            <v>3801-6</v>
          </cell>
          <cell r="G589" t="str">
            <v>c/corr</v>
          </cell>
          <cell r="H589" t="str">
            <v>0002128-8</v>
          </cell>
        </row>
        <row r="590">
          <cell r="B590">
            <v>588</v>
          </cell>
          <cell r="C590" t="str">
            <v>Realdo Santos Oliveira</v>
          </cell>
          <cell r="D590" t="str">
            <v>000.000.000-587</v>
          </cell>
          <cell r="E590" t="str">
            <v>Cx. Econômica</v>
          </cell>
          <cell r="F590">
            <v>4825</v>
          </cell>
          <cell r="G590" t="str">
            <v>013</v>
          </cell>
          <cell r="H590" t="str">
            <v>00005228-9</v>
          </cell>
        </row>
        <row r="591">
          <cell r="B591">
            <v>589</v>
          </cell>
          <cell r="C591" t="str">
            <v>Morgana Dias de Araújo</v>
          </cell>
          <cell r="D591" t="str">
            <v>000.000.000-588</v>
          </cell>
          <cell r="E591" t="str">
            <v>Cx. Econômica</v>
          </cell>
          <cell r="F591">
            <v>4825</v>
          </cell>
          <cell r="G591" t="str">
            <v>013</v>
          </cell>
          <cell r="H591" t="str">
            <v>00009239-6</v>
          </cell>
        </row>
        <row r="592">
          <cell r="B592">
            <v>590</v>
          </cell>
          <cell r="C592" t="str">
            <v>Quitéria Jesus da Silva</v>
          </cell>
          <cell r="D592" t="str">
            <v>000.000.000-589</v>
          </cell>
          <cell r="E592" t="str">
            <v>Cx. Econômica</v>
          </cell>
          <cell r="F592">
            <v>780</v>
          </cell>
          <cell r="G592" t="str">
            <v>023</v>
          </cell>
          <cell r="H592" t="str">
            <v>00008908-8</v>
          </cell>
        </row>
        <row r="593">
          <cell r="B593">
            <v>591</v>
          </cell>
          <cell r="C593" t="str">
            <v>Sirlandia Alves dos Santos</v>
          </cell>
          <cell r="D593" t="str">
            <v>000.000.000-590</v>
          </cell>
          <cell r="E593" t="str">
            <v>Cx. Econômica</v>
          </cell>
          <cell r="F593">
            <v>241</v>
          </cell>
          <cell r="G593" t="str">
            <v>013</v>
          </cell>
          <cell r="H593" t="str">
            <v>00017672-1</v>
          </cell>
        </row>
        <row r="594">
          <cell r="B594">
            <v>592</v>
          </cell>
          <cell r="C594" t="str">
            <v>Eulalia Oliveira Costa</v>
          </cell>
          <cell r="D594" t="str">
            <v>000.000.000-591</v>
          </cell>
          <cell r="E594" t="str">
            <v>Cx. Econômica</v>
          </cell>
          <cell r="F594">
            <v>4825</v>
          </cell>
          <cell r="G594" t="str">
            <v>013</v>
          </cell>
          <cell r="H594" t="str">
            <v>00010598-6</v>
          </cell>
        </row>
        <row r="595">
          <cell r="B595">
            <v>593</v>
          </cell>
          <cell r="C595" t="str">
            <v>Flaudemir F Fonseca</v>
          </cell>
          <cell r="D595" t="str">
            <v>000.000.000-592</v>
          </cell>
          <cell r="E595" t="str">
            <v>Cx. Econômica</v>
          </cell>
          <cell r="F595">
            <v>1655</v>
          </cell>
          <cell r="G595" t="str">
            <v>013</v>
          </cell>
          <cell r="H595" t="str">
            <v>00084157-5</v>
          </cell>
        </row>
        <row r="596">
          <cell r="B596">
            <v>594</v>
          </cell>
          <cell r="C596" t="str">
            <v>João Marcos M Alcantara</v>
          </cell>
          <cell r="D596" t="str">
            <v>000.000.000-593</v>
          </cell>
          <cell r="E596" t="str">
            <v>Cx. Econômica</v>
          </cell>
          <cell r="F596">
            <v>783</v>
          </cell>
          <cell r="G596" t="str">
            <v>013</v>
          </cell>
          <cell r="H596" t="str">
            <v>00119374-0</v>
          </cell>
        </row>
        <row r="597">
          <cell r="B597">
            <v>595</v>
          </cell>
          <cell r="C597" t="str">
            <v>Deleon de Jesus Souza</v>
          </cell>
          <cell r="D597" t="str">
            <v>000.000.000-594</v>
          </cell>
          <cell r="E597" t="str">
            <v>Bradesco</v>
          </cell>
          <cell r="F597" t="str">
            <v>3801-6</v>
          </cell>
          <cell r="G597" t="str">
            <v>c/corr</v>
          </cell>
          <cell r="H597" t="str">
            <v>0001459-1</v>
          </cell>
        </row>
        <row r="598">
          <cell r="B598">
            <v>596</v>
          </cell>
          <cell r="C598" t="str">
            <v>Jorge Ferreira Lopes</v>
          </cell>
          <cell r="D598" t="str">
            <v>000.000.000-595</v>
          </cell>
          <cell r="E598" t="str">
            <v>Cx. Econômica</v>
          </cell>
          <cell r="F598">
            <v>780</v>
          </cell>
          <cell r="G598" t="str">
            <v>013</v>
          </cell>
          <cell r="H598" t="str">
            <v>00006028-7</v>
          </cell>
        </row>
        <row r="599">
          <cell r="B599">
            <v>597</v>
          </cell>
          <cell r="C599" t="str">
            <v>Gracinelia Rosa de Oliveira</v>
          </cell>
          <cell r="D599" t="str">
            <v>000.000.000-596</v>
          </cell>
          <cell r="E599" t="str">
            <v>Banco do Brasil</v>
          </cell>
          <cell r="F599" t="str">
            <v>3833-4</v>
          </cell>
          <cell r="G599" t="str">
            <v>poup</v>
          </cell>
          <cell r="H599" t="str">
            <v>12.758-2</v>
          </cell>
        </row>
        <row r="600">
          <cell r="B600">
            <v>598</v>
          </cell>
          <cell r="C600" t="str">
            <v>Elissandro Lopes de Souza</v>
          </cell>
          <cell r="D600" t="str">
            <v>000.000.000-597</v>
          </cell>
          <cell r="E600" t="str">
            <v>Cx. Econômica</v>
          </cell>
          <cell r="F600">
            <v>2734</v>
          </cell>
          <cell r="G600" t="str">
            <v>013</v>
          </cell>
          <cell r="H600" t="str">
            <v>00055191-9</v>
          </cell>
        </row>
        <row r="601">
          <cell r="B601">
            <v>599</v>
          </cell>
          <cell r="C601" t="str">
            <v>Gilverson Costa de Souza</v>
          </cell>
          <cell r="D601" t="str">
            <v>000.000.000-598</v>
          </cell>
          <cell r="E601" t="str">
            <v>Cx. Econômica</v>
          </cell>
          <cell r="F601">
            <v>4825</v>
          </cell>
          <cell r="G601" t="str">
            <v>013</v>
          </cell>
          <cell r="H601" t="str">
            <v>00016886-4</v>
          </cell>
        </row>
        <row r="602">
          <cell r="B602">
            <v>600</v>
          </cell>
          <cell r="C602" t="str">
            <v>Maria Augusta Sales dos Santos</v>
          </cell>
          <cell r="D602" t="str">
            <v>000.000.000-599</v>
          </cell>
          <cell r="E602" t="str">
            <v>Bradesco</v>
          </cell>
          <cell r="F602" t="str">
            <v>3801-6</v>
          </cell>
          <cell r="G602" t="str">
            <v>c/corr</v>
          </cell>
          <cell r="H602" t="str">
            <v>0002415-5</v>
          </cell>
        </row>
        <row r="603">
          <cell r="B603">
            <v>601</v>
          </cell>
          <cell r="C603" t="str">
            <v>Márcio Santana dos Santos</v>
          </cell>
          <cell r="D603" t="str">
            <v>000.000.000-600</v>
          </cell>
          <cell r="E603" t="str">
            <v>Cx. Econômica</v>
          </cell>
          <cell r="F603">
            <v>4825</v>
          </cell>
          <cell r="G603" t="str">
            <v>013</v>
          </cell>
          <cell r="H603" t="str">
            <v>00003890-1</v>
          </cell>
        </row>
        <row r="604">
          <cell r="B604">
            <v>602</v>
          </cell>
          <cell r="C604" t="str">
            <v>Lidiane Jesus da Cruz</v>
          </cell>
          <cell r="D604" t="str">
            <v>000.000.000-601</v>
          </cell>
          <cell r="E604" t="str">
            <v>Cx. Econômica</v>
          </cell>
          <cell r="F604">
            <v>780</v>
          </cell>
          <cell r="G604" t="str">
            <v>013</v>
          </cell>
          <cell r="H604" t="str">
            <v>00012991-0</v>
          </cell>
        </row>
        <row r="605">
          <cell r="B605">
            <v>603</v>
          </cell>
          <cell r="C605" t="str">
            <v>Marinalva de Oliveira</v>
          </cell>
          <cell r="D605" t="str">
            <v>000.000.000-602</v>
          </cell>
          <cell r="E605" t="str">
            <v>Cx. Econômica</v>
          </cell>
          <cell r="F605">
            <v>949</v>
          </cell>
          <cell r="G605" t="str">
            <v>023</v>
          </cell>
          <cell r="H605" t="str">
            <v>00020426-8</v>
          </cell>
        </row>
        <row r="606">
          <cell r="B606">
            <v>604</v>
          </cell>
          <cell r="C606" t="str">
            <v>Carlos Cruz Almeida</v>
          </cell>
          <cell r="D606" t="str">
            <v>000.000.000-603</v>
          </cell>
          <cell r="E606" t="str">
            <v>Cx. Econômica</v>
          </cell>
          <cell r="F606">
            <v>949</v>
          </cell>
          <cell r="G606" t="str">
            <v>013</v>
          </cell>
          <cell r="H606" t="str">
            <v>00021240-9</v>
          </cell>
        </row>
        <row r="607">
          <cell r="B607">
            <v>605</v>
          </cell>
          <cell r="C607" t="str">
            <v>Darleide Santana de Aandrade</v>
          </cell>
          <cell r="D607" t="str">
            <v>000.000.000-604</v>
          </cell>
          <cell r="E607" t="str">
            <v>Bradesco</v>
          </cell>
          <cell r="F607" t="str">
            <v>3655-2</v>
          </cell>
          <cell r="G607" t="str">
            <v>c/poup</v>
          </cell>
          <cell r="H607" t="str">
            <v>1002383-1</v>
          </cell>
        </row>
        <row r="608">
          <cell r="B608">
            <v>606</v>
          </cell>
          <cell r="C608" t="str">
            <v>Vailson Magno dos Anjos</v>
          </cell>
          <cell r="D608" t="str">
            <v>000.000.000-605</v>
          </cell>
          <cell r="E608" t="str">
            <v>Bradesco</v>
          </cell>
          <cell r="F608" t="str">
            <v>3616-1</v>
          </cell>
          <cell r="G608" t="str">
            <v>c/corr</v>
          </cell>
          <cell r="H608" t="str">
            <v>0613246-4</v>
          </cell>
        </row>
        <row r="609">
          <cell r="B609">
            <v>607</v>
          </cell>
          <cell r="C609" t="str">
            <v>Carlos Santana da Silva</v>
          </cell>
          <cell r="D609" t="str">
            <v>000.000.000-606</v>
          </cell>
          <cell r="E609" t="str">
            <v>Cx. Econômica</v>
          </cell>
          <cell r="F609">
            <v>4825</v>
          </cell>
          <cell r="G609" t="str">
            <v>013</v>
          </cell>
          <cell r="H609" t="str">
            <v>00018078-3</v>
          </cell>
        </row>
        <row r="610">
          <cell r="B610">
            <v>608</v>
          </cell>
          <cell r="C610" t="str">
            <v>Gerivan G. Ferreira</v>
          </cell>
          <cell r="D610" t="str">
            <v>000.000.000-607</v>
          </cell>
          <cell r="E610" t="str">
            <v>Cx. Econômica</v>
          </cell>
          <cell r="F610">
            <v>4818</v>
          </cell>
          <cell r="G610" t="str">
            <v>013</v>
          </cell>
          <cell r="H610" t="str">
            <v>00007532-9</v>
          </cell>
        </row>
        <row r="611">
          <cell r="B611">
            <v>609</v>
          </cell>
          <cell r="C611" t="str">
            <v>Juciara Oliveira Vieira</v>
          </cell>
          <cell r="D611" t="str">
            <v>000.000.000-608</v>
          </cell>
          <cell r="E611" t="str">
            <v>Cx. Econômica</v>
          </cell>
          <cell r="F611">
            <v>949</v>
          </cell>
          <cell r="G611" t="str">
            <v>013</v>
          </cell>
          <cell r="H611" t="str">
            <v>00037856-0</v>
          </cell>
        </row>
        <row r="612">
          <cell r="B612">
            <v>610</v>
          </cell>
          <cell r="C612" t="str">
            <v>Ana Lucia Santana Souza</v>
          </cell>
          <cell r="D612" t="str">
            <v>000.000.000-609</v>
          </cell>
          <cell r="E612" t="str">
            <v>Cx. Econômica</v>
          </cell>
          <cell r="F612">
            <v>949</v>
          </cell>
          <cell r="G612" t="str">
            <v>023</v>
          </cell>
          <cell r="H612" t="str">
            <v>00023188-5</v>
          </cell>
        </row>
        <row r="613">
          <cell r="B613">
            <v>611</v>
          </cell>
          <cell r="C613" t="str">
            <v>Marcos Cesar Araújo</v>
          </cell>
          <cell r="D613" t="str">
            <v>000.000.000-610</v>
          </cell>
          <cell r="E613" t="str">
            <v>Cx. Econômica</v>
          </cell>
          <cell r="F613">
            <v>4818</v>
          </cell>
          <cell r="G613" t="str">
            <v>013</v>
          </cell>
          <cell r="H613" t="str">
            <v>00007978-2</v>
          </cell>
        </row>
        <row r="614">
          <cell r="B614">
            <v>612</v>
          </cell>
          <cell r="C614" t="str">
            <v>Edimar Araújo da Silva</v>
          </cell>
          <cell r="D614" t="str">
            <v>000.000.000-611</v>
          </cell>
          <cell r="E614" t="str">
            <v>Cx. Econômica</v>
          </cell>
          <cell r="F614">
            <v>949</v>
          </cell>
          <cell r="G614" t="str">
            <v>013</v>
          </cell>
          <cell r="H614" t="str">
            <v>00038071-9</v>
          </cell>
        </row>
        <row r="615">
          <cell r="B615">
            <v>613</v>
          </cell>
          <cell r="C615" t="str">
            <v>Cosme Miranda de Andrade</v>
          </cell>
          <cell r="D615" t="str">
            <v>000.000.000-612</v>
          </cell>
          <cell r="E615" t="str">
            <v>Cx. Econômica</v>
          </cell>
          <cell r="F615">
            <v>949</v>
          </cell>
          <cell r="G615" t="str">
            <v>023</v>
          </cell>
          <cell r="H615" t="str">
            <v>00029519-0</v>
          </cell>
        </row>
        <row r="616">
          <cell r="B616">
            <v>614</v>
          </cell>
          <cell r="C616" t="str">
            <v>Luis Inácio Souza Santos</v>
          </cell>
          <cell r="D616" t="str">
            <v>000.000.000-613</v>
          </cell>
          <cell r="E616" t="str">
            <v>Cx. Econômica</v>
          </cell>
          <cell r="F616">
            <v>4818</v>
          </cell>
          <cell r="G616" t="str">
            <v>013</v>
          </cell>
          <cell r="H616" t="str">
            <v>00008271-6</v>
          </cell>
        </row>
        <row r="617">
          <cell r="B617">
            <v>615</v>
          </cell>
          <cell r="C617" t="str">
            <v>Claudinei Baraúna Souza</v>
          </cell>
          <cell r="D617" t="str">
            <v>000.000.000-614</v>
          </cell>
          <cell r="E617" t="str">
            <v>Cx. Econômica</v>
          </cell>
          <cell r="F617">
            <v>13</v>
          </cell>
          <cell r="G617" t="str">
            <v>013</v>
          </cell>
          <cell r="H617" t="str">
            <v>00063967-5</v>
          </cell>
        </row>
        <row r="618">
          <cell r="B618">
            <v>616</v>
          </cell>
          <cell r="C618" t="str">
            <v>Maria Edileusa O Souza</v>
          </cell>
          <cell r="D618" t="str">
            <v>000.000.000-615</v>
          </cell>
          <cell r="E618" t="str">
            <v>Cx. Econômica</v>
          </cell>
          <cell r="F618">
            <v>4825</v>
          </cell>
          <cell r="G618" t="str">
            <v>013</v>
          </cell>
          <cell r="H618" t="str">
            <v>00003221-0</v>
          </cell>
        </row>
        <row r="619">
          <cell r="B619">
            <v>617</v>
          </cell>
          <cell r="C619" t="str">
            <v>Tereza Sena dos Santos</v>
          </cell>
          <cell r="D619" t="str">
            <v>000.000.000-616</v>
          </cell>
          <cell r="E619" t="str">
            <v>Cx. Econômica</v>
          </cell>
          <cell r="F619">
            <v>780</v>
          </cell>
          <cell r="G619" t="str">
            <v>023</v>
          </cell>
          <cell r="H619" t="str">
            <v>00024713-9</v>
          </cell>
        </row>
        <row r="620">
          <cell r="B620">
            <v>618</v>
          </cell>
          <cell r="C620" t="str">
            <v>Zilda de Souza Dias</v>
          </cell>
          <cell r="D620" t="str">
            <v>000.000.000-617</v>
          </cell>
          <cell r="E620" t="str">
            <v>Cx. Econômica</v>
          </cell>
          <cell r="F620">
            <v>4825</v>
          </cell>
          <cell r="G620" t="str">
            <v>1288</v>
          </cell>
          <cell r="H620" t="str">
            <v>798925888-0</v>
          </cell>
        </row>
        <row r="621">
          <cell r="B621">
            <v>619</v>
          </cell>
          <cell r="C621" t="str">
            <v>Patrícia Barauna Oliveira</v>
          </cell>
          <cell r="D621" t="str">
            <v>000.000.000-618</v>
          </cell>
          <cell r="E621" t="str">
            <v>Cx. Econômica</v>
          </cell>
          <cell r="F621">
            <v>4825</v>
          </cell>
          <cell r="G621" t="str">
            <v>013</v>
          </cell>
          <cell r="H621" t="str">
            <v>00015213-5</v>
          </cell>
        </row>
        <row r="622">
          <cell r="B622">
            <v>620</v>
          </cell>
          <cell r="C622" t="str">
            <v>Raquel Oliveira Santos</v>
          </cell>
          <cell r="D622" t="str">
            <v>000.000.000-619</v>
          </cell>
          <cell r="E622" t="str">
            <v>Cx. Econômica</v>
          </cell>
          <cell r="F622">
            <v>780</v>
          </cell>
          <cell r="G622" t="str">
            <v>023</v>
          </cell>
          <cell r="H622" t="str">
            <v>00012208-5</v>
          </cell>
        </row>
        <row r="623">
          <cell r="B623">
            <v>621</v>
          </cell>
          <cell r="C623" t="str">
            <v>Ednalva Soares de Lima</v>
          </cell>
          <cell r="D623" t="str">
            <v>000.000.000-620</v>
          </cell>
          <cell r="E623" t="str">
            <v>Cx. Econômica</v>
          </cell>
          <cell r="F623">
            <v>4825</v>
          </cell>
          <cell r="G623" t="str">
            <v>013</v>
          </cell>
          <cell r="H623" t="str">
            <v>00012401-8</v>
          </cell>
        </row>
        <row r="624">
          <cell r="B624">
            <v>622</v>
          </cell>
          <cell r="C624" t="str">
            <v>Gesiana de Oliveira Souza</v>
          </cell>
          <cell r="D624" t="str">
            <v>000.000.000-621</v>
          </cell>
          <cell r="E624" t="str">
            <v>Cx. Econômica</v>
          </cell>
          <cell r="F624">
            <v>780</v>
          </cell>
          <cell r="G624" t="str">
            <v>023</v>
          </cell>
          <cell r="H624" t="str">
            <v>00012319-7</v>
          </cell>
        </row>
        <row r="625">
          <cell r="B625">
            <v>623</v>
          </cell>
          <cell r="C625" t="str">
            <v>Janete de Souza</v>
          </cell>
          <cell r="D625" t="str">
            <v>000.000.000-622</v>
          </cell>
          <cell r="E625" t="str">
            <v>Cx. Econômica</v>
          </cell>
          <cell r="F625">
            <v>4601</v>
          </cell>
          <cell r="G625" t="str">
            <v>023</v>
          </cell>
          <cell r="H625" t="str">
            <v>00000095-4</v>
          </cell>
        </row>
        <row r="626">
          <cell r="B626">
            <v>624</v>
          </cell>
          <cell r="C626" t="str">
            <v>Paula dos Reis Silva</v>
          </cell>
          <cell r="D626" t="str">
            <v>000.000.000-623</v>
          </cell>
          <cell r="E626" t="str">
            <v>Cx. Econômica</v>
          </cell>
          <cell r="F626">
            <v>4825</v>
          </cell>
          <cell r="G626" t="str">
            <v>013</v>
          </cell>
          <cell r="H626" t="str">
            <v>00011960-0</v>
          </cell>
        </row>
        <row r="627">
          <cell r="B627">
            <v>625</v>
          </cell>
          <cell r="C627" t="str">
            <v>Marivania Teles de Oliveira</v>
          </cell>
          <cell r="D627" t="str">
            <v>000.000.000-624</v>
          </cell>
          <cell r="E627" t="str">
            <v>Cx. Econômica</v>
          </cell>
          <cell r="F627">
            <v>780</v>
          </cell>
          <cell r="G627" t="str">
            <v>023</v>
          </cell>
          <cell r="H627" t="str">
            <v>00011412-0</v>
          </cell>
        </row>
        <row r="628">
          <cell r="B628">
            <v>626</v>
          </cell>
          <cell r="C628" t="str">
            <v xml:space="preserve">Aristides F Sena </v>
          </cell>
          <cell r="D628" t="str">
            <v>000.000.000-625</v>
          </cell>
          <cell r="E628" t="str">
            <v>Banco do Brasil</v>
          </cell>
          <cell r="F628" t="str">
            <v>2760-X</v>
          </cell>
          <cell r="G628" t="str">
            <v>c/corr</v>
          </cell>
          <cell r="H628" t="str">
            <v>5.673-1</v>
          </cell>
        </row>
        <row r="629">
          <cell r="B629">
            <v>627</v>
          </cell>
          <cell r="C629" t="str">
            <v>Ademilson Maria Oliveira</v>
          </cell>
          <cell r="D629" t="str">
            <v>000.000.000-626</v>
          </cell>
          <cell r="E629" t="str">
            <v>Banco do Brasil</v>
          </cell>
          <cell r="F629" t="str">
            <v>1099-5</v>
          </cell>
          <cell r="G629" t="str">
            <v>c/corr</v>
          </cell>
          <cell r="H629" t="str">
            <v>22.791-9</v>
          </cell>
        </row>
        <row r="630">
          <cell r="B630">
            <v>628</v>
          </cell>
          <cell r="C630" t="str">
            <v>Edna Rosa da Fonseca</v>
          </cell>
          <cell r="D630" t="str">
            <v>000.000.000-627</v>
          </cell>
          <cell r="E630" t="str">
            <v>Cx. Econômica</v>
          </cell>
          <cell r="F630">
            <v>4825</v>
          </cell>
          <cell r="G630" t="str">
            <v>013</v>
          </cell>
          <cell r="H630" t="str">
            <v>00017306-0</v>
          </cell>
        </row>
        <row r="631">
          <cell r="B631">
            <v>629</v>
          </cell>
          <cell r="C631" t="str">
            <v>Rosimeire Oliveira Jesus</v>
          </cell>
          <cell r="D631" t="str">
            <v>000.000.000-628</v>
          </cell>
          <cell r="E631" t="str">
            <v>Cx. Econômica</v>
          </cell>
          <cell r="F631">
            <v>949</v>
          </cell>
          <cell r="G631" t="str">
            <v>023</v>
          </cell>
          <cell r="H631" t="str">
            <v>00015732-4</v>
          </cell>
        </row>
        <row r="632">
          <cell r="B632">
            <v>630</v>
          </cell>
          <cell r="C632" t="str">
            <v>Ana Gleide Rosa Sateles</v>
          </cell>
          <cell r="D632" t="str">
            <v>000.000.000-629</v>
          </cell>
          <cell r="E632" t="str">
            <v>Cx. Econômica</v>
          </cell>
          <cell r="F632">
            <v>4825</v>
          </cell>
          <cell r="G632" t="str">
            <v>013</v>
          </cell>
          <cell r="H632" t="str">
            <v>00004236-4</v>
          </cell>
        </row>
        <row r="633">
          <cell r="B633">
            <v>631</v>
          </cell>
          <cell r="C633" t="str">
            <v>Lindinalva J Fernandes</v>
          </cell>
          <cell r="D633" t="str">
            <v>000.000.000-630</v>
          </cell>
          <cell r="E633" t="str">
            <v>Cx. Econômica</v>
          </cell>
          <cell r="F633">
            <v>4825</v>
          </cell>
          <cell r="G633" t="str">
            <v>013</v>
          </cell>
          <cell r="H633" t="str">
            <v>00002047-6</v>
          </cell>
        </row>
        <row r="634">
          <cell r="B634">
            <v>632</v>
          </cell>
          <cell r="C634" t="str">
            <v>Glecione de Novais Anjos</v>
          </cell>
          <cell r="D634" t="str">
            <v>000.000.000-631</v>
          </cell>
          <cell r="E634" t="str">
            <v>Cx. Econômica</v>
          </cell>
          <cell r="F634">
            <v>4825</v>
          </cell>
          <cell r="G634" t="str">
            <v>013</v>
          </cell>
          <cell r="H634" t="str">
            <v>00011188-9</v>
          </cell>
        </row>
        <row r="635">
          <cell r="B635">
            <v>633</v>
          </cell>
          <cell r="C635" t="str">
            <v>José Romilton M da Silva</v>
          </cell>
          <cell r="D635" t="str">
            <v>000.000.000-632</v>
          </cell>
          <cell r="E635" t="str">
            <v>Cx. Econômica</v>
          </cell>
          <cell r="F635">
            <v>4825</v>
          </cell>
          <cell r="G635" t="str">
            <v>013</v>
          </cell>
          <cell r="H635" t="str">
            <v>00016872-4</v>
          </cell>
        </row>
        <row r="636">
          <cell r="B636">
            <v>634</v>
          </cell>
          <cell r="C636" t="str">
            <v>Sorlete Rodrigues Almeida</v>
          </cell>
          <cell r="D636" t="str">
            <v>000.000.000-633</v>
          </cell>
          <cell r="E636" t="str">
            <v>Cx. Econômica</v>
          </cell>
          <cell r="F636">
            <v>780</v>
          </cell>
          <cell r="G636" t="str">
            <v>023</v>
          </cell>
          <cell r="H636" t="str">
            <v>00011696-4</v>
          </cell>
        </row>
        <row r="637">
          <cell r="B637">
            <v>635</v>
          </cell>
          <cell r="C637" t="str">
            <v>Marizete Francisco de Oliveira</v>
          </cell>
          <cell r="D637" t="str">
            <v>000.000.000-634</v>
          </cell>
          <cell r="E637" t="str">
            <v>Bradesco</v>
          </cell>
          <cell r="F637" t="str">
            <v>1880-5</v>
          </cell>
          <cell r="G637" t="str">
            <v>poup</v>
          </cell>
          <cell r="H637" t="str">
            <v>1007096-1</v>
          </cell>
        </row>
        <row r="638">
          <cell r="B638">
            <v>636</v>
          </cell>
          <cell r="C638" t="str">
            <v>Ronaldo Souza Santos</v>
          </cell>
          <cell r="D638" t="str">
            <v>000.000.000-635</v>
          </cell>
          <cell r="E638" t="str">
            <v>Cx. Econômica</v>
          </cell>
          <cell r="F638">
            <v>4825</v>
          </cell>
          <cell r="G638" t="str">
            <v>013</v>
          </cell>
          <cell r="H638" t="str">
            <v>00005551-2</v>
          </cell>
        </row>
        <row r="639">
          <cell r="B639">
            <v>637</v>
          </cell>
          <cell r="C639" t="str">
            <v>Lindaci Santana Lopes</v>
          </cell>
          <cell r="D639" t="str">
            <v>000.000.000-636</v>
          </cell>
          <cell r="E639" t="str">
            <v>Cx. Econômica</v>
          </cell>
          <cell r="F639">
            <v>4825</v>
          </cell>
          <cell r="G639" t="str">
            <v>013</v>
          </cell>
          <cell r="H639" t="str">
            <v>00015151-1</v>
          </cell>
        </row>
        <row r="640">
          <cell r="B640">
            <v>638</v>
          </cell>
          <cell r="C640" t="str">
            <v>Lidiane Teles Miranda</v>
          </cell>
          <cell r="D640" t="str">
            <v>000.000.000-637</v>
          </cell>
          <cell r="E640" t="str">
            <v>Cx. Econômica</v>
          </cell>
          <cell r="F640">
            <v>780</v>
          </cell>
          <cell r="G640" t="str">
            <v>023</v>
          </cell>
          <cell r="H640" t="str">
            <v>00011409-0</v>
          </cell>
        </row>
        <row r="641">
          <cell r="B641">
            <v>639</v>
          </cell>
          <cell r="C641" t="str">
            <v>Geiciane Mendes da Silva</v>
          </cell>
          <cell r="D641" t="str">
            <v>000.000.000-638</v>
          </cell>
          <cell r="E641" t="str">
            <v>Cx. Econômica</v>
          </cell>
          <cell r="F641">
            <v>780</v>
          </cell>
          <cell r="G641" t="str">
            <v>013</v>
          </cell>
          <cell r="H641" t="str">
            <v>00010218-4</v>
          </cell>
        </row>
        <row r="642">
          <cell r="B642">
            <v>640</v>
          </cell>
          <cell r="C642" t="str">
            <v>Zenaide de Jesus Santos</v>
          </cell>
          <cell r="D642" t="str">
            <v>000.000.000-639</v>
          </cell>
          <cell r="E642" t="str">
            <v>Cx. Econômica</v>
          </cell>
          <cell r="F642">
            <v>4825</v>
          </cell>
          <cell r="G642" t="str">
            <v>013</v>
          </cell>
          <cell r="H642" t="str">
            <v>00011884-0</v>
          </cell>
        </row>
        <row r="643">
          <cell r="B643">
            <v>641</v>
          </cell>
          <cell r="C643" t="str">
            <v>Marivalda Souza Corte</v>
          </cell>
          <cell r="D643" t="str">
            <v>000.000.000-640</v>
          </cell>
          <cell r="E643" t="str">
            <v>Cx. Econômica</v>
          </cell>
          <cell r="F643">
            <v>780</v>
          </cell>
          <cell r="G643" t="str">
            <v>023</v>
          </cell>
          <cell r="H643" t="str">
            <v>00011140-7</v>
          </cell>
        </row>
        <row r="644">
          <cell r="B644">
            <v>642</v>
          </cell>
          <cell r="C644" t="str">
            <v>Eva Maria de Souza</v>
          </cell>
          <cell r="D644" t="str">
            <v>000.000.000-641</v>
          </cell>
          <cell r="E644" t="str">
            <v>Cx. Econômica</v>
          </cell>
          <cell r="F644">
            <v>780</v>
          </cell>
          <cell r="G644" t="str">
            <v>023</v>
          </cell>
          <cell r="H644" t="str">
            <v>00012191-7</v>
          </cell>
        </row>
        <row r="645">
          <cell r="B645">
            <v>643</v>
          </cell>
          <cell r="C645" t="str">
            <v>José Luiz Pereira Santos</v>
          </cell>
          <cell r="D645" t="str">
            <v>000.000.000-642</v>
          </cell>
          <cell r="E645" t="str">
            <v>Cx. Econômica</v>
          </cell>
          <cell r="F645">
            <v>4535</v>
          </cell>
          <cell r="G645" t="str">
            <v>013</v>
          </cell>
          <cell r="H645" t="str">
            <v>00001734-7</v>
          </cell>
        </row>
        <row r="646">
          <cell r="B646">
            <v>644</v>
          </cell>
          <cell r="C646" t="str">
            <v>Maria Aparecida S Nascimento</v>
          </cell>
          <cell r="D646" t="str">
            <v>000.000.000-643</v>
          </cell>
          <cell r="E646" t="str">
            <v>Cx. Econômica</v>
          </cell>
          <cell r="F646">
            <v>1510</v>
          </cell>
          <cell r="G646" t="str">
            <v>013</v>
          </cell>
          <cell r="H646" t="str">
            <v>00036167-1</v>
          </cell>
        </row>
        <row r="647">
          <cell r="B647">
            <v>645</v>
          </cell>
          <cell r="C647" t="str">
            <v>Emerson Alves da Silva</v>
          </cell>
          <cell r="D647" t="str">
            <v>000.000.000-644</v>
          </cell>
          <cell r="E647" t="str">
            <v>Cx. Econômica</v>
          </cell>
          <cell r="F647">
            <v>634</v>
          </cell>
          <cell r="G647" t="str">
            <v>013</v>
          </cell>
          <cell r="H647" t="str">
            <v>00101466-7</v>
          </cell>
        </row>
        <row r="648">
          <cell r="B648">
            <v>646</v>
          </cell>
          <cell r="C648" t="str">
            <v>Josemar José dos Santos</v>
          </cell>
          <cell r="D648" t="str">
            <v>000.000.000-645</v>
          </cell>
          <cell r="E648" t="str">
            <v>Cx. Econômica</v>
          </cell>
          <cell r="F648">
            <v>4825</v>
          </cell>
          <cell r="G648" t="str">
            <v>013</v>
          </cell>
          <cell r="H648" t="str">
            <v>00008523-3</v>
          </cell>
        </row>
        <row r="649">
          <cell r="B649">
            <v>647</v>
          </cell>
          <cell r="C649" t="str">
            <v>Antônio Rosa dos Santos</v>
          </cell>
          <cell r="D649" t="str">
            <v>000.000.000-646</v>
          </cell>
          <cell r="E649" t="str">
            <v>Cx. Econômica</v>
          </cell>
          <cell r="F649">
            <v>3204</v>
          </cell>
          <cell r="G649" t="str">
            <v>013</v>
          </cell>
          <cell r="H649" t="str">
            <v>00027073-2</v>
          </cell>
        </row>
        <row r="650">
          <cell r="B650">
            <v>648</v>
          </cell>
          <cell r="C650" t="str">
            <v>Josivan Santos Ferreira</v>
          </cell>
          <cell r="D650" t="str">
            <v>000.000.000-647</v>
          </cell>
          <cell r="E650" t="str">
            <v>Cx. Econômica</v>
          </cell>
          <cell r="F650">
            <v>128</v>
          </cell>
          <cell r="G650" t="str">
            <v>013</v>
          </cell>
          <cell r="H650" t="str">
            <v>00008423-7</v>
          </cell>
        </row>
        <row r="651">
          <cell r="B651">
            <v>649</v>
          </cell>
          <cell r="C651" t="str">
            <v>Gessi Maria de Jesus</v>
          </cell>
          <cell r="D651" t="str">
            <v>000.000.000-648</v>
          </cell>
          <cell r="E651" t="str">
            <v>Cx. Econômica</v>
          </cell>
          <cell r="F651">
            <v>780</v>
          </cell>
          <cell r="G651" t="str">
            <v>023</v>
          </cell>
          <cell r="H651" t="str">
            <v>00027646-5</v>
          </cell>
        </row>
        <row r="652">
          <cell r="B652">
            <v>650</v>
          </cell>
          <cell r="C652" t="str">
            <v>Lucas Miranda Pereira</v>
          </cell>
          <cell r="D652" t="str">
            <v>000.000.000-649</v>
          </cell>
          <cell r="E652" t="str">
            <v>Cx. Econômica</v>
          </cell>
          <cell r="F652">
            <v>4825</v>
          </cell>
          <cell r="G652" t="str">
            <v>013</v>
          </cell>
          <cell r="H652" t="str">
            <v>00012643-6</v>
          </cell>
        </row>
        <row r="653">
          <cell r="B653">
            <v>651</v>
          </cell>
          <cell r="C653" t="str">
            <v>Ivan de Jesus Santos</v>
          </cell>
          <cell r="D653" t="str">
            <v>000.000.000-650</v>
          </cell>
          <cell r="E653" t="str">
            <v>Cx. Econômica</v>
          </cell>
          <cell r="F653">
            <v>2010</v>
          </cell>
          <cell r="G653" t="str">
            <v>013</v>
          </cell>
          <cell r="H653" t="str">
            <v>00124148-8</v>
          </cell>
        </row>
        <row r="654">
          <cell r="B654">
            <v>652</v>
          </cell>
          <cell r="C654" t="str">
            <v>Renilda Pereira Lima</v>
          </cell>
          <cell r="D654" t="str">
            <v>000.000.000-651</v>
          </cell>
          <cell r="E654" t="str">
            <v>Cx. Econômica</v>
          </cell>
          <cell r="F654">
            <v>359</v>
          </cell>
          <cell r="G654" t="str">
            <v>013</v>
          </cell>
          <cell r="H654" t="str">
            <v>00018963-9</v>
          </cell>
        </row>
        <row r="655">
          <cell r="B655">
            <v>653</v>
          </cell>
          <cell r="C655" t="str">
            <v>Antônio dos Anjos Souza</v>
          </cell>
          <cell r="D655" t="str">
            <v>000.000.000-652</v>
          </cell>
          <cell r="E655" t="str">
            <v>Bradesco</v>
          </cell>
          <cell r="F655" t="str">
            <v>3801-6</v>
          </cell>
          <cell r="G655" t="str">
            <v>c/corr</v>
          </cell>
          <cell r="H655" t="str">
            <v>0000746-3</v>
          </cell>
        </row>
        <row r="656">
          <cell r="B656">
            <v>654</v>
          </cell>
          <cell r="C656" t="str">
            <v>Ailton Bispo de Souza</v>
          </cell>
          <cell r="D656" t="str">
            <v>000.000.000-653</v>
          </cell>
          <cell r="E656" t="str">
            <v>Cx. Econômica</v>
          </cell>
          <cell r="F656">
            <v>4825</v>
          </cell>
          <cell r="G656" t="str">
            <v>013</v>
          </cell>
          <cell r="H656" t="str">
            <v>00009445-3</v>
          </cell>
        </row>
        <row r="657">
          <cell r="B657">
            <v>655</v>
          </cell>
          <cell r="C657" t="str">
            <v>Irineu Marcal de Oliveira</v>
          </cell>
          <cell r="D657" t="str">
            <v>000.000.000-654</v>
          </cell>
          <cell r="E657" t="str">
            <v>Cx. Econômica</v>
          </cell>
          <cell r="F657">
            <v>4825</v>
          </cell>
          <cell r="G657">
            <v>13</v>
          </cell>
          <cell r="H657" t="str">
            <v>00005112-6</v>
          </cell>
        </row>
        <row r="658">
          <cell r="B658">
            <v>656</v>
          </cell>
          <cell r="C658" t="str">
            <v>Ana Maria dos Santos</v>
          </cell>
          <cell r="D658" t="str">
            <v>000.000.000-655</v>
          </cell>
          <cell r="E658" t="str">
            <v>Cx. Econômica</v>
          </cell>
          <cell r="F658">
            <v>780</v>
          </cell>
          <cell r="G658">
            <v>13</v>
          </cell>
          <cell r="H658" t="str">
            <v>00031990-6</v>
          </cell>
        </row>
        <row r="659">
          <cell r="B659">
            <v>657</v>
          </cell>
          <cell r="C659" t="str">
            <v>Edileuza Rosa de Souza</v>
          </cell>
          <cell r="D659" t="str">
            <v>000.000.000-656</v>
          </cell>
          <cell r="E659" t="str">
            <v>Cx. Econômica</v>
          </cell>
          <cell r="F659">
            <v>4825</v>
          </cell>
          <cell r="G659">
            <v>13</v>
          </cell>
          <cell r="H659" t="str">
            <v>00009022-9</v>
          </cell>
        </row>
        <row r="660">
          <cell r="B660">
            <v>658</v>
          </cell>
          <cell r="C660" t="str">
            <v>Eliana Ribeiro Boaventura</v>
          </cell>
          <cell r="D660" t="str">
            <v>000.000.000-657</v>
          </cell>
          <cell r="E660" t="str">
            <v>Cx. Econômica</v>
          </cell>
          <cell r="F660">
            <v>780</v>
          </cell>
          <cell r="G660">
            <v>23</v>
          </cell>
          <cell r="H660" t="str">
            <v>00010263-7</v>
          </cell>
        </row>
        <row r="661">
          <cell r="B661">
            <v>659</v>
          </cell>
          <cell r="C661" t="str">
            <v>Ailton da Cruz Lima</v>
          </cell>
          <cell r="D661" t="str">
            <v>000.000.000-658</v>
          </cell>
          <cell r="E661" t="str">
            <v>Cx. Econômica</v>
          </cell>
          <cell r="F661">
            <v>4825</v>
          </cell>
          <cell r="G661">
            <v>13</v>
          </cell>
          <cell r="H661" t="str">
            <v>00001328-3</v>
          </cell>
        </row>
        <row r="662">
          <cell r="B662">
            <v>660</v>
          </cell>
          <cell r="C662" t="str">
            <v>Maria Silva S Oliveira</v>
          </cell>
          <cell r="D662" t="str">
            <v>000.000.000-659</v>
          </cell>
          <cell r="E662" t="str">
            <v>Cx. Econômica</v>
          </cell>
          <cell r="F662">
            <v>780</v>
          </cell>
          <cell r="G662">
            <v>23</v>
          </cell>
          <cell r="H662" t="str">
            <v>00010444-3</v>
          </cell>
        </row>
        <row r="663">
          <cell r="B663">
            <v>661</v>
          </cell>
          <cell r="C663" t="str">
            <v>Rosivan Pereira Santos</v>
          </cell>
          <cell r="D663" t="str">
            <v>000.000.000-660</v>
          </cell>
          <cell r="E663" t="str">
            <v>Cx. Econômica</v>
          </cell>
          <cell r="F663">
            <v>4825</v>
          </cell>
          <cell r="G663">
            <v>13</v>
          </cell>
          <cell r="H663" t="str">
            <v>00003571-6</v>
          </cell>
        </row>
        <row r="664">
          <cell r="B664">
            <v>662</v>
          </cell>
          <cell r="C664" t="str">
            <v>Lourisvaldo Brito Silva</v>
          </cell>
          <cell r="D664" t="str">
            <v>000.000.000-661</v>
          </cell>
          <cell r="E664" t="str">
            <v>Cx. Econômica</v>
          </cell>
          <cell r="F664">
            <v>4818</v>
          </cell>
          <cell r="G664">
            <v>13</v>
          </cell>
          <cell r="H664" t="str">
            <v>00005919-6</v>
          </cell>
        </row>
        <row r="665">
          <cell r="B665">
            <v>663</v>
          </cell>
          <cell r="C665" t="str">
            <v>Valderico J da Silva</v>
          </cell>
          <cell r="D665" t="str">
            <v>000.000.000-662</v>
          </cell>
          <cell r="E665" t="str">
            <v>Banco do Brasil</v>
          </cell>
          <cell r="F665" t="str">
            <v>2760-X</v>
          </cell>
          <cell r="G665" t="str">
            <v>poup</v>
          </cell>
          <cell r="H665" t="str">
            <v>8.376-3</v>
          </cell>
        </row>
        <row r="666">
          <cell r="B666">
            <v>664</v>
          </cell>
          <cell r="C666" t="str">
            <v>Robenilton Paixão Nago</v>
          </cell>
          <cell r="D666" t="str">
            <v>000.000.000-663</v>
          </cell>
          <cell r="E666" t="str">
            <v>Cx. Econômica</v>
          </cell>
          <cell r="F666">
            <v>2734</v>
          </cell>
          <cell r="G666">
            <v>13</v>
          </cell>
          <cell r="H666" t="str">
            <v>00059835-4</v>
          </cell>
        </row>
        <row r="667">
          <cell r="B667">
            <v>665</v>
          </cell>
          <cell r="C667" t="str">
            <v>Eloísio Cruz da Silva</v>
          </cell>
          <cell r="D667" t="str">
            <v>000.000.000-664</v>
          </cell>
          <cell r="E667" t="str">
            <v>Cx. Econômica</v>
          </cell>
          <cell r="F667">
            <v>4818</v>
          </cell>
          <cell r="G667">
            <v>13</v>
          </cell>
          <cell r="H667" t="str">
            <v>00010689-5</v>
          </cell>
        </row>
        <row r="668">
          <cell r="B668">
            <v>666</v>
          </cell>
          <cell r="C668" t="str">
            <v>Carlos Ronei Machado</v>
          </cell>
          <cell r="D668" t="str">
            <v>000.000.000-665</v>
          </cell>
          <cell r="E668" t="str">
            <v>Cx. Econômica</v>
          </cell>
          <cell r="F668">
            <v>949</v>
          </cell>
          <cell r="G668">
            <v>13</v>
          </cell>
          <cell r="H668" t="str">
            <v>00028643-7</v>
          </cell>
        </row>
        <row r="669">
          <cell r="B669">
            <v>667</v>
          </cell>
          <cell r="C669" t="str">
            <v>Vera Lúcia F Silva</v>
          </cell>
          <cell r="D669" t="str">
            <v>000.000.000-666</v>
          </cell>
          <cell r="E669" t="str">
            <v>Cx. Econômica</v>
          </cell>
          <cell r="F669">
            <v>4825</v>
          </cell>
          <cell r="G669">
            <v>13</v>
          </cell>
          <cell r="H669" t="str">
            <v>00007422-3</v>
          </cell>
        </row>
        <row r="670">
          <cell r="B670">
            <v>668</v>
          </cell>
          <cell r="C670" t="str">
            <v>Rosemeire Paraguai Pereira</v>
          </cell>
          <cell r="D670" t="str">
            <v>000.000.000-667</v>
          </cell>
          <cell r="E670" t="str">
            <v>Cx. Econômica</v>
          </cell>
          <cell r="F670">
            <v>2734</v>
          </cell>
          <cell r="G670">
            <v>13</v>
          </cell>
          <cell r="H670" t="str">
            <v>00036378-0</v>
          </cell>
        </row>
        <row r="671">
          <cell r="B671">
            <v>669</v>
          </cell>
          <cell r="C671" t="str">
            <v>Joseane de Jesus Moreira</v>
          </cell>
          <cell r="D671" t="str">
            <v>000.000.000-668</v>
          </cell>
          <cell r="E671" t="str">
            <v>Cx. Econômica</v>
          </cell>
          <cell r="F671">
            <v>780</v>
          </cell>
          <cell r="G671">
            <v>13</v>
          </cell>
          <cell r="H671" t="str">
            <v>00009916-7</v>
          </cell>
        </row>
        <row r="672">
          <cell r="B672">
            <v>670</v>
          </cell>
          <cell r="C672" t="str">
            <v>Eliana Lima Nascimento</v>
          </cell>
          <cell r="D672" t="str">
            <v>000.000.000-669</v>
          </cell>
          <cell r="E672" t="str">
            <v>Cx. Econômica</v>
          </cell>
          <cell r="F672">
            <v>2970</v>
          </cell>
          <cell r="G672">
            <v>13</v>
          </cell>
          <cell r="H672" t="str">
            <v>00019611-0</v>
          </cell>
        </row>
        <row r="673">
          <cell r="B673">
            <v>671</v>
          </cell>
          <cell r="C673" t="str">
            <v>Carlos Candido Profeta</v>
          </cell>
          <cell r="D673" t="str">
            <v>000.000.000-670</v>
          </cell>
          <cell r="E673" t="str">
            <v>Cx. Econômica</v>
          </cell>
          <cell r="F673">
            <v>150</v>
          </cell>
          <cell r="G673">
            <v>13</v>
          </cell>
          <cell r="H673" t="str">
            <v>00014917-7</v>
          </cell>
        </row>
        <row r="674">
          <cell r="B674">
            <v>672</v>
          </cell>
          <cell r="C674" t="str">
            <v>Ronivaldo Sousa Santos</v>
          </cell>
          <cell r="D674" t="str">
            <v>000.000.000-671</v>
          </cell>
          <cell r="E674" t="str">
            <v>Cx. Econômica</v>
          </cell>
          <cell r="F674">
            <v>4825</v>
          </cell>
          <cell r="G674">
            <v>13</v>
          </cell>
          <cell r="H674" t="str">
            <v>00009036-9</v>
          </cell>
        </row>
        <row r="675">
          <cell r="B675">
            <v>673</v>
          </cell>
          <cell r="C675" t="str">
            <v>Mauricio F Silva</v>
          </cell>
          <cell r="D675" t="str">
            <v>000.000.000-672</v>
          </cell>
          <cell r="E675" t="str">
            <v>Banco do Brasil</v>
          </cell>
          <cell r="F675" t="str">
            <v>2760-X</v>
          </cell>
          <cell r="G675" t="str">
            <v>poup</v>
          </cell>
          <cell r="H675" t="str">
            <v>16.455-0</v>
          </cell>
        </row>
        <row r="676">
          <cell r="B676">
            <v>674</v>
          </cell>
          <cell r="C676" t="str">
            <v>Robertania Mª de Queiróz</v>
          </cell>
          <cell r="D676" t="str">
            <v>000.000.000-673</v>
          </cell>
          <cell r="E676" t="str">
            <v>Cx. Econômica</v>
          </cell>
          <cell r="F676">
            <v>4825</v>
          </cell>
          <cell r="G676">
            <v>13</v>
          </cell>
          <cell r="H676" t="str">
            <v>00014749-2</v>
          </cell>
        </row>
        <row r="677">
          <cell r="B677">
            <v>675</v>
          </cell>
          <cell r="C677" t="str">
            <v>Romário Cruz Carvalho</v>
          </cell>
          <cell r="D677" t="str">
            <v>000.000.000-674</v>
          </cell>
          <cell r="E677" t="str">
            <v>Cx. Econômica</v>
          </cell>
          <cell r="F677">
            <v>4825</v>
          </cell>
          <cell r="G677">
            <v>13</v>
          </cell>
          <cell r="H677" t="str">
            <v>00005394-3</v>
          </cell>
        </row>
        <row r="678">
          <cell r="B678">
            <v>676</v>
          </cell>
          <cell r="C678" t="str">
            <v>Robério P Santos</v>
          </cell>
          <cell r="D678" t="str">
            <v>000.000.000-675</v>
          </cell>
          <cell r="E678" t="str">
            <v>Banco do Brasil</v>
          </cell>
          <cell r="F678" t="str">
            <v>1696-9</v>
          </cell>
          <cell r="G678" t="str">
            <v>poup</v>
          </cell>
          <cell r="H678" t="str">
            <v>16.867-X</v>
          </cell>
        </row>
        <row r="679">
          <cell r="B679">
            <v>677</v>
          </cell>
          <cell r="C679" t="str">
            <v>Gilzene A Borges</v>
          </cell>
          <cell r="D679" t="str">
            <v>000.000.000-676</v>
          </cell>
          <cell r="E679" t="str">
            <v>Cx. Econômica</v>
          </cell>
          <cell r="F679">
            <v>4825</v>
          </cell>
          <cell r="G679">
            <v>13</v>
          </cell>
          <cell r="H679" t="str">
            <v>00016673-0</v>
          </cell>
        </row>
        <row r="680">
          <cell r="B680">
            <v>678</v>
          </cell>
          <cell r="C680" t="str">
            <v>Ailson Oliveira dos Santos</v>
          </cell>
          <cell r="D680" t="str">
            <v>000.000.000-677</v>
          </cell>
          <cell r="E680" t="str">
            <v>Cx. Econômica</v>
          </cell>
          <cell r="F680">
            <v>4825</v>
          </cell>
          <cell r="G680">
            <v>13</v>
          </cell>
          <cell r="H680" t="str">
            <v>00012369-0</v>
          </cell>
        </row>
        <row r="681">
          <cell r="B681">
            <v>679</v>
          </cell>
          <cell r="C681" t="str">
            <v>Ilzaene F Souza</v>
          </cell>
          <cell r="D681" t="str">
            <v>000.000.000-678</v>
          </cell>
          <cell r="E681" t="str">
            <v>Cx. Econômica</v>
          </cell>
          <cell r="F681">
            <v>780</v>
          </cell>
          <cell r="G681">
            <v>23</v>
          </cell>
          <cell r="H681" t="str">
            <v>00027657-0</v>
          </cell>
        </row>
        <row r="682">
          <cell r="B682">
            <v>680</v>
          </cell>
          <cell r="C682" t="str">
            <v>Eliana Souza da Cruz</v>
          </cell>
          <cell r="D682" t="str">
            <v>000.000.000-679</v>
          </cell>
          <cell r="E682" t="str">
            <v>Cx. Econômica</v>
          </cell>
          <cell r="F682">
            <v>780</v>
          </cell>
          <cell r="G682">
            <v>13</v>
          </cell>
          <cell r="H682" t="str">
            <v>00006992-6</v>
          </cell>
        </row>
        <row r="683">
          <cell r="B683">
            <v>681</v>
          </cell>
          <cell r="C683" t="str">
            <v>Florisvaldo R. da Silva</v>
          </cell>
          <cell r="D683" t="str">
            <v>000.000.000-680</v>
          </cell>
          <cell r="E683" t="str">
            <v>Cx. Econômica</v>
          </cell>
          <cell r="F683">
            <v>4825</v>
          </cell>
          <cell r="G683">
            <v>13</v>
          </cell>
          <cell r="H683" t="str">
            <v>00004839-7</v>
          </cell>
        </row>
        <row r="684">
          <cell r="B684">
            <v>682</v>
          </cell>
          <cell r="C684" t="str">
            <v>João Batista C de Jesus</v>
          </cell>
          <cell r="D684" t="str">
            <v>000.000.000-681</v>
          </cell>
          <cell r="E684" t="str">
            <v>Cx. Econômica</v>
          </cell>
          <cell r="F684">
            <v>4818</v>
          </cell>
          <cell r="G684">
            <v>23</v>
          </cell>
          <cell r="H684" t="str">
            <v>00000968-4</v>
          </cell>
        </row>
        <row r="685">
          <cell r="B685">
            <v>683</v>
          </cell>
          <cell r="C685" t="str">
            <v>Ivanilson de Sousa Pinto</v>
          </cell>
          <cell r="D685" t="str">
            <v>000.000.000-682</v>
          </cell>
          <cell r="E685" t="str">
            <v>Cx. Econômica</v>
          </cell>
          <cell r="F685">
            <v>4825</v>
          </cell>
          <cell r="G685">
            <v>13</v>
          </cell>
          <cell r="H685" t="str">
            <v>00009553-0</v>
          </cell>
        </row>
        <row r="686">
          <cell r="B686">
            <v>684</v>
          </cell>
          <cell r="C686" t="str">
            <v>Janete Silva Gonçalves</v>
          </cell>
          <cell r="D686" t="str">
            <v>000.000.000-683</v>
          </cell>
          <cell r="E686" t="str">
            <v>Cx. Econômica</v>
          </cell>
          <cell r="F686">
            <v>780</v>
          </cell>
          <cell r="G686">
            <v>23</v>
          </cell>
          <cell r="H686" t="str">
            <v>00005943-0</v>
          </cell>
        </row>
        <row r="687">
          <cell r="B687">
            <v>685</v>
          </cell>
          <cell r="C687" t="str">
            <v>Ademilton Oliveira Santos</v>
          </cell>
          <cell r="D687" t="str">
            <v>000.000.000-684</v>
          </cell>
          <cell r="E687" t="str">
            <v>Cx. Econômica</v>
          </cell>
          <cell r="F687">
            <v>4535</v>
          </cell>
          <cell r="G687">
            <v>13</v>
          </cell>
          <cell r="H687" t="str">
            <v>00001793-2</v>
          </cell>
        </row>
        <row r="688">
          <cell r="B688">
            <v>686</v>
          </cell>
          <cell r="C688" t="str">
            <v>Denize Baraúna de Souza</v>
          </cell>
          <cell r="D688" t="str">
            <v>000.000.000-685</v>
          </cell>
          <cell r="E688" t="str">
            <v>Bradesco</v>
          </cell>
          <cell r="F688" t="str">
            <v>3801-6</v>
          </cell>
          <cell r="G688" t="str">
            <v>c/corr</v>
          </cell>
          <cell r="H688" t="str">
            <v>00000610-6</v>
          </cell>
        </row>
        <row r="689">
          <cell r="B689">
            <v>687</v>
          </cell>
          <cell r="C689" t="str">
            <v>Gelson Pereira dos Santos</v>
          </cell>
          <cell r="D689" t="str">
            <v>000.000.000-686</v>
          </cell>
          <cell r="E689" t="str">
            <v>Cx. Econômica</v>
          </cell>
          <cell r="F689">
            <v>4535</v>
          </cell>
          <cell r="G689">
            <v>13</v>
          </cell>
          <cell r="H689" t="str">
            <v>00001737-1</v>
          </cell>
        </row>
        <row r="690">
          <cell r="B690">
            <v>688</v>
          </cell>
          <cell r="C690" t="str">
            <v>Francisco Fracion M SI</v>
          </cell>
          <cell r="D690" t="str">
            <v>000.000.000-687</v>
          </cell>
          <cell r="E690" t="str">
            <v>Cx. Econômica</v>
          </cell>
          <cell r="F690">
            <v>3401</v>
          </cell>
          <cell r="G690">
            <v>13</v>
          </cell>
          <cell r="H690" t="str">
            <v>00000470-7</v>
          </cell>
        </row>
        <row r="691">
          <cell r="B691">
            <v>689</v>
          </cell>
          <cell r="C691" t="str">
            <v>Gerônimo Alves de Jesus</v>
          </cell>
          <cell r="D691" t="str">
            <v>000.000.000-688</v>
          </cell>
          <cell r="E691" t="str">
            <v>Cx. Econômica</v>
          </cell>
          <cell r="F691">
            <v>3401</v>
          </cell>
          <cell r="G691">
            <v>13</v>
          </cell>
          <cell r="H691" t="str">
            <v>00000431-6</v>
          </cell>
        </row>
        <row r="692">
          <cell r="B692">
            <v>690</v>
          </cell>
          <cell r="C692" t="str">
            <v>João Batista da Silva</v>
          </cell>
          <cell r="D692" t="str">
            <v>000.000.000-689</v>
          </cell>
          <cell r="E692" t="str">
            <v>Cx. Econômica</v>
          </cell>
          <cell r="F692">
            <v>780</v>
          </cell>
          <cell r="G692">
            <v>23</v>
          </cell>
          <cell r="H692" t="str">
            <v>00027483-7</v>
          </cell>
        </row>
        <row r="693">
          <cell r="B693">
            <v>691</v>
          </cell>
          <cell r="C693" t="str">
            <v>Mirian de Souza Barbosa</v>
          </cell>
          <cell r="D693" t="str">
            <v>000.000.000-690</v>
          </cell>
          <cell r="E693" t="str">
            <v>Cx. Econômica</v>
          </cell>
          <cell r="F693">
            <v>4825</v>
          </cell>
          <cell r="G693">
            <v>13</v>
          </cell>
          <cell r="H693" t="str">
            <v>00010485-8</v>
          </cell>
        </row>
        <row r="694">
          <cell r="B694">
            <v>692</v>
          </cell>
          <cell r="C694" t="str">
            <v>Roziane Conceição de Mendes</v>
          </cell>
          <cell r="D694" t="str">
            <v>000.000.000-691</v>
          </cell>
          <cell r="E694" t="str">
            <v>Cx. Econômica</v>
          </cell>
          <cell r="F694">
            <v>4825</v>
          </cell>
          <cell r="G694">
            <v>13</v>
          </cell>
          <cell r="H694" t="str">
            <v>00006391-4</v>
          </cell>
        </row>
        <row r="695">
          <cell r="B695">
            <v>693</v>
          </cell>
          <cell r="C695" t="str">
            <v>Vigínia Silva S Pereira</v>
          </cell>
          <cell r="D695" t="str">
            <v>000.000.000-692</v>
          </cell>
          <cell r="E695" t="str">
            <v>Cx. Econômica</v>
          </cell>
          <cell r="F695">
            <v>4825</v>
          </cell>
          <cell r="G695">
            <v>13</v>
          </cell>
          <cell r="H695" t="str">
            <v>00006087-7</v>
          </cell>
        </row>
        <row r="696">
          <cell r="B696">
            <v>694</v>
          </cell>
          <cell r="C696" t="str">
            <v>Alex Sandro Rosa de Souza</v>
          </cell>
          <cell r="D696" t="str">
            <v>000.000.000-693</v>
          </cell>
          <cell r="E696" t="str">
            <v>Cx. Econômica</v>
          </cell>
          <cell r="F696">
            <v>4825</v>
          </cell>
          <cell r="G696">
            <v>13</v>
          </cell>
          <cell r="H696" t="str">
            <v>00004040-0</v>
          </cell>
        </row>
        <row r="697">
          <cell r="B697">
            <v>695</v>
          </cell>
          <cell r="C697" t="str">
            <v>Nair Oliveira dos Santos</v>
          </cell>
          <cell r="D697" t="str">
            <v>000.000.000-694</v>
          </cell>
          <cell r="E697" t="str">
            <v>Cx. Econômica</v>
          </cell>
          <cell r="F697">
            <v>4825</v>
          </cell>
          <cell r="G697">
            <v>13</v>
          </cell>
          <cell r="H697" t="str">
            <v>00007432-0</v>
          </cell>
        </row>
        <row r="698">
          <cell r="B698">
            <v>696</v>
          </cell>
          <cell r="C698" t="str">
            <v>Márcio A. H. Cavalcante</v>
          </cell>
          <cell r="D698" t="str">
            <v>000.000.000-695</v>
          </cell>
          <cell r="E698" t="str">
            <v>Banco do Brasil</v>
          </cell>
          <cell r="F698" t="str">
            <v>0595-9</v>
          </cell>
          <cell r="G698" t="str">
            <v>poup</v>
          </cell>
          <cell r="H698" t="str">
            <v>9.983-X</v>
          </cell>
        </row>
        <row r="699">
          <cell r="B699">
            <v>697</v>
          </cell>
          <cell r="C699" t="str">
            <v>Aenio Gonzaga de Oliveira</v>
          </cell>
          <cell r="D699" t="str">
            <v>000.000.000-696</v>
          </cell>
          <cell r="E699" t="str">
            <v>Cx. Econômica</v>
          </cell>
          <cell r="F699">
            <v>780</v>
          </cell>
          <cell r="G699">
            <v>23</v>
          </cell>
          <cell r="H699" t="str">
            <v>00012789-3</v>
          </cell>
        </row>
        <row r="700">
          <cell r="B700">
            <v>698</v>
          </cell>
          <cell r="C700" t="str">
            <v>Rozeli dos Anjos Rocha</v>
          </cell>
          <cell r="D700" t="str">
            <v>000.000.000-697</v>
          </cell>
          <cell r="E700" t="str">
            <v>Cx. Econômica</v>
          </cell>
          <cell r="F700">
            <v>4825</v>
          </cell>
          <cell r="G700">
            <v>13</v>
          </cell>
          <cell r="H700" t="str">
            <v>00011524-8</v>
          </cell>
        </row>
        <row r="701">
          <cell r="B701">
            <v>699</v>
          </cell>
          <cell r="C701" t="str">
            <v>Graciene Araújo Silva</v>
          </cell>
          <cell r="D701" t="str">
            <v>000.000.000-698</v>
          </cell>
          <cell r="E701" t="str">
            <v>Cx. Econômica</v>
          </cell>
          <cell r="F701">
            <v>4825</v>
          </cell>
          <cell r="G701">
            <v>13</v>
          </cell>
          <cell r="H701" t="str">
            <v>00007275-1</v>
          </cell>
        </row>
        <row r="702">
          <cell r="B702">
            <v>700</v>
          </cell>
          <cell r="C702" t="str">
            <v>Carlos Cardoso dos Santos</v>
          </cell>
          <cell r="D702" t="str">
            <v>000.000.000-699</v>
          </cell>
          <cell r="E702" t="str">
            <v>Cx. Econômica</v>
          </cell>
          <cell r="F702">
            <v>4818</v>
          </cell>
          <cell r="G702">
            <v>13</v>
          </cell>
          <cell r="H702" t="str">
            <v>00002854-1</v>
          </cell>
        </row>
        <row r="703">
          <cell r="B703">
            <v>701</v>
          </cell>
          <cell r="C703" t="str">
            <v>Ivonete de Arruda Santos</v>
          </cell>
          <cell r="D703" t="str">
            <v>000.000.000-700</v>
          </cell>
          <cell r="E703" t="str">
            <v>Cx. Econômica</v>
          </cell>
          <cell r="F703">
            <v>949</v>
          </cell>
          <cell r="G703">
            <v>23</v>
          </cell>
          <cell r="H703" t="str">
            <v>00020438-1</v>
          </cell>
        </row>
        <row r="704">
          <cell r="B704">
            <v>702</v>
          </cell>
          <cell r="C704" t="str">
            <v>Direne Rodrigues de Oliveira</v>
          </cell>
          <cell r="D704" t="str">
            <v>000.000.000-701</v>
          </cell>
          <cell r="E704" t="str">
            <v>Cx. Econômica</v>
          </cell>
          <cell r="F704">
            <v>4825</v>
          </cell>
          <cell r="G704">
            <v>13</v>
          </cell>
          <cell r="H704" t="str">
            <v>00012780-7</v>
          </cell>
        </row>
        <row r="705">
          <cell r="B705">
            <v>703</v>
          </cell>
          <cell r="C705" t="str">
            <v>Maria Evangelista Bahia dos Santos</v>
          </cell>
          <cell r="D705" t="str">
            <v>000.000.000-702</v>
          </cell>
          <cell r="E705" t="str">
            <v>Bradesco</v>
          </cell>
          <cell r="F705">
            <v>3076</v>
          </cell>
          <cell r="G705" t="str">
            <v>c/poup</v>
          </cell>
          <cell r="H705" t="str">
            <v>1000029-7</v>
          </cell>
        </row>
        <row r="706">
          <cell r="B706">
            <v>704</v>
          </cell>
          <cell r="C706" t="str">
            <v>Bernadete Rodrigues Oliveira</v>
          </cell>
          <cell r="D706" t="str">
            <v>000.000.000-703</v>
          </cell>
          <cell r="E706" t="str">
            <v>Cx. Econômica</v>
          </cell>
          <cell r="F706">
            <v>4825</v>
          </cell>
          <cell r="G706">
            <v>13</v>
          </cell>
          <cell r="H706" t="str">
            <v>00011859-0</v>
          </cell>
        </row>
        <row r="707">
          <cell r="B707">
            <v>705</v>
          </cell>
          <cell r="C707" t="str">
            <v>Roziane Teles de Oliveira</v>
          </cell>
          <cell r="D707" t="str">
            <v>000.000.000-704</v>
          </cell>
          <cell r="E707" t="str">
            <v>Cx. Econômica</v>
          </cell>
          <cell r="F707">
            <v>4825</v>
          </cell>
          <cell r="G707">
            <v>13</v>
          </cell>
          <cell r="H707" t="str">
            <v>00012978-8</v>
          </cell>
        </row>
        <row r="708">
          <cell r="B708">
            <v>706</v>
          </cell>
          <cell r="C708" t="str">
            <v>Aline Santos Cruz</v>
          </cell>
          <cell r="D708" t="str">
            <v>000.000.000-705</v>
          </cell>
          <cell r="E708" t="str">
            <v>Cx. Econômica</v>
          </cell>
          <cell r="F708">
            <v>4825</v>
          </cell>
          <cell r="G708">
            <v>13</v>
          </cell>
          <cell r="H708" t="str">
            <v>00008616-7</v>
          </cell>
        </row>
        <row r="709">
          <cell r="B709">
            <v>707</v>
          </cell>
          <cell r="C709" t="str">
            <v>Odacir Ribeiro</v>
          </cell>
          <cell r="D709" t="str">
            <v>000.000.000-706</v>
          </cell>
          <cell r="E709" t="str">
            <v>Cx. Econômica</v>
          </cell>
          <cell r="F709">
            <v>4825</v>
          </cell>
          <cell r="G709">
            <v>13</v>
          </cell>
          <cell r="H709" t="str">
            <v>00005733-7</v>
          </cell>
        </row>
        <row r="710">
          <cell r="B710">
            <v>708</v>
          </cell>
          <cell r="C710" t="str">
            <v>Wilton Guimarães de Lima</v>
          </cell>
          <cell r="D710" t="str">
            <v>000.000.000-707</v>
          </cell>
          <cell r="E710" t="str">
            <v>Cx. Econômica</v>
          </cell>
          <cell r="F710">
            <v>4825</v>
          </cell>
          <cell r="G710">
            <v>13</v>
          </cell>
          <cell r="H710" t="str">
            <v>00009958-7</v>
          </cell>
        </row>
        <row r="711">
          <cell r="B711">
            <v>709</v>
          </cell>
          <cell r="C711" t="str">
            <v>Edivan Baraúna de Oliveira</v>
          </cell>
          <cell r="D711" t="str">
            <v>000.000.000-708</v>
          </cell>
          <cell r="E711" t="str">
            <v>Cx. Econômica</v>
          </cell>
          <cell r="F711">
            <v>3639</v>
          </cell>
          <cell r="G711">
            <v>13</v>
          </cell>
          <cell r="H711" t="str">
            <v>00003360-4</v>
          </cell>
        </row>
        <row r="712">
          <cell r="B712">
            <v>710</v>
          </cell>
          <cell r="C712" t="str">
            <v>Adenildo Alves de Oliveira</v>
          </cell>
          <cell r="D712" t="str">
            <v>000.000.000-709</v>
          </cell>
          <cell r="E712" t="str">
            <v>Cx. Econômica</v>
          </cell>
          <cell r="F712">
            <v>4825</v>
          </cell>
          <cell r="G712">
            <v>13</v>
          </cell>
          <cell r="H712" t="str">
            <v>00018740-0</v>
          </cell>
        </row>
        <row r="713">
          <cell r="B713">
            <v>711</v>
          </cell>
          <cell r="C713" t="str">
            <v>Alvanice Lima Lopes</v>
          </cell>
          <cell r="D713" t="str">
            <v>000.000.000-710</v>
          </cell>
          <cell r="E713" t="str">
            <v>Cx. Econômica</v>
          </cell>
          <cell r="F713">
            <v>4825</v>
          </cell>
          <cell r="G713">
            <v>13</v>
          </cell>
          <cell r="H713" t="str">
            <v>00009193-4</v>
          </cell>
        </row>
        <row r="714">
          <cell r="B714">
            <v>712</v>
          </cell>
          <cell r="C714" t="str">
            <v>Maria Aparecida Paixão</v>
          </cell>
          <cell r="D714" t="str">
            <v>000.000.000-711</v>
          </cell>
          <cell r="E714" t="str">
            <v>Cx. Econômica</v>
          </cell>
          <cell r="F714">
            <v>949</v>
          </cell>
          <cell r="G714">
            <v>23</v>
          </cell>
          <cell r="H714" t="str">
            <v>00011658-0</v>
          </cell>
        </row>
        <row r="715">
          <cell r="B715">
            <v>713</v>
          </cell>
          <cell r="C715" t="str">
            <v>Leandro Jesus de Souza</v>
          </cell>
          <cell r="D715" t="str">
            <v>000.000.000-712</v>
          </cell>
          <cell r="E715" t="str">
            <v>Cx. Econômica</v>
          </cell>
          <cell r="F715">
            <v>4825</v>
          </cell>
          <cell r="G715">
            <v>13</v>
          </cell>
          <cell r="H715" t="str">
            <v>00004682-3</v>
          </cell>
        </row>
        <row r="716">
          <cell r="B716">
            <v>714</v>
          </cell>
          <cell r="C716" t="str">
            <v>André Jesus de Souza</v>
          </cell>
          <cell r="D716" t="str">
            <v>000.000.000-713</v>
          </cell>
          <cell r="E716" t="str">
            <v>Cx. Econômica</v>
          </cell>
          <cell r="F716">
            <v>2734</v>
          </cell>
          <cell r="G716">
            <v>13</v>
          </cell>
          <cell r="H716" t="str">
            <v>00026991-8</v>
          </cell>
        </row>
        <row r="717">
          <cell r="B717">
            <v>715</v>
          </cell>
          <cell r="C717" t="str">
            <v>Joceir Pereira de Souza</v>
          </cell>
          <cell r="D717" t="str">
            <v>000.000.000-714</v>
          </cell>
          <cell r="E717" t="str">
            <v>Bradesco</v>
          </cell>
          <cell r="F717" t="str">
            <v>3801-6</v>
          </cell>
          <cell r="G717" t="str">
            <v>c/corr</v>
          </cell>
          <cell r="H717" t="str">
            <v>0000850-8</v>
          </cell>
        </row>
        <row r="718">
          <cell r="B718">
            <v>716</v>
          </cell>
          <cell r="C718" t="str">
            <v>Lucas Souza dos Anjos</v>
          </cell>
          <cell r="D718" t="str">
            <v>000.000.000-715</v>
          </cell>
          <cell r="E718" t="str">
            <v>Cx. Econômica</v>
          </cell>
          <cell r="F718">
            <v>4825</v>
          </cell>
          <cell r="G718">
            <v>13</v>
          </cell>
          <cell r="H718" t="str">
            <v>00009027-0</v>
          </cell>
        </row>
        <row r="719">
          <cell r="B719">
            <v>717</v>
          </cell>
          <cell r="C719" t="str">
            <v>Cristina da Silva Dourado</v>
          </cell>
          <cell r="D719" t="str">
            <v>000.000.000-716</v>
          </cell>
          <cell r="E719" t="str">
            <v>Cx. Econômica</v>
          </cell>
          <cell r="F719">
            <v>4825</v>
          </cell>
          <cell r="G719">
            <v>13</v>
          </cell>
          <cell r="H719" t="str">
            <v>00008477-6</v>
          </cell>
        </row>
        <row r="720">
          <cell r="B720">
            <v>718</v>
          </cell>
          <cell r="D720" t="str">
            <v>000.000.000-717</v>
          </cell>
        </row>
        <row r="721">
          <cell r="B721">
            <v>719</v>
          </cell>
          <cell r="C721" t="str">
            <v>Petrucia R Oliveira</v>
          </cell>
          <cell r="D721" t="str">
            <v>000.000.000-718</v>
          </cell>
          <cell r="E721" t="str">
            <v>Cx. Econômica</v>
          </cell>
          <cell r="F721">
            <v>4825</v>
          </cell>
          <cell r="G721">
            <v>1288</v>
          </cell>
          <cell r="H721" t="str">
            <v>804939037-1</v>
          </cell>
        </row>
        <row r="722">
          <cell r="B722">
            <v>720</v>
          </cell>
          <cell r="C722" t="str">
            <v>Renilton da Silva Lopes</v>
          </cell>
          <cell r="D722" t="str">
            <v>000.000.000-719</v>
          </cell>
          <cell r="E722" t="str">
            <v>Cx. Econômica</v>
          </cell>
          <cell r="F722">
            <v>4825</v>
          </cell>
          <cell r="G722">
            <v>13</v>
          </cell>
          <cell r="H722" t="str">
            <v>00015644-0</v>
          </cell>
        </row>
        <row r="723">
          <cell r="B723">
            <v>721</v>
          </cell>
          <cell r="C723" t="str">
            <v>Joelma Maria de Jesus</v>
          </cell>
          <cell r="D723" t="str">
            <v>000.000.000-720</v>
          </cell>
          <cell r="E723" t="str">
            <v>Cx. Econômica</v>
          </cell>
          <cell r="F723">
            <v>780</v>
          </cell>
          <cell r="G723">
            <v>23</v>
          </cell>
          <cell r="H723" t="str">
            <v>00009523-1</v>
          </cell>
        </row>
        <row r="724">
          <cell r="B724">
            <v>722</v>
          </cell>
          <cell r="C724" t="str">
            <v>Zenilde Pereira da Cruz</v>
          </cell>
          <cell r="D724" t="str">
            <v>000.000.000-721</v>
          </cell>
          <cell r="E724" t="str">
            <v>Cx. Econômica</v>
          </cell>
          <cell r="F724">
            <v>4825</v>
          </cell>
          <cell r="G724">
            <v>13</v>
          </cell>
          <cell r="H724" t="str">
            <v>00016309-9</v>
          </cell>
        </row>
        <row r="725">
          <cell r="B725">
            <v>723</v>
          </cell>
          <cell r="C725" t="str">
            <v>Tatiane Jesus de Souza</v>
          </cell>
          <cell r="D725" t="str">
            <v>000.000.000-722</v>
          </cell>
          <cell r="E725" t="str">
            <v>Cx. Econômica</v>
          </cell>
          <cell r="F725">
            <v>4825</v>
          </cell>
          <cell r="G725">
            <v>13</v>
          </cell>
          <cell r="H725" t="str">
            <v>00008513-6</v>
          </cell>
        </row>
        <row r="726">
          <cell r="B726">
            <v>724</v>
          </cell>
          <cell r="C726" t="str">
            <v>Edileuza Rosa da Silva</v>
          </cell>
          <cell r="D726" t="str">
            <v>000.000.000-723</v>
          </cell>
          <cell r="E726" t="str">
            <v>Cx. Econômica</v>
          </cell>
          <cell r="F726">
            <v>780</v>
          </cell>
          <cell r="G726">
            <v>13</v>
          </cell>
          <cell r="H726" t="str">
            <v>00071635-2</v>
          </cell>
        </row>
        <row r="727">
          <cell r="B727">
            <v>725</v>
          </cell>
          <cell r="C727" t="str">
            <v>Valdionor Caetano de Souza</v>
          </cell>
          <cell r="D727" t="str">
            <v>000.000.000-724</v>
          </cell>
          <cell r="E727" t="str">
            <v>Cx. Econômica</v>
          </cell>
          <cell r="F727">
            <v>780</v>
          </cell>
          <cell r="G727">
            <v>13</v>
          </cell>
          <cell r="H727" t="str">
            <v>00009893-4</v>
          </cell>
        </row>
        <row r="728">
          <cell r="B728">
            <v>726</v>
          </cell>
          <cell r="C728" t="str">
            <v>José Silva Bispo</v>
          </cell>
          <cell r="D728" t="str">
            <v>000.000.000-725</v>
          </cell>
          <cell r="E728" t="str">
            <v>Cx. Econômica</v>
          </cell>
          <cell r="F728">
            <v>4825</v>
          </cell>
          <cell r="G728">
            <v>13</v>
          </cell>
          <cell r="H728" t="str">
            <v>00012280-5</v>
          </cell>
        </row>
        <row r="729">
          <cell r="B729">
            <v>727</v>
          </cell>
          <cell r="C729" t="str">
            <v>Leonardo Jesus Souza</v>
          </cell>
          <cell r="D729" t="str">
            <v>000.000.000-726</v>
          </cell>
          <cell r="E729" t="str">
            <v>Cx. Econômica</v>
          </cell>
          <cell r="F729">
            <v>4825</v>
          </cell>
          <cell r="G729">
            <v>13</v>
          </cell>
          <cell r="H729" t="str">
            <v>00003110-9</v>
          </cell>
        </row>
        <row r="730">
          <cell r="B730">
            <v>728</v>
          </cell>
          <cell r="C730" t="str">
            <v>Adilton Souza dos Santos</v>
          </cell>
          <cell r="D730" t="str">
            <v>000.000.000-727</v>
          </cell>
          <cell r="E730" t="str">
            <v>Cx. Econômica</v>
          </cell>
          <cell r="F730">
            <v>4825</v>
          </cell>
          <cell r="G730">
            <v>13</v>
          </cell>
          <cell r="H730" t="str">
            <v>00005148-7</v>
          </cell>
        </row>
        <row r="731">
          <cell r="B731">
            <v>729</v>
          </cell>
          <cell r="C731" t="str">
            <v>João Paulo S de Souza</v>
          </cell>
          <cell r="D731" t="str">
            <v>000.000.000-728</v>
          </cell>
          <cell r="E731" t="str">
            <v>Cx. Econômica</v>
          </cell>
          <cell r="F731">
            <v>4825</v>
          </cell>
          <cell r="G731">
            <v>13</v>
          </cell>
          <cell r="H731" t="str">
            <v>00006453-8</v>
          </cell>
        </row>
        <row r="732">
          <cell r="B732">
            <v>730</v>
          </cell>
          <cell r="C732" t="str">
            <v>Luciede Rosa Baraúna</v>
          </cell>
          <cell r="D732" t="str">
            <v>000.000.000-729</v>
          </cell>
          <cell r="E732" t="str">
            <v>Cx. Econômica</v>
          </cell>
          <cell r="F732">
            <v>4825</v>
          </cell>
          <cell r="G732">
            <v>13</v>
          </cell>
          <cell r="H732" t="str">
            <v>00002265-7</v>
          </cell>
        </row>
        <row r="733">
          <cell r="B733">
            <v>731</v>
          </cell>
          <cell r="C733" t="str">
            <v>Vilma Marcia Sá T de Oliveira</v>
          </cell>
          <cell r="D733" t="str">
            <v>000.000.000-730</v>
          </cell>
          <cell r="E733" t="str">
            <v>Bradesco</v>
          </cell>
          <cell r="F733" t="str">
            <v>3801-6</v>
          </cell>
          <cell r="G733" t="str">
            <v>c/corr</v>
          </cell>
          <cell r="H733" t="str">
            <v>0061268-5</v>
          </cell>
        </row>
        <row r="734">
          <cell r="B734">
            <v>732</v>
          </cell>
          <cell r="C734" t="str">
            <v>Abenilton M de Oliveira</v>
          </cell>
          <cell r="D734" t="str">
            <v>000.000.000-731</v>
          </cell>
          <cell r="E734" t="str">
            <v>Cx. Econômica</v>
          </cell>
          <cell r="F734">
            <v>4379</v>
          </cell>
          <cell r="G734">
            <v>13</v>
          </cell>
          <cell r="H734" t="str">
            <v>00003375-2</v>
          </cell>
        </row>
        <row r="735">
          <cell r="B735">
            <v>733</v>
          </cell>
          <cell r="C735" t="str">
            <v>Anita de Souza Santana</v>
          </cell>
          <cell r="D735" t="str">
            <v>000.000.000-732</v>
          </cell>
          <cell r="E735" t="str">
            <v>Cx. Econômica</v>
          </cell>
          <cell r="F735">
            <v>780</v>
          </cell>
          <cell r="G735">
            <v>13</v>
          </cell>
          <cell r="H735" t="str">
            <v>00012073-5</v>
          </cell>
        </row>
        <row r="736">
          <cell r="B736">
            <v>734</v>
          </cell>
          <cell r="C736" t="str">
            <v>Marcionaria A de Oliveira</v>
          </cell>
          <cell r="D736" t="str">
            <v>000.000.000-733</v>
          </cell>
          <cell r="E736" t="str">
            <v>Cx. Econômica</v>
          </cell>
          <cell r="F736">
            <v>4825</v>
          </cell>
          <cell r="G736">
            <v>13</v>
          </cell>
          <cell r="H736" t="str">
            <v>00005426-5</v>
          </cell>
        </row>
        <row r="737">
          <cell r="B737">
            <v>735</v>
          </cell>
          <cell r="C737" t="str">
            <v>Marcos Antonio Ribeiro</v>
          </cell>
          <cell r="D737" t="str">
            <v>000.000.000-734</v>
          </cell>
          <cell r="E737" t="str">
            <v>Cx. Econômica</v>
          </cell>
          <cell r="F737">
            <v>4825</v>
          </cell>
          <cell r="G737">
            <v>13</v>
          </cell>
          <cell r="H737" t="str">
            <v>00018541-6</v>
          </cell>
        </row>
        <row r="738">
          <cell r="B738">
            <v>736</v>
          </cell>
          <cell r="C738" t="str">
            <v>José Rosa Pereira</v>
          </cell>
          <cell r="D738" t="str">
            <v>000.000.000-735</v>
          </cell>
          <cell r="E738" t="str">
            <v>Bradesco</v>
          </cell>
          <cell r="F738" t="str">
            <v>3801-6</v>
          </cell>
          <cell r="G738" t="str">
            <v>c/corr</v>
          </cell>
          <cell r="H738" t="str">
            <v>0520565-4</v>
          </cell>
        </row>
        <row r="739">
          <cell r="B739">
            <v>737</v>
          </cell>
          <cell r="C739" t="str">
            <v>Avani Jesus de Souza</v>
          </cell>
          <cell r="D739" t="str">
            <v>000.000.000-736</v>
          </cell>
          <cell r="E739" t="str">
            <v>Cx. Econômica</v>
          </cell>
          <cell r="F739">
            <v>4825</v>
          </cell>
          <cell r="G739">
            <v>13</v>
          </cell>
          <cell r="H739" t="str">
            <v>00000318-0</v>
          </cell>
        </row>
        <row r="740">
          <cell r="B740">
            <v>738</v>
          </cell>
          <cell r="C740" t="str">
            <v>Zilma Pio Barbosa de Jesus</v>
          </cell>
          <cell r="D740" t="str">
            <v>000.000.000-737</v>
          </cell>
          <cell r="E740" t="str">
            <v>Cx. Econômica</v>
          </cell>
          <cell r="F740">
            <v>780</v>
          </cell>
          <cell r="G740">
            <v>23</v>
          </cell>
          <cell r="H740" t="str">
            <v>00015339-8</v>
          </cell>
        </row>
        <row r="741">
          <cell r="B741">
            <v>739</v>
          </cell>
          <cell r="C741" t="str">
            <v>Maria Madalena L Santos</v>
          </cell>
          <cell r="D741" t="str">
            <v>000.000.000-738</v>
          </cell>
          <cell r="E741" t="str">
            <v>Cx. Econômica</v>
          </cell>
          <cell r="F741">
            <v>3233</v>
          </cell>
          <cell r="G741">
            <v>23</v>
          </cell>
          <cell r="H741" t="str">
            <v>00006551-4</v>
          </cell>
        </row>
        <row r="742">
          <cell r="B742">
            <v>740</v>
          </cell>
          <cell r="C742" t="str">
            <v>Ana Lucia das Neves</v>
          </cell>
          <cell r="D742" t="str">
            <v>000.000.000-739</v>
          </cell>
          <cell r="E742" t="str">
            <v>Banco do Brasil</v>
          </cell>
          <cell r="F742" t="str">
            <v>2760-X</v>
          </cell>
          <cell r="G742" t="str">
            <v>poup</v>
          </cell>
          <cell r="H742" t="str">
            <v>19.273-2</v>
          </cell>
        </row>
        <row r="743">
          <cell r="B743">
            <v>741</v>
          </cell>
          <cell r="C743" t="str">
            <v>Valdir Ferreira Pinto</v>
          </cell>
          <cell r="D743" t="str">
            <v>000.000.000-740</v>
          </cell>
          <cell r="E743" t="str">
            <v>Cx. Econômica</v>
          </cell>
          <cell r="F743">
            <v>2734</v>
          </cell>
          <cell r="G743">
            <v>13</v>
          </cell>
          <cell r="H743" t="str">
            <v>00025483-3</v>
          </cell>
        </row>
        <row r="744">
          <cell r="B744">
            <v>742</v>
          </cell>
          <cell r="C744" t="str">
            <v>Rogério Enrique de Souza</v>
          </cell>
          <cell r="D744" t="str">
            <v>000.000.000-741</v>
          </cell>
          <cell r="E744" t="str">
            <v>Cx. Econômica</v>
          </cell>
          <cell r="F744">
            <v>4825</v>
          </cell>
          <cell r="G744">
            <v>13</v>
          </cell>
          <cell r="H744" t="str">
            <v>00015565-7</v>
          </cell>
        </row>
        <row r="745">
          <cell r="B745">
            <v>743</v>
          </cell>
          <cell r="C745" t="str">
            <v>Edileuza Teles Maciel</v>
          </cell>
          <cell r="D745" t="str">
            <v>000.000.000-742</v>
          </cell>
          <cell r="E745" t="str">
            <v>Cx. Econômica</v>
          </cell>
          <cell r="F745">
            <v>4825</v>
          </cell>
          <cell r="G745">
            <v>13</v>
          </cell>
          <cell r="H745" t="str">
            <v>00004762-5</v>
          </cell>
        </row>
        <row r="746">
          <cell r="B746">
            <v>744</v>
          </cell>
          <cell r="C746" t="str">
            <v>Rosimere Souza da Silva</v>
          </cell>
          <cell r="D746" t="str">
            <v>000.000.000-743</v>
          </cell>
          <cell r="E746" t="str">
            <v>Cx. Econômica</v>
          </cell>
          <cell r="F746">
            <v>4825</v>
          </cell>
          <cell r="G746">
            <v>13</v>
          </cell>
          <cell r="H746" t="str">
            <v>00011167-6</v>
          </cell>
        </row>
        <row r="747">
          <cell r="B747">
            <v>745</v>
          </cell>
          <cell r="C747" t="str">
            <v>Gilsinei Barbosa de Souza</v>
          </cell>
          <cell r="D747" t="str">
            <v>000.000.000-744</v>
          </cell>
          <cell r="E747" t="str">
            <v>Cx. Econômica</v>
          </cell>
          <cell r="F747">
            <v>4825</v>
          </cell>
          <cell r="G747">
            <v>13</v>
          </cell>
          <cell r="H747" t="str">
            <v>00015801-0</v>
          </cell>
        </row>
        <row r="748">
          <cell r="B748">
            <v>746</v>
          </cell>
          <cell r="C748" t="str">
            <v>Roque Rodrigues Dias</v>
          </cell>
          <cell r="D748" t="str">
            <v>000.000.000-745</v>
          </cell>
          <cell r="E748" t="str">
            <v>Cx. Econômica</v>
          </cell>
          <cell r="F748">
            <v>4825</v>
          </cell>
          <cell r="G748">
            <v>13</v>
          </cell>
          <cell r="H748" t="str">
            <v>00007016-3</v>
          </cell>
        </row>
        <row r="749">
          <cell r="B749">
            <v>747</v>
          </cell>
          <cell r="C749" t="str">
            <v>Valdenete Miranda Souza</v>
          </cell>
          <cell r="D749" t="str">
            <v>000.000.000-746</v>
          </cell>
          <cell r="E749" t="str">
            <v>Cx. Econômica</v>
          </cell>
          <cell r="F749">
            <v>4825</v>
          </cell>
          <cell r="G749">
            <v>13</v>
          </cell>
          <cell r="H749" t="str">
            <v>00003863-4</v>
          </cell>
        </row>
        <row r="750">
          <cell r="B750">
            <v>748</v>
          </cell>
          <cell r="C750" t="str">
            <v>Maria Cleide Santana Silva</v>
          </cell>
          <cell r="D750" t="str">
            <v>000.000.000-747</v>
          </cell>
          <cell r="E750" t="str">
            <v>Cx. Econômica</v>
          </cell>
          <cell r="F750">
            <v>4825</v>
          </cell>
          <cell r="G750">
            <v>13</v>
          </cell>
          <cell r="H750" t="str">
            <v>00016698-5</v>
          </cell>
        </row>
        <row r="751">
          <cell r="B751">
            <v>749</v>
          </cell>
          <cell r="C751" t="str">
            <v>Marlei Alves de Souza</v>
          </cell>
          <cell r="D751" t="str">
            <v>000.000.000-748</v>
          </cell>
          <cell r="E751" t="str">
            <v>Cx. Econômica</v>
          </cell>
          <cell r="F751">
            <v>4825</v>
          </cell>
          <cell r="G751">
            <v>13</v>
          </cell>
          <cell r="H751" t="str">
            <v>00002701-2</v>
          </cell>
        </row>
        <row r="752">
          <cell r="B752">
            <v>750</v>
          </cell>
          <cell r="C752" t="str">
            <v>Gideon Cesar dos Santos</v>
          </cell>
          <cell r="D752" t="str">
            <v>000.000.000-749</v>
          </cell>
          <cell r="E752" t="str">
            <v>Cx. Econômica</v>
          </cell>
          <cell r="F752">
            <v>346</v>
          </cell>
          <cell r="G752">
            <v>13</v>
          </cell>
          <cell r="H752" t="str">
            <v>00018248-0</v>
          </cell>
        </row>
        <row r="753">
          <cell r="B753">
            <v>751</v>
          </cell>
          <cell r="C753" t="str">
            <v>Eldinei da Silva Oliveira</v>
          </cell>
          <cell r="D753" t="str">
            <v>000.000.000-750</v>
          </cell>
          <cell r="E753" t="str">
            <v>Cx. Econômica</v>
          </cell>
          <cell r="F753">
            <v>150</v>
          </cell>
          <cell r="G753">
            <v>13</v>
          </cell>
          <cell r="H753" t="str">
            <v>00012893-5</v>
          </cell>
        </row>
        <row r="754">
          <cell r="B754">
            <v>752</v>
          </cell>
          <cell r="C754" t="str">
            <v>Alcides Rocha da Silva</v>
          </cell>
          <cell r="D754" t="str">
            <v>000.000.000-751</v>
          </cell>
          <cell r="E754" t="str">
            <v>Cx. Econômica</v>
          </cell>
          <cell r="F754">
            <v>4825</v>
          </cell>
          <cell r="G754">
            <v>13</v>
          </cell>
          <cell r="H754" t="str">
            <v>00018417-7</v>
          </cell>
        </row>
        <row r="755">
          <cell r="B755">
            <v>753</v>
          </cell>
          <cell r="C755" t="str">
            <v>Gesilda Vieira da Silva</v>
          </cell>
          <cell r="D755" t="str">
            <v>000.000.000-752</v>
          </cell>
          <cell r="E755" t="str">
            <v>Cx. Econômica</v>
          </cell>
          <cell r="F755">
            <v>780</v>
          </cell>
          <cell r="G755">
            <v>23</v>
          </cell>
          <cell r="H755" t="str">
            <v>00009964-4</v>
          </cell>
        </row>
        <row r="756">
          <cell r="B756">
            <v>754</v>
          </cell>
          <cell r="C756" t="str">
            <v>Francinalda C Souza</v>
          </cell>
          <cell r="D756" t="str">
            <v>000.000.000-753</v>
          </cell>
          <cell r="E756" t="str">
            <v>Cx. Econômica</v>
          </cell>
          <cell r="F756">
            <v>32</v>
          </cell>
          <cell r="G756">
            <v>23</v>
          </cell>
          <cell r="H756" t="str">
            <v>00026837-6</v>
          </cell>
        </row>
        <row r="757">
          <cell r="B757">
            <v>755</v>
          </cell>
          <cell r="C757" t="str">
            <v>Ildecir Jesus de Oliveira</v>
          </cell>
          <cell r="D757" t="str">
            <v>000.000.000-754</v>
          </cell>
          <cell r="E757" t="str">
            <v>Cx. Econômica</v>
          </cell>
          <cell r="F757">
            <v>4825</v>
          </cell>
          <cell r="G757">
            <v>13</v>
          </cell>
          <cell r="H757" t="str">
            <v>00008632-9</v>
          </cell>
        </row>
        <row r="758">
          <cell r="B758">
            <v>756</v>
          </cell>
          <cell r="C758" t="str">
            <v>Cleuson Barauna de Souza</v>
          </cell>
          <cell r="D758" t="str">
            <v>000.000.000-755</v>
          </cell>
          <cell r="E758" t="str">
            <v>Cx. Econômica</v>
          </cell>
          <cell r="F758">
            <v>4825</v>
          </cell>
          <cell r="G758">
            <v>13</v>
          </cell>
          <cell r="H758" t="str">
            <v>00018601-3</v>
          </cell>
        </row>
        <row r="759">
          <cell r="B759">
            <v>757</v>
          </cell>
          <cell r="C759" t="str">
            <v>José Baraúna Bispo</v>
          </cell>
          <cell r="D759" t="str">
            <v>000.000.000-756</v>
          </cell>
          <cell r="E759" t="str">
            <v>Cx. Econômica</v>
          </cell>
          <cell r="F759">
            <v>4825</v>
          </cell>
          <cell r="G759">
            <v>13</v>
          </cell>
          <cell r="H759" t="str">
            <v>00015942-3</v>
          </cell>
        </row>
        <row r="760">
          <cell r="B760">
            <v>758</v>
          </cell>
          <cell r="C760" t="str">
            <v>Ivaneuza de S Baraúna</v>
          </cell>
          <cell r="D760" t="str">
            <v>000.000.000-757</v>
          </cell>
          <cell r="E760" t="str">
            <v>Cx. Econômica</v>
          </cell>
          <cell r="F760">
            <v>780</v>
          </cell>
          <cell r="G760">
            <v>23</v>
          </cell>
          <cell r="H760" t="str">
            <v>00020238-0</v>
          </cell>
        </row>
        <row r="761">
          <cell r="B761">
            <v>759</v>
          </cell>
          <cell r="C761" t="str">
            <v>Mª Selma de Jesus Araújo</v>
          </cell>
          <cell r="D761" t="str">
            <v>000.000.000-758</v>
          </cell>
          <cell r="E761" t="str">
            <v>Cx. Econômica</v>
          </cell>
          <cell r="F761">
            <v>4825</v>
          </cell>
          <cell r="G761">
            <v>13</v>
          </cell>
          <cell r="H761" t="str">
            <v>00023801-0</v>
          </cell>
        </row>
        <row r="762">
          <cell r="B762">
            <v>760</v>
          </cell>
          <cell r="C762" t="str">
            <v>Patrícia da Silva Souza</v>
          </cell>
          <cell r="D762" t="str">
            <v>000.000.000-759</v>
          </cell>
          <cell r="E762" t="str">
            <v>Cx. Econômica</v>
          </cell>
          <cell r="F762">
            <v>4825</v>
          </cell>
          <cell r="G762">
            <v>13</v>
          </cell>
          <cell r="H762" t="str">
            <v>00016550-4</v>
          </cell>
        </row>
        <row r="763">
          <cell r="B763">
            <v>761</v>
          </cell>
          <cell r="C763" t="str">
            <v>Silvana Brito de Souza</v>
          </cell>
          <cell r="D763" t="str">
            <v>000.000.000-760</v>
          </cell>
          <cell r="E763" t="str">
            <v>Cx. Econômica</v>
          </cell>
          <cell r="F763">
            <v>780</v>
          </cell>
          <cell r="G763">
            <v>23</v>
          </cell>
          <cell r="H763" t="str">
            <v>00015369-0</v>
          </cell>
        </row>
        <row r="764">
          <cell r="B764">
            <v>762</v>
          </cell>
          <cell r="C764" t="str">
            <v>Eufrásio Bispo de Souza</v>
          </cell>
          <cell r="D764" t="str">
            <v>000.000.000-761</v>
          </cell>
          <cell r="E764" t="str">
            <v>Cx. Econômica</v>
          </cell>
          <cell r="F764">
            <v>4825</v>
          </cell>
          <cell r="G764">
            <v>13</v>
          </cell>
          <cell r="H764" t="str">
            <v>00015999-7</v>
          </cell>
        </row>
        <row r="765">
          <cell r="B765">
            <v>763</v>
          </cell>
          <cell r="C765" t="str">
            <v>Edifátima A da Cruz</v>
          </cell>
          <cell r="D765" t="str">
            <v>000.000.000-762</v>
          </cell>
          <cell r="E765" t="str">
            <v>Cx. Econômica</v>
          </cell>
          <cell r="F765">
            <v>780</v>
          </cell>
          <cell r="G765">
            <v>23</v>
          </cell>
          <cell r="H765" t="str">
            <v>00008010-2</v>
          </cell>
        </row>
        <row r="766">
          <cell r="B766">
            <v>764</v>
          </cell>
          <cell r="C766" t="str">
            <v>Wellington N Souza</v>
          </cell>
          <cell r="D766" t="str">
            <v>000.000.000-763</v>
          </cell>
          <cell r="E766" t="str">
            <v>Cx. Econômica</v>
          </cell>
          <cell r="F766">
            <v>4825</v>
          </cell>
          <cell r="G766">
            <v>13</v>
          </cell>
          <cell r="H766" t="str">
            <v>00006369-8</v>
          </cell>
        </row>
        <row r="767">
          <cell r="B767">
            <v>765</v>
          </cell>
          <cell r="C767" t="str">
            <v>Cosme Moura Passos</v>
          </cell>
          <cell r="D767" t="str">
            <v>000.000.000-764</v>
          </cell>
          <cell r="E767" t="str">
            <v>Cx. Econômica</v>
          </cell>
          <cell r="F767">
            <v>780</v>
          </cell>
          <cell r="G767">
            <v>13</v>
          </cell>
          <cell r="H767" t="str">
            <v>00020102-6</v>
          </cell>
        </row>
        <row r="768">
          <cell r="B768">
            <v>766</v>
          </cell>
          <cell r="C768" t="str">
            <v>Fabiana Nascimento Andrade</v>
          </cell>
          <cell r="D768" t="str">
            <v>000.000.000-765</v>
          </cell>
          <cell r="E768" t="str">
            <v>Cx. Econômica</v>
          </cell>
          <cell r="F768">
            <v>4825</v>
          </cell>
          <cell r="G768">
            <v>13</v>
          </cell>
          <cell r="H768" t="str">
            <v>00011902-2</v>
          </cell>
        </row>
        <row r="769">
          <cell r="B769">
            <v>767</v>
          </cell>
          <cell r="C769" t="str">
            <v>Jaciel Jesus de Oliveira</v>
          </cell>
          <cell r="D769" t="str">
            <v>000.000.000-766</v>
          </cell>
          <cell r="E769" t="str">
            <v>Cx. Econômica</v>
          </cell>
          <cell r="F769">
            <v>4825</v>
          </cell>
          <cell r="G769">
            <v>13</v>
          </cell>
          <cell r="H769" t="str">
            <v>00013043-3</v>
          </cell>
        </row>
        <row r="770">
          <cell r="B770">
            <v>768</v>
          </cell>
          <cell r="C770" t="str">
            <v>Marleide Maria D Santos</v>
          </cell>
          <cell r="D770" t="str">
            <v>000.000.000-767</v>
          </cell>
          <cell r="E770" t="str">
            <v>Cx. Econômica</v>
          </cell>
          <cell r="F770">
            <v>4825</v>
          </cell>
          <cell r="G770">
            <v>13</v>
          </cell>
          <cell r="H770" t="str">
            <v>00009266-3</v>
          </cell>
        </row>
        <row r="771">
          <cell r="B771">
            <v>769</v>
          </cell>
          <cell r="C771" t="str">
            <v>Cleide Silva Santos</v>
          </cell>
          <cell r="D771" t="str">
            <v>000.000.000-768</v>
          </cell>
          <cell r="E771" t="str">
            <v>Cx. Econômica</v>
          </cell>
          <cell r="F771">
            <v>4818</v>
          </cell>
          <cell r="G771">
            <v>13</v>
          </cell>
          <cell r="H771" t="str">
            <v>00007263-0</v>
          </cell>
        </row>
        <row r="772">
          <cell r="B772">
            <v>770</v>
          </cell>
          <cell r="C772" t="str">
            <v>Paulo de Jesus Nunes</v>
          </cell>
          <cell r="D772" t="str">
            <v>000.000.000-769</v>
          </cell>
          <cell r="E772" t="str">
            <v>Banco do Brasil</v>
          </cell>
          <cell r="F772" t="str">
            <v>2760-X</v>
          </cell>
          <cell r="G772" t="str">
            <v>poup</v>
          </cell>
          <cell r="H772" t="str">
            <v>8.369-0</v>
          </cell>
        </row>
        <row r="773">
          <cell r="B773">
            <v>771</v>
          </cell>
          <cell r="C773" t="str">
            <v>Maria Aparecida S P Silva</v>
          </cell>
          <cell r="D773" t="str">
            <v>000.000.000-770</v>
          </cell>
          <cell r="E773" t="str">
            <v>Banco do Brasil</v>
          </cell>
          <cell r="F773" t="str">
            <v>2760-X</v>
          </cell>
          <cell r="G773" t="str">
            <v>poup</v>
          </cell>
          <cell r="H773" t="str">
            <v>18.070-X</v>
          </cell>
        </row>
        <row r="774">
          <cell r="B774">
            <v>772</v>
          </cell>
          <cell r="C774" t="str">
            <v>Valdenor Pereira dos Santos</v>
          </cell>
          <cell r="D774" t="str">
            <v>000.000.000-771</v>
          </cell>
          <cell r="E774" t="str">
            <v>Cx. Econômica</v>
          </cell>
          <cell r="F774">
            <v>2734</v>
          </cell>
          <cell r="G774">
            <v>13</v>
          </cell>
          <cell r="H774" t="str">
            <v>00022546-9</v>
          </cell>
        </row>
        <row r="775">
          <cell r="B775">
            <v>773</v>
          </cell>
          <cell r="C775" t="str">
            <v>Diogenes de Souza Sales</v>
          </cell>
          <cell r="D775" t="str">
            <v>000.000.000-772</v>
          </cell>
          <cell r="E775" t="str">
            <v>Cx. Econômica</v>
          </cell>
          <cell r="F775">
            <v>4825</v>
          </cell>
          <cell r="G775">
            <v>13</v>
          </cell>
          <cell r="H775" t="str">
            <v>00008526-8</v>
          </cell>
        </row>
        <row r="776">
          <cell r="B776">
            <v>774</v>
          </cell>
          <cell r="C776" t="str">
            <v>Jean Silva Santos</v>
          </cell>
          <cell r="D776" t="str">
            <v>000.000.000-773</v>
          </cell>
          <cell r="E776" t="str">
            <v>Cx. Econômica</v>
          </cell>
          <cell r="F776">
            <v>4825</v>
          </cell>
          <cell r="G776">
            <v>13</v>
          </cell>
          <cell r="H776" t="str">
            <v>00003427-2</v>
          </cell>
        </row>
        <row r="777">
          <cell r="B777">
            <v>775</v>
          </cell>
          <cell r="C777" t="str">
            <v>Alexandra Fonseca Cedro</v>
          </cell>
          <cell r="D777" t="str">
            <v>000.000.000-774</v>
          </cell>
          <cell r="E777" t="str">
            <v>Cx. Econômica</v>
          </cell>
          <cell r="F777">
            <v>4825</v>
          </cell>
          <cell r="G777">
            <v>13</v>
          </cell>
          <cell r="H777" t="str">
            <v>00015168-6</v>
          </cell>
        </row>
        <row r="778">
          <cell r="B778">
            <v>776</v>
          </cell>
          <cell r="C778" t="str">
            <v>Irene Rodrigues Oliveira</v>
          </cell>
          <cell r="D778" t="str">
            <v>000.000.000-775</v>
          </cell>
          <cell r="E778" t="str">
            <v>Cx. Econômica</v>
          </cell>
          <cell r="F778">
            <v>780</v>
          </cell>
          <cell r="G778">
            <v>23</v>
          </cell>
          <cell r="H778" t="str">
            <v>00012239-5</v>
          </cell>
        </row>
        <row r="779">
          <cell r="B779">
            <v>777</v>
          </cell>
          <cell r="C779" t="str">
            <v>Luana Jesus Santana</v>
          </cell>
          <cell r="D779" t="str">
            <v>000.000.000-776</v>
          </cell>
          <cell r="E779" t="str">
            <v>Cx. Econômica</v>
          </cell>
          <cell r="F779">
            <v>4825</v>
          </cell>
          <cell r="G779">
            <v>13</v>
          </cell>
          <cell r="H779" t="str">
            <v>00006725-1</v>
          </cell>
        </row>
        <row r="780">
          <cell r="B780">
            <v>778</v>
          </cell>
          <cell r="C780" t="str">
            <v>Marivani Cruz Damasceno</v>
          </cell>
          <cell r="D780" t="str">
            <v>000.000.000-777</v>
          </cell>
          <cell r="E780" t="str">
            <v>Cx. Econômica</v>
          </cell>
          <cell r="F780">
            <v>780</v>
          </cell>
          <cell r="G780">
            <v>23</v>
          </cell>
          <cell r="H780" t="str">
            <v>00012098-8</v>
          </cell>
        </row>
        <row r="781">
          <cell r="B781">
            <v>779</v>
          </cell>
          <cell r="C781" t="str">
            <v>Maria Anunciação P Santos</v>
          </cell>
          <cell r="D781" t="str">
            <v>000.000.000-778</v>
          </cell>
          <cell r="E781" t="str">
            <v>Cx. Econômica</v>
          </cell>
          <cell r="F781">
            <v>4825</v>
          </cell>
          <cell r="G781">
            <v>13</v>
          </cell>
          <cell r="H781" t="str">
            <v>00012609-6</v>
          </cell>
        </row>
        <row r="782">
          <cell r="B782">
            <v>780</v>
          </cell>
          <cell r="C782" t="str">
            <v>Eufrásio A dos Santos</v>
          </cell>
          <cell r="D782" t="str">
            <v>000.000.000-779</v>
          </cell>
          <cell r="E782" t="str">
            <v>Cx. Econômica</v>
          </cell>
          <cell r="F782">
            <v>1880</v>
          </cell>
          <cell r="G782">
            <v>13</v>
          </cell>
          <cell r="H782" t="str">
            <v>00007580-9</v>
          </cell>
        </row>
        <row r="783">
          <cell r="B783">
            <v>781</v>
          </cell>
          <cell r="C783" t="str">
            <v>Luis Cedro de Sena</v>
          </cell>
          <cell r="D783" t="str">
            <v>000.000.000-780</v>
          </cell>
          <cell r="E783" t="str">
            <v>Cx. Econômica</v>
          </cell>
          <cell r="F783">
            <v>780</v>
          </cell>
          <cell r="G783">
            <v>13</v>
          </cell>
          <cell r="H783" t="str">
            <v>00003820-6</v>
          </cell>
        </row>
        <row r="784">
          <cell r="B784">
            <v>782</v>
          </cell>
          <cell r="C784" t="str">
            <v>Cleusa Rodrigues da Silva</v>
          </cell>
          <cell r="D784" t="str">
            <v>000.000.000-781</v>
          </cell>
          <cell r="E784" t="str">
            <v>Cx. Econômica</v>
          </cell>
          <cell r="F784">
            <v>780</v>
          </cell>
          <cell r="G784">
            <v>13</v>
          </cell>
          <cell r="H784" t="str">
            <v>00009176-0</v>
          </cell>
        </row>
        <row r="785">
          <cell r="B785">
            <v>783</v>
          </cell>
          <cell r="C785" t="str">
            <v>Ivanelia E Souza</v>
          </cell>
          <cell r="D785" t="str">
            <v>000.000.000-782</v>
          </cell>
          <cell r="E785" t="str">
            <v>Bradesco</v>
          </cell>
          <cell r="F785" t="str">
            <v>3801-6</v>
          </cell>
          <cell r="G785" t="str">
            <v>c/corr</v>
          </cell>
          <cell r="H785" t="str">
            <v>0000775-7</v>
          </cell>
        </row>
        <row r="786">
          <cell r="B786">
            <v>784</v>
          </cell>
          <cell r="C786" t="str">
            <v>Joseilton B Oliveira</v>
          </cell>
          <cell r="D786" t="str">
            <v>000.000.000-783</v>
          </cell>
          <cell r="E786" t="str">
            <v>Cx. Econômica</v>
          </cell>
          <cell r="F786">
            <v>4825</v>
          </cell>
          <cell r="G786">
            <v>13</v>
          </cell>
          <cell r="H786" t="str">
            <v>00010069-0</v>
          </cell>
        </row>
        <row r="787">
          <cell r="B787">
            <v>785</v>
          </cell>
          <cell r="C787" t="str">
            <v>José Wilton Marques da Silva</v>
          </cell>
          <cell r="D787" t="str">
            <v>000.000.000-784</v>
          </cell>
          <cell r="E787" t="str">
            <v>Cx. Econômica</v>
          </cell>
          <cell r="F787">
            <v>4825</v>
          </cell>
          <cell r="G787">
            <v>13</v>
          </cell>
          <cell r="H787" t="str">
            <v>00015835-4</v>
          </cell>
        </row>
        <row r="788">
          <cell r="B788">
            <v>786</v>
          </cell>
          <cell r="C788" t="str">
            <v>Reverson Haine C Costa</v>
          </cell>
          <cell r="D788" t="str">
            <v>000.000.000-785</v>
          </cell>
          <cell r="E788" t="str">
            <v>Cx. Econômica</v>
          </cell>
          <cell r="F788">
            <v>949</v>
          </cell>
          <cell r="G788">
            <v>13</v>
          </cell>
          <cell r="H788" t="str">
            <v>00021848-2</v>
          </cell>
        </row>
        <row r="789">
          <cell r="B789">
            <v>787</v>
          </cell>
          <cell r="C789" t="str">
            <v>Joselito Ferreira da Silva</v>
          </cell>
          <cell r="D789" t="str">
            <v>000.000.000-786</v>
          </cell>
          <cell r="E789" t="str">
            <v>Cx. Econômica</v>
          </cell>
          <cell r="F789">
            <v>780</v>
          </cell>
          <cell r="G789">
            <v>23</v>
          </cell>
          <cell r="H789" t="str">
            <v>00022328-0</v>
          </cell>
        </row>
        <row r="790">
          <cell r="B790">
            <v>788</v>
          </cell>
          <cell r="C790" t="str">
            <v>Silvana Pires dos Santos</v>
          </cell>
          <cell r="D790" t="str">
            <v>000.000.000-787</v>
          </cell>
          <cell r="E790" t="str">
            <v>Banco do Brasil</v>
          </cell>
          <cell r="F790" t="str">
            <v>2760-X</v>
          </cell>
          <cell r="G790" t="str">
            <v>poup</v>
          </cell>
          <cell r="H790" t="str">
            <v>15.111-4</v>
          </cell>
        </row>
        <row r="791">
          <cell r="B791">
            <v>789</v>
          </cell>
          <cell r="C791" t="str">
            <v>Catiene de Souza</v>
          </cell>
          <cell r="D791" t="str">
            <v>000.000.000-788</v>
          </cell>
          <cell r="E791" t="str">
            <v>Cx. Econômica</v>
          </cell>
          <cell r="F791">
            <v>4825</v>
          </cell>
          <cell r="G791">
            <v>13</v>
          </cell>
          <cell r="H791" t="str">
            <v>00004982-2</v>
          </cell>
        </row>
        <row r="792">
          <cell r="B792">
            <v>790</v>
          </cell>
          <cell r="C792" t="str">
            <v>Maurício Alves de Araújo</v>
          </cell>
          <cell r="D792" t="str">
            <v>000.000.000-789</v>
          </cell>
          <cell r="E792" t="str">
            <v>Cx. Econômica</v>
          </cell>
          <cell r="F792">
            <v>4535</v>
          </cell>
          <cell r="G792">
            <v>13</v>
          </cell>
          <cell r="H792" t="str">
            <v>00003383-0</v>
          </cell>
        </row>
        <row r="793">
          <cell r="B793">
            <v>791</v>
          </cell>
          <cell r="C793" t="str">
            <v>Lucas José Alves</v>
          </cell>
          <cell r="D793" t="str">
            <v>000.000.000-790</v>
          </cell>
          <cell r="E793" t="str">
            <v>Cx. Econômica</v>
          </cell>
          <cell r="F793">
            <v>4825</v>
          </cell>
          <cell r="G793">
            <v>13</v>
          </cell>
          <cell r="H793" t="str">
            <v>00019047-9</v>
          </cell>
        </row>
        <row r="794">
          <cell r="B794">
            <v>792</v>
          </cell>
          <cell r="C794" t="str">
            <v>Vilmário Alves Queiróz</v>
          </cell>
          <cell r="D794" t="str">
            <v>000.000.000-791</v>
          </cell>
          <cell r="E794" t="str">
            <v>Cx. Econômica</v>
          </cell>
          <cell r="F794">
            <v>4825</v>
          </cell>
          <cell r="G794">
            <v>13</v>
          </cell>
          <cell r="H794" t="str">
            <v>00009407-0</v>
          </cell>
        </row>
        <row r="795">
          <cell r="B795">
            <v>793</v>
          </cell>
          <cell r="C795" t="str">
            <v>Marcelo Alves Queiróz</v>
          </cell>
          <cell r="D795" t="str">
            <v>000.000.000-792</v>
          </cell>
          <cell r="E795" t="str">
            <v>Cx. Econômica</v>
          </cell>
          <cell r="F795">
            <v>4825</v>
          </cell>
          <cell r="G795">
            <v>13</v>
          </cell>
          <cell r="H795" t="str">
            <v>00012259-7</v>
          </cell>
        </row>
        <row r="796">
          <cell r="B796">
            <v>794</v>
          </cell>
          <cell r="C796" t="str">
            <v>Neilton Dourado de Oliveira</v>
          </cell>
          <cell r="D796" t="str">
            <v>000.000.000-793</v>
          </cell>
          <cell r="E796" t="str">
            <v>Cx. Econômica</v>
          </cell>
          <cell r="F796">
            <v>4825</v>
          </cell>
          <cell r="G796">
            <v>13</v>
          </cell>
          <cell r="H796" t="str">
            <v>00009151-9</v>
          </cell>
        </row>
        <row r="797">
          <cell r="B797">
            <v>795</v>
          </cell>
          <cell r="C797" t="str">
            <v>Tailan Bispo Baraúna</v>
          </cell>
          <cell r="D797" t="str">
            <v>000.000.000-794</v>
          </cell>
          <cell r="E797" t="str">
            <v>Cx. Econômica</v>
          </cell>
          <cell r="F797">
            <v>4535</v>
          </cell>
          <cell r="G797">
            <v>13</v>
          </cell>
          <cell r="H797" t="str">
            <v>00005790-0</v>
          </cell>
        </row>
        <row r="798">
          <cell r="B798">
            <v>796</v>
          </cell>
          <cell r="C798" t="str">
            <v>Reinacir Dourado da Cruz</v>
          </cell>
          <cell r="D798" t="str">
            <v>000.000.000-795</v>
          </cell>
          <cell r="E798" t="str">
            <v>Cx. Econômica</v>
          </cell>
          <cell r="F798">
            <v>4825</v>
          </cell>
          <cell r="G798">
            <v>13</v>
          </cell>
          <cell r="H798" t="str">
            <v>00018339-1</v>
          </cell>
        </row>
        <row r="799">
          <cell r="B799">
            <v>797</v>
          </cell>
          <cell r="C799" t="str">
            <v>José dos Santos</v>
          </cell>
          <cell r="D799" t="str">
            <v>000.000.000-796</v>
          </cell>
          <cell r="E799" t="str">
            <v>Banco do Brasil</v>
          </cell>
          <cell r="F799" t="str">
            <v>3833-4</v>
          </cell>
          <cell r="G799" t="str">
            <v>poup</v>
          </cell>
          <cell r="H799" t="str">
            <v>8.666-5</v>
          </cell>
        </row>
        <row r="800">
          <cell r="B800">
            <v>798</v>
          </cell>
          <cell r="C800" t="str">
            <v>Inácio Pereira de A Neto</v>
          </cell>
          <cell r="D800" t="str">
            <v>000.000.000-797</v>
          </cell>
          <cell r="E800" t="str">
            <v>Cx. Econômica</v>
          </cell>
          <cell r="F800">
            <v>4535</v>
          </cell>
          <cell r="G800">
            <v>13</v>
          </cell>
          <cell r="H800" t="str">
            <v>00002393-2</v>
          </cell>
        </row>
        <row r="801">
          <cell r="B801">
            <v>799</v>
          </cell>
          <cell r="C801" t="str">
            <v>Ronivan Maria de Queiróz</v>
          </cell>
          <cell r="D801" t="str">
            <v>000.000.000-798</v>
          </cell>
          <cell r="E801" t="str">
            <v>Cx. Econômica</v>
          </cell>
          <cell r="F801">
            <v>780</v>
          </cell>
          <cell r="G801">
            <v>23</v>
          </cell>
          <cell r="H801" t="str">
            <v>00021996-8</v>
          </cell>
        </row>
        <row r="802">
          <cell r="B802">
            <v>800</v>
          </cell>
          <cell r="C802" t="str">
            <v>Mirian dos Reis Souza</v>
          </cell>
          <cell r="D802" t="str">
            <v>000.000.000-799</v>
          </cell>
          <cell r="E802" t="str">
            <v>Cx. Econômica</v>
          </cell>
          <cell r="F802">
            <v>4825</v>
          </cell>
          <cell r="G802">
            <v>13</v>
          </cell>
          <cell r="H802" t="str">
            <v>00011411-0</v>
          </cell>
        </row>
        <row r="803">
          <cell r="B803">
            <v>801</v>
          </cell>
          <cell r="C803" t="str">
            <v>Lucieide Rosa Barauna</v>
          </cell>
          <cell r="D803" t="str">
            <v>000.000.000-800</v>
          </cell>
          <cell r="E803" t="str">
            <v>Cx. Econômica</v>
          </cell>
          <cell r="F803">
            <v>4825</v>
          </cell>
          <cell r="G803">
            <v>13</v>
          </cell>
          <cell r="H803" t="str">
            <v>00002265-7</v>
          </cell>
        </row>
        <row r="804">
          <cell r="B804">
            <v>802</v>
          </cell>
          <cell r="C804" t="str">
            <v>Deilton Pereira de Jesus</v>
          </cell>
          <cell r="D804" t="str">
            <v>000.000.000-801</v>
          </cell>
          <cell r="E804" t="str">
            <v>Cx. Econômica</v>
          </cell>
          <cell r="F804">
            <v>1235</v>
          </cell>
          <cell r="G804">
            <v>13</v>
          </cell>
          <cell r="H804" t="str">
            <v>00013684-3</v>
          </cell>
        </row>
        <row r="805">
          <cell r="B805">
            <v>803</v>
          </cell>
          <cell r="C805" t="str">
            <v>Ednei Jesus dos Santos</v>
          </cell>
          <cell r="D805" t="str">
            <v>000.000.000-802</v>
          </cell>
          <cell r="E805" t="str">
            <v>Cx. Econômica</v>
          </cell>
          <cell r="F805">
            <v>4825</v>
          </cell>
          <cell r="G805">
            <v>13</v>
          </cell>
          <cell r="H805" t="str">
            <v>00005140-1</v>
          </cell>
        </row>
        <row r="806">
          <cell r="B806">
            <v>804</v>
          </cell>
          <cell r="C806" t="str">
            <v>Josivan Teles de Oliveira</v>
          </cell>
          <cell r="D806" t="str">
            <v>000.000.000-803</v>
          </cell>
          <cell r="E806" t="str">
            <v>Bradesco</v>
          </cell>
          <cell r="F806" t="str">
            <v>3801-6</v>
          </cell>
          <cell r="G806" t="str">
            <v>poup</v>
          </cell>
          <cell r="H806" t="str">
            <v>0000658-0</v>
          </cell>
        </row>
        <row r="807">
          <cell r="B807">
            <v>805</v>
          </cell>
          <cell r="C807" t="str">
            <v>Claudinei Fidelis da Anunciação</v>
          </cell>
          <cell r="D807" t="str">
            <v>000.000.000-804</v>
          </cell>
          <cell r="E807" t="str">
            <v>Cx. Econômica</v>
          </cell>
          <cell r="F807">
            <v>4825</v>
          </cell>
          <cell r="G807">
            <v>13</v>
          </cell>
          <cell r="H807" t="str">
            <v>00012681-9</v>
          </cell>
        </row>
        <row r="808">
          <cell r="B808">
            <v>806</v>
          </cell>
          <cell r="C808" t="str">
            <v>Laise Ferreira Bispo</v>
          </cell>
          <cell r="D808" t="str">
            <v>000.000.000-805</v>
          </cell>
          <cell r="E808" t="str">
            <v>Cx. Econômica</v>
          </cell>
          <cell r="F808">
            <v>4825</v>
          </cell>
          <cell r="G808">
            <v>13</v>
          </cell>
          <cell r="H808" t="str">
            <v>00011079-3</v>
          </cell>
        </row>
        <row r="809">
          <cell r="B809">
            <v>807</v>
          </cell>
          <cell r="C809" t="str">
            <v>Doralina Barbosa de Souza</v>
          </cell>
          <cell r="D809" t="str">
            <v>000.000.000-806</v>
          </cell>
          <cell r="E809" t="str">
            <v>Cx. Econômica</v>
          </cell>
          <cell r="F809">
            <v>780</v>
          </cell>
          <cell r="G809">
            <v>23</v>
          </cell>
          <cell r="H809" t="str">
            <v>00015275-8</v>
          </cell>
        </row>
        <row r="810">
          <cell r="B810">
            <v>808</v>
          </cell>
          <cell r="C810" t="str">
            <v>Jocirlei Barros de Brito</v>
          </cell>
          <cell r="D810" t="str">
            <v>000.000.000-807</v>
          </cell>
          <cell r="E810" t="str">
            <v>Cx. Econômica</v>
          </cell>
          <cell r="F810">
            <v>4825</v>
          </cell>
          <cell r="G810">
            <v>13</v>
          </cell>
          <cell r="H810" t="str">
            <v>00010922-1</v>
          </cell>
        </row>
        <row r="811">
          <cell r="B811">
            <v>809</v>
          </cell>
          <cell r="C811" t="str">
            <v>Vagna Batista de Oliveira</v>
          </cell>
          <cell r="D811" t="str">
            <v>000.000.000-808</v>
          </cell>
          <cell r="E811" t="str">
            <v>Bradesco</v>
          </cell>
          <cell r="F811" t="str">
            <v>3801-6</v>
          </cell>
          <cell r="G811" t="str">
            <v>poup</v>
          </cell>
          <cell r="H811" t="str">
            <v>1000105-6</v>
          </cell>
        </row>
        <row r="812">
          <cell r="B812">
            <v>810</v>
          </cell>
          <cell r="C812" t="str">
            <v>Carlion de Jesus Santos</v>
          </cell>
          <cell r="D812" t="str">
            <v>000.000.000-809</v>
          </cell>
          <cell r="E812" t="str">
            <v>Cx. Econômica</v>
          </cell>
          <cell r="F812">
            <v>359</v>
          </cell>
          <cell r="G812">
            <v>13</v>
          </cell>
          <cell r="H812" t="str">
            <v>00018763-6</v>
          </cell>
        </row>
        <row r="813">
          <cell r="B813">
            <v>811</v>
          </cell>
          <cell r="C813" t="str">
            <v>Josevaldo da Silva Souza</v>
          </cell>
          <cell r="D813" t="str">
            <v>000.000.000-810</v>
          </cell>
          <cell r="E813" t="str">
            <v>Cx. Econômica</v>
          </cell>
          <cell r="F813">
            <v>4818</v>
          </cell>
          <cell r="G813">
            <v>13</v>
          </cell>
          <cell r="H813" t="str">
            <v>00011638-6</v>
          </cell>
        </row>
        <row r="814">
          <cell r="B814">
            <v>812</v>
          </cell>
          <cell r="C814" t="str">
            <v>Dinaize de Jesus Silva</v>
          </cell>
          <cell r="D814" t="str">
            <v>000.000.000-811</v>
          </cell>
          <cell r="E814" t="str">
            <v>Cx. Econômica</v>
          </cell>
          <cell r="F814">
            <v>4825</v>
          </cell>
          <cell r="G814">
            <v>13</v>
          </cell>
          <cell r="H814" t="str">
            <v>00018423-1</v>
          </cell>
        </row>
        <row r="815">
          <cell r="B815">
            <v>813</v>
          </cell>
          <cell r="C815" t="str">
            <v>Marina Amaral dos Santos</v>
          </cell>
          <cell r="D815" t="str">
            <v>000.000.000-812</v>
          </cell>
          <cell r="E815" t="str">
            <v>Cx. Econômica</v>
          </cell>
          <cell r="F815">
            <v>4825</v>
          </cell>
          <cell r="G815">
            <v>13</v>
          </cell>
          <cell r="H815" t="str">
            <v>00000882-4</v>
          </cell>
        </row>
        <row r="816">
          <cell r="B816">
            <v>814</v>
          </cell>
          <cell r="C816" t="str">
            <v>Fabiane de Jesus Sampaio</v>
          </cell>
          <cell r="D816" t="str">
            <v>000.000.000-813</v>
          </cell>
          <cell r="E816" t="str">
            <v>Cx. Econômica</v>
          </cell>
          <cell r="F816">
            <v>4825</v>
          </cell>
          <cell r="G816">
            <v>13</v>
          </cell>
          <cell r="H816" t="str">
            <v>00011623-6</v>
          </cell>
        </row>
        <row r="817">
          <cell r="B817">
            <v>815</v>
          </cell>
          <cell r="C817" t="str">
            <v>Ivanise Reis Pinto</v>
          </cell>
          <cell r="D817" t="str">
            <v>000.000.000-814</v>
          </cell>
          <cell r="E817" t="str">
            <v>Cx. Econômica</v>
          </cell>
          <cell r="F817">
            <v>4825</v>
          </cell>
          <cell r="G817">
            <v>13</v>
          </cell>
          <cell r="H817" t="str">
            <v>00006860-6</v>
          </cell>
        </row>
        <row r="818">
          <cell r="B818">
            <v>816</v>
          </cell>
          <cell r="C818" t="str">
            <v>Odailton de Jesus Bispo</v>
          </cell>
          <cell r="D818" t="str">
            <v>000.000.000-815</v>
          </cell>
          <cell r="E818" t="str">
            <v>Cx. Econômica</v>
          </cell>
          <cell r="F818">
            <v>4825</v>
          </cell>
          <cell r="G818">
            <v>13</v>
          </cell>
          <cell r="H818" t="str">
            <v>00004997-0</v>
          </cell>
        </row>
        <row r="819">
          <cell r="B819">
            <v>817</v>
          </cell>
          <cell r="C819" t="str">
            <v>Maria da Silva Dourado</v>
          </cell>
          <cell r="D819" t="str">
            <v>000.000.000-816</v>
          </cell>
          <cell r="E819" t="str">
            <v>Cx. Econômica</v>
          </cell>
          <cell r="F819">
            <v>4825</v>
          </cell>
          <cell r="G819">
            <v>13</v>
          </cell>
          <cell r="H819" t="str">
            <v>00008540-3</v>
          </cell>
        </row>
        <row r="820">
          <cell r="B820">
            <v>818</v>
          </cell>
          <cell r="C820" t="str">
            <v>Maria Borges dos Santos</v>
          </cell>
          <cell r="D820" t="str">
            <v>000.000.000-817</v>
          </cell>
          <cell r="E820" t="str">
            <v>Cx. Econômica</v>
          </cell>
          <cell r="F820">
            <v>1053</v>
          </cell>
          <cell r="G820">
            <v>13</v>
          </cell>
          <cell r="H820" t="str">
            <v>00059012-0</v>
          </cell>
        </row>
        <row r="821">
          <cell r="B821">
            <v>819</v>
          </cell>
          <cell r="C821" t="str">
            <v>Rozemália Souza da Silva</v>
          </cell>
          <cell r="D821" t="str">
            <v>000.000.000-818</v>
          </cell>
          <cell r="E821" t="str">
            <v>Cx. Econômica</v>
          </cell>
          <cell r="F821">
            <v>780</v>
          </cell>
          <cell r="G821">
            <v>23</v>
          </cell>
          <cell r="H821" t="str">
            <v>00030436-1</v>
          </cell>
        </row>
        <row r="822">
          <cell r="B822">
            <v>820</v>
          </cell>
          <cell r="C822" t="str">
            <v>Antônio Marques da Costa</v>
          </cell>
          <cell r="D822" t="str">
            <v>000.000.000-819</v>
          </cell>
          <cell r="E822" t="str">
            <v>Cx. Econômica</v>
          </cell>
          <cell r="F822">
            <v>4825</v>
          </cell>
          <cell r="G822">
            <v>13</v>
          </cell>
          <cell r="H822" t="str">
            <v>00008640-0</v>
          </cell>
        </row>
        <row r="823">
          <cell r="B823">
            <v>821</v>
          </cell>
          <cell r="C823" t="str">
            <v>Eliene Josefa Oliveira</v>
          </cell>
          <cell r="D823" t="str">
            <v>000.000.000-820</v>
          </cell>
          <cell r="E823" t="str">
            <v>Cx. Econômica</v>
          </cell>
          <cell r="F823">
            <v>4096</v>
          </cell>
          <cell r="G823">
            <v>13</v>
          </cell>
          <cell r="H823" t="str">
            <v>00014691-5</v>
          </cell>
        </row>
        <row r="824">
          <cell r="B824">
            <v>822</v>
          </cell>
          <cell r="C824" t="str">
            <v>Marcio Oliveira de Jesus</v>
          </cell>
          <cell r="D824" t="str">
            <v>000.000.000-821</v>
          </cell>
          <cell r="E824" t="str">
            <v>Cx. Econômica</v>
          </cell>
          <cell r="F824">
            <v>4535</v>
          </cell>
          <cell r="G824">
            <v>13</v>
          </cell>
          <cell r="H824" t="str">
            <v>00005905-8</v>
          </cell>
        </row>
        <row r="825">
          <cell r="B825">
            <v>823</v>
          </cell>
          <cell r="C825" t="str">
            <v>Eliete Cesar dos Santos</v>
          </cell>
          <cell r="D825" t="str">
            <v>000.000.000-822</v>
          </cell>
          <cell r="E825" t="str">
            <v>Cx. Econômica</v>
          </cell>
          <cell r="F825">
            <v>949</v>
          </cell>
          <cell r="G825">
            <v>23</v>
          </cell>
          <cell r="H825" t="str">
            <v>00023292-0</v>
          </cell>
        </row>
        <row r="826">
          <cell r="B826">
            <v>824</v>
          </cell>
          <cell r="C826" t="str">
            <v>Elizabeth Nogueira Silva</v>
          </cell>
          <cell r="D826" t="str">
            <v>000.000.000-823</v>
          </cell>
          <cell r="E826" t="str">
            <v>Cx. Econômica</v>
          </cell>
          <cell r="F826">
            <v>1053</v>
          </cell>
          <cell r="G826">
            <v>23</v>
          </cell>
          <cell r="H826" t="str">
            <v>00033884-3</v>
          </cell>
        </row>
        <row r="827">
          <cell r="B827">
            <v>825</v>
          </cell>
          <cell r="D827" t="str">
            <v>000.000.000-824</v>
          </cell>
        </row>
        <row r="828">
          <cell r="B828">
            <v>826</v>
          </cell>
          <cell r="C828" t="str">
            <v>Jeane Ferreira Bispo</v>
          </cell>
          <cell r="D828" t="str">
            <v>000.000.000-825</v>
          </cell>
          <cell r="E828" t="str">
            <v>Cx. Econômica</v>
          </cell>
          <cell r="F828">
            <v>1602</v>
          </cell>
          <cell r="G828">
            <v>13</v>
          </cell>
          <cell r="H828" t="str">
            <v>00012574-9</v>
          </cell>
        </row>
        <row r="829">
          <cell r="B829">
            <v>827</v>
          </cell>
          <cell r="C829" t="str">
            <v>Saraí Barbosa da Silva</v>
          </cell>
          <cell r="D829" t="str">
            <v>000.000.000-826</v>
          </cell>
          <cell r="E829" t="str">
            <v>Cx. Econômica</v>
          </cell>
          <cell r="F829">
            <v>4825</v>
          </cell>
          <cell r="G829">
            <v>13</v>
          </cell>
          <cell r="H829" t="str">
            <v>00009641-3</v>
          </cell>
        </row>
        <row r="830">
          <cell r="B830">
            <v>828</v>
          </cell>
          <cell r="C830" t="str">
            <v>Edinália Nascimento Araújo</v>
          </cell>
          <cell r="D830" t="str">
            <v>000.000.000-827</v>
          </cell>
          <cell r="E830" t="str">
            <v>Cx. Econômica</v>
          </cell>
          <cell r="F830">
            <v>780</v>
          </cell>
          <cell r="G830">
            <v>23</v>
          </cell>
          <cell r="H830" t="str">
            <v>00019566-0</v>
          </cell>
        </row>
        <row r="831">
          <cell r="B831">
            <v>829</v>
          </cell>
          <cell r="C831" t="str">
            <v>Edileuza Sena Pindobeiro</v>
          </cell>
          <cell r="D831" t="str">
            <v>000.000.000-828</v>
          </cell>
          <cell r="E831" t="str">
            <v>Cx. Econômica</v>
          </cell>
          <cell r="F831">
            <v>4825</v>
          </cell>
          <cell r="G831">
            <v>13</v>
          </cell>
          <cell r="H831" t="str">
            <v>00015121-0</v>
          </cell>
        </row>
        <row r="832">
          <cell r="B832">
            <v>830</v>
          </cell>
          <cell r="C832" t="str">
            <v>Marinalva de Jesus</v>
          </cell>
          <cell r="D832" t="str">
            <v>000.000.000-829</v>
          </cell>
          <cell r="E832" t="str">
            <v>Cx. Econômica</v>
          </cell>
          <cell r="F832">
            <v>949</v>
          </cell>
          <cell r="G832">
            <v>23</v>
          </cell>
          <cell r="H832" t="str">
            <v>837153685-0</v>
          </cell>
        </row>
        <row r="833">
          <cell r="B833">
            <v>831</v>
          </cell>
          <cell r="C833" t="str">
            <v>Renato Haine Campos</v>
          </cell>
          <cell r="D833" t="str">
            <v>000.000.000-830</v>
          </cell>
          <cell r="E833" t="str">
            <v>Cx. Econômica</v>
          </cell>
          <cell r="F833">
            <v>4818</v>
          </cell>
          <cell r="G833">
            <v>13</v>
          </cell>
          <cell r="H833" t="str">
            <v>00007938-3</v>
          </cell>
        </row>
        <row r="834">
          <cell r="B834">
            <v>832</v>
          </cell>
          <cell r="C834" t="str">
            <v>Jardinilza Gonçalves da Silva</v>
          </cell>
          <cell r="D834" t="str">
            <v>000.000.000-831</v>
          </cell>
          <cell r="E834" t="str">
            <v>Cx. Econômica</v>
          </cell>
          <cell r="F834">
            <v>4825</v>
          </cell>
          <cell r="G834">
            <v>13</v>
          </cell>
          <cell r="H834" t="str">
            <v>00004739-0</v>
          </cell>
        </row>
        <row r="835">
          <cell r="B835">
            <v>833</v>
          </cell>
          <cell r="C835" t="str">
            <v>Cristiane da Silva Santiago</v>
          </cell>
          <cell r="D835" t="str">
            <v>000.000.000-832</v>
          </cell>
          <cell r="E835" t="str">
            <v>Cx. Econômica</v>
          </cell>
          <cell r="F835">
            <v>611</v>
          </cell>
          <cell r="G835">
            <v>23</v>
          </cell>
          <cell r="H835" t="str">
            <v>00006092-6</v>
          </cell>
        </row>
        <row r="836">
          <cell r="B836">
            <v>834</v>
          </cell>
          <cell r="C836" t="str">
            <v>Adailto Almeida de Souza</v>
          </cell>
          <cell r="D836" t="str">
            <v>000.000.000-833</v>
          </cell>
          <cell r="E836" t="str">
            <v>Cx. Econômica</v>
          </cell>
          <cell r="F836">
            <v>128</v>
          </cell>
          <cell r="G836">
            <v>13</v>
          </cell>
          <cell r="H836" t="str">
            <v>00005677-2</v>
          </cell>
        </row>
        <row r="837">
          <cell r="B837">
            <v>835</v>
          </cell>
          <cell r="C837" t="str">
            <v>Manoel Fausto de Sousa</v>
          </cell>
          <cell r="D837" t="str">
            <v>000.000.000-834</v>
          </cell>
          <cell r="E837" t="str">
            <v>Cx. Econômica</v>
          </cell>
          <cell r="F837">
            <v>150</v>
          </cell>
          <cell r="G837">
            <v>13</v>
          </cell>
          <cell r="H837" t="str">
            <v>00004586-0</v>
          </cell>
        </row>
        <row r="838">
          <cell r="B838">
            <v>836</v>
          </cell>
          <cell r="C838" t="str">
            <v>José Rosa de Sousa</v>
          </cell>
          <cell r="D838" t="str">
            <v>000.000.000-835</v>
          </cell>
          <cell r="E838" t="str">
            <v>Cx. Econômica</v>
          </cell>
          <cell r="F838">
            <v>4825</v>
          </cell>
          <cell r="G838">
            <v>13</v>
          </cell>
          <cell r="H838" t="str">
            <v>00009583-2</v>
          </cell>
        </row>
        <row r="839">
          <cell r="B839">
            <v>837</v>
          </cell>
          <cell r="C839" t="str">
            <v>Jaqueline de S. Carvalho</v>
          </cell>
          <cell r="D839" t="str">
            <v>000.000.000-836</v>
          </cell>
          <cell r="E839" t="str">
            <v>Cx. Econômica</v>
          </cell>
          <cell r="F839">
            <v>4825</v>
          </cell>
          <cell r="G839">
            <v>13</v>
          </cell>
          <cell r="H839" t="str">
            <v>00001343-7</v>
          </cell>
        </row>
        <row r="840">
          <cell r="B840">
            <v>838</v>
          </cell>
          <cell r="C840" t="str">
            <v>João dos Santos Lopes</v>
          </cell>
          <cell r="D840" t="str">
            <v>000.000.000-837</v>
          </cell>
          <cell r="E840" t="str">
            <v>Cx. Econômica</v>
          </cell>
          <cell r="F840">
            <v>4818</v>
          </cell>
          <cell r="G840">
            <v>13</v>
          </cell>
          <cell r="H840" t="str">
            <v>00012077-4</v>
          </cell>
        </row>
        <row r="841">
          <cell r="B841">
            <v>839</v>
          </cell>
          <cell r="C841" t="str">
            <v>Adeni L. do Nascimento</v>
          </cell>
          <cell r="D841" t="str">
            <v>000.000.000-838</v>
          </cell>
          <cell r="E841" t="str">
            <v>Cx. Econômica</v>
          </cell>
          <cell r="F841">
            <v>4825</v>
          </cell>
          <cell r="G841">
            <v>13</v>
          </cell>
          <cell r="H841" t="str">
            <v>00017497-0</v>
          </cell>
        </row>
        <row r="842">
          <cell r="B842">
            <v>840</v>
          </cell>
          <cell r="C842" t="str">
            <v>Odair Jesus Silva Santos</v>
          </cell>
          <cell r="D842" t="str">
            <v>000.000.000-839</v>
          </cell>
          <cell r="E842" t="str">
            <v>Cx. Econômica</v>
          </cell>
          <cell r="F842">
            <v>4825</v>
          </cell>
          <cell r="G842">
            <v>13</v>
          </cell>
          <cell r="H842" t="str">
            <v>00001888-9</v>
          </cell>
        </row>
        <row r="843">
          <cell r="B843">
            <v>841</v>
          </cell>
          <cell r="C843" t="str">
            <v>Reginalda Carlos da Silva</v>
          </cell>
          <cell r="D843" t="str">
            <v>000.000.000-840</v>
          </cell>
          <cell r="E843" t="str">
            <v>Cx. Econômica</v>
          </cell>
          <cell r="F843">
            <v>4825</v>
          </cell>
          <cell r="G843">
            <v>13</v>
          </cell>
          <cell r="H843" t="str">
            <v>00019561-6</v>
          </cell>
        </row>
        <row r="844">
          <cell r="B844">
            <v>842</v>
          </cell>
          <cell r="C844" t="str">
            <v>Renivaldo Carlos da Silva</v>
          </cell>
          <cell r="D844" t="str">
            <v>000.000.000-841</v>
          </cell>
          <cell r="E844" t="str">
            <v>Cx. Econômica</v>
          </cell>
          <cell r="F844">
            <v>4694</v>
          </cell>
          <cell r="G844">
            <v>13</v>
          </cell>
          <cell r="H844" t="str">
            <v>00008974-2</v>
          </cell>
        </row>
        <row r="845">
          <cell r="B845">
            <v>843</v>
          </cell>
          <cell r="C845" t="str">
            <v>Estácio C de Souza</v>
          </cell>
          <cell r="D845" t="str">
            <v>000.000.000-842</v>
          </cell>
          <cell r="E845" t="str">
            <v>Cx. Econômica</v>
          </cell>
          <cell r="F845">
            <v>4825</v>
          </cell>
          <cell r="G845">
            <v>13</v>
          </cell>
          <cell r="H845" t="str">
            <v>00019296-0</v>
          </cell>
        </row>
        <row r="846">
          <cell r="B846">
            <v>844</v>
          </cell>
          <cell r="C846" t="str">
            <v>Domingos Alves Santana</v>
          </cell>
          <cell r="D846" t="str">
            <v>000.000.000-843</v>
          </cell>
          <cell r="E846" t="str">
            <v>Cx. Econômica</v>
          </cell>
          <cell r="F846">
            <v>4825</v>
          </cell>
          <cell r="G846">
            <v>13</v>
          </cell>
          <cell r="H846" t="str">
            <v>00001997-4</v>
          </cell>
        </row>
        <row r="847">
          <cell r="B847">
            <v>845</v>
          </cell>
          <cell r="C847" t="str">
            <v>Arestides Francisco de Sena</v>
          </cell>
          <cell r="D847" t="str">
            <v>000.000.000-844</v>
          </cell>
          <cell r="E847" t="str">
            <v>Cx. Econômica</v>
          </cell>
          <cell r="F847">
            <v>4825</v>
          </cell>
          <cell r="G847">
            <v>13</v>
          </cell>
          <cell r="H847" t="str">
            <v>00019565-9</v>
          </cell>
        </row>
        <row r="848">
          <cell r="B848">
            <v>846</v>
          </cell>
          <cell r="C848" t="str">
            <v>Marenilde Nascimento dos</v>
          </cell>
          <cell r="D848" t="str">
            <v>000.000.000-845</v>
          </cell>
          <cell r="E848" t="str">
            <v>Cx. Econômica</v>
          </cell>
          <cell r="F848">
            <v>4825</v>
          </cell>
          <cell r="G848">
            <v>13</v>
          </cell>
          <cell r="H848" t="str">
            <v>00019667-1</v>
          </cell>
        </row>
        <row r="849">
          <cell r="B849">
            <v>847</v>
          </cell>
          <cell r="C849" t="str">
            <v>Maria Rosa Dourado</v>
          </cell>
          <cell r="D849" t="str">
            <v>000.000.000-846</v>
          </cell>
          <cell r="E849" t="str">
            <v>Cx. Econômica</v>
          </cell>
          <cell r="F849">
            <v>4825</v>
          </cell>
          <cell r="G849">
            <v>13</v>
          </cell>
          <cell r="H849" t="str">
            <v>00019752-0</v>
          </cell>
        </row>
        <row r="850">
          <cell r="B850">
            <v>848</v>
          </cell>
          <cell r="C850" t="str">
            <v>Edleia Medeiros de Souza</v>
          </cell>
          <cell r="D850" t="str">
            <v>000.000.000-847</v>
          </cell>
          <cell r="E850" t="str">
            <v>Cx. Econômica</v>
          </cell>
          <cell r="F850">
            <v>4825</v>
          </cell>
          <cell r="G850">
            <v>13</v>
          </cell>
          <cell r="H850" t="str">
            <v>00024080-8</v>
          </cell>
        </row>
        <row r="851">
          <cell r="B851">
            <v>849</v>
          </cell>
          <cell r="C851" t="str">
            <v>Liliane Silva Brito</v>
          </cell>
          <cell r="D851" t="str">
            <v>000.000.000-848</v>
          </cell>
          <cell r="E851" t="str">
            <v>Bradesco</v>
          </cell>
          <cell r="F851" t="str">
            <v>7615-5</v>
          </cell>
          <cell r="G851" t="str">
            <v>c/corr</v>
          </cell>
          <cell r="H851" t="str">
            <v>0004655-8</v>
          </cell>
        </row>
        <row r="852">
          <cell r="B852">
            <v>850</v>
          </cell>
          <cell r="C852" t="str">
            <v>José Wilton Magalhães</v>
          </cell>
          <cell r="D852" t="str">
            <v>000.000.000-849</v>
          </cell>
          <cell r="E852" t="str">
            <v>Cx. Econômica</v>
          </cell>
          <cell r="F852">
            <v>4825</v>
          </cell>
          <cell r="G852">
            <v>13</v>
          </cell>
          <cell r="H852" t="str">
            <v>00015835-4</v>
          </cell>
        </row>
        <row r="853">
          <cell r="B853">
            <v>851</v>
          </cell>
          <cell r="C853" t="str">
            <v>Rosenilde Silva Oliveira</v>
          </cell>
          <cell r="D853" t="str">
            <v>000.000.000-850</v>
          </cell>
          <cell r="E853" t="str">
            <v>Bradesco</v>
          </cell>
          <cell r="F853" t="str">
            <v>3801-6</v>
          </cell>
          <cell r="G853" t="str">
            <v>c/corr</v>
          </cell>
          <cell r="H853" t="str">
            <v>0002677-8</v>
          </cell>
        </row>
        <row r="854">
          <cell r="B854">
            <v>852</v>
          </cell>
          <cell r="C854" t="str">
            <v>Móises Marques de Souza</v>
          </cell>
          <cell r="D854" t="str">
            <v>000.000.000-851</v>
          </cell>
          <cell r="E854" t="str">
            <v>Cx. Econômica</v>
          </cell>
          <cell r="F854">
            <v>4825</v>
          </cell>
          <cell r="G854">
            <v>13</v>
          </cell>
          <cell r="H854" t="str">
            <v>00008666-3</v>
          </cell>
        </row>
        <row r="855">
          <cell r="B855">
            <v>853</v>
          </cell>
          <cell r="C855" t="str">
            <v>Alane Silva de Oliveira</v>
          </cell>
          <cell r="D855" t="str">
            <v>000.000.000-852</v>
          </cell>
          <cell r="E855" t="str">
            <v>Cx. Econômica</v>
          </cell>
          <cell r="F855">
            <v>4818</v>
          </cell>
          <cell r="G855">
            <v>13</v>
          </cell>
          <cell r="H855" t="str">
            <v>00007690-2</v>
          </cell>
        </row>
        <row r="856">
          <cell r="B856">
            <v>854</v>
          </cell>
          <cell r="C856" t="str">
            <v>Tamares Oliveira Silva</v>
          </cell>
          <cell r="D856" t="str">
            <v>000.000.000-853</v>
          </cell>
          <cell r="E856" t="str">
            <v>Bradesco</v>
          </cell>
          <cell r="F856">
            <v>20770</v>
          </cell>
          <cell r="G856" t="str">
            <v>c/corr</v>
          </cell>
          <cell r="H856" t="str">
            <v>0007159-5</v>
          </cell>
        </row>
        <row r="857">
          <cell r="B857">
            <v>855</v>
          </cell>
          <cell r="C857" t="str">
            <v>Francisco de Sousa Lima</v>
          </cell>
          <cell r="D857" t="str">
            <v>000.000.000-854</v>
          </cell>
          <cell r="E857" t="str">
            <v>Banco do Brasil</v>
          </cell>
          <cell r="F857" t="str">
            <v>2760-X</v>
          </cell>
          <cell r="G857" t="str">
            <v>poup</v>
          </cell>
          <cell r="H857" t="str">
            <v>7.464-0</v>
          </cell>
        </row>
        <row r="858">
          <cell r="B858">
            <v>856</v>
          </cell>
          <cell r="C858" t="str">
            <v>Marinalva Silva de Brito</v>
          </cell>
          <cell r="D858" t="str">
            <v>000.000.000-855</v>
          </cell>
          <cell r="E858" t="str">
            <v>Cx. Econômica</v>
          </cell>
          <cell r="F858">
            <v>949</v>
          </cell>
          <cell r="G858">
            <v>13</v>
          </cell>
          <cell r="H858" t="str">
            <v>00038459-5</v>
          </cell>
        </row>
        <row r="859">
          <cell r="B859">
            <v>857</v>
          </cell>
          <cell r="C859" t="str">
            <v>Miguel de Jesus Oliveira</v>
          </cell>
          <cell r="D859" t="str">
            <v>000.000.000-856</v>
          </cell>
          <cell r="E859" t="str">
            <v>Cx. Econômica</v>
          </cell>
          <cell r="F859">
            <v>2281</v>
          </cell>
          <cell r="G859">
            <v>13</v>
          </cell>
          <cell r="H859" t="str">
            <v>00024426-7</v>
          </cell>
        </row>
        <row r="860">
          <cell r="B860">
            <v>858</v>
          </cell>
          <cell r="C860" t="str">
            <v>Ricardo Alves de Souza</v>
          </cell>
          <cell r="D860" t="str">
            <v>000.000.000-857</v>
          </cell>
          <cell r="E860" t="str">
            <v>Cx. Econômica</v>
          </cell>
          <cell r="F860">
            <v>1598</v>
          </cell>
          <cell r="G860">
            <v>13</v>
          </cell>
          <cell r="H860" t="str">
            <v>00018744-2</v>
          </cell>
        </row>
        <row r="861">
          <cell r="B861">
            <v>859</v>
          </cell>
          <cell r="C861" t="str">
            <v>Maria da C. de J. Nascimento</v>
          </cell>
          <cell r="D861" t="str">
            <v>000.000.000-858</v>
          </cell>
          <cell r="E861" t="str">
            <v>Cx. Econômica</v>
          </cell>
          <cell r="F861">
            <v>598</v>
          </cell>
          <cell r="G861">
            <v>13</v>
          </cell>
          <cell r="H861" t="str">
            <v>00031158-2</v>
          </cell>
        </row>
        <row r="862">
          <cell r="B862">
            <v>860</v>
          </cell>
          <cell r="C862" t="str">
            <v>Marinalva de Oliveira</v>
          </cell>
          <cell r="D862" t="str">
            <v>000.000.000-859</v>
          </cell>
          <cell r="E862" t="str">
            <v>Cx. Econômica</v>
          </cell>
          <cell r="F862">
            <v>4818</v>
          </cell>
          <cell r="G862">
            <v>13</v>
          </cell>
          <cell r="H862" t="str">
            <v>00010905-3</v>
          </cell>
        </row>
        <row r="863">
          <cell r="B863">
            <v>861</v>
          </cell>
          <cell r="C863" t="str">
            <v>Adarildo Caio</v>
          </cell>
          <cell r="D863" t="str">
            <v>000.000.000-860</v>
          </cell>
          <cell r="E863" t="str">
            <v>Bradesco</v>
          </cell>
          <cell r="F863">
            <v>3616</v>
          </cell>
          <cell r="G863" t="str">
            <v>c/corr</v>
          </cell>
          <cell r="H863" t="str">
            <v>0007185-4</v>
          </cell>
        </row>
        <row r="864">
          <cell r="B864">
            <v>862</v>
          </cell>
          <cell r="C864" t="str">
            <v>Guiomar Souza Santos</v>
          </cell>
          <cell r="D864" t="str">
            <v>000.000.000-861</v>
          </cell>
          <cell r="E864" t="str">
            <v>Cx. Econômica</v>
          </cell>
          <cell r="F864">
            <v>4818</v>
          </cell>
          <cell r="G864">
            <v>13</v>
          </cell>
          <cell r="H864" t="str">
            <v>00004720-1</v>
          </cell>
        </row>
        <row r="865">
          <cell r="B865">
            <v>863</v>
          </cell>
          <cell r="C865" t="str">
            <v>Jaime Gonçalves Santos</v>
          </cell>
          <cell r="D865" t="str">
            <v>000.000.000-862</v>
          </cell>
          <cell r="E865" t="str">
            <v>Cx. Econômica</v>
          </cell>
          <cell r="F865">
            <v>4818</v>
          </cell>
          <cell r="G865">
            <v>13</v>
          </cell>
          <cell r="H865" t="str">
            <v>00007643-0</v>
          </cell>
        </row>
        <row r="866">
          <cell r="B866">
            <v>864</v>
          </cell>
          <cell r="C866" t="str">
            <v>Max Souza Oliveira</v>
          </cell>
          <cell r="D866" t="str">
            <v>000.000.000-863</v>
          </cell>
          <cell r="E866" t="str">
            <v>Cx. Econômica</v>
          </cell>
          <cell r="F866">
            <v>4825</v>
          </cell>
          <cell r="G866">
            <v>13</v>
          </cell>
          <cell r="H866" t="str">
            <v>00015799-4</v>
          </cell>
        </row>
        <row r="867">
          <cell r="B867">
            <v>865</v>
          </cell>
          <cell r="C867" t="str">
            <v>Joaldo Pires Alves</v>
          </cell>
          <cell r="D867" t="str">
            <v>000.000.000-864</v>
          </cell>
          <cell r="E867" t="str">
            <v>Cx. Econômica</v>
          </cell>
          <cell r="F867">
            <v>1943</v>
          </cell>
          <cell r="G867">
            <v>23</v>
          </cell>
          <cell r="H867" t="str">
            <v>00007948-0</v>
          </cell>
        </row>
        <row r="868">
          <cell r="B868">
            <v>866</v>
          </cell>
          <cell r="C868" t="str">
            <v>Mário Santos Gonçalves</v>
          </cell>
          <cell r="D868" t="str">
            <v>000.000.000-865</v>
          </cell>
          <cell r="E868" t="str">
            <v>Cx. Econômica</v>
          </cell>
          <cell r="F868">
            <v>4825</v>
          </cell>
          <cell r="G868">
            <v>13</v>
          </cell>
          <cell r="H868" t="str">
            <v>00012603-7</v>
          </cell>
        </row>
        <row r="869">
          <cell r="B869">
            <v>867</v>
          </cell>
          <cell r="C869" t="str">
            <v>Tânia Regina N. Lemos</v>
          </cell>
          <cell r="D869" t="str">
            <v>000.000.000-866</v>
          </cell>
          <cell r="E869" t="str">
            <v>Cx. Econômica</v>
          </cell>
          <cell r="F869">
            <v>949</v>
          </cell>
          <cell r="G869">
            <v>13</v>
          </cell>
          <cell r="H869" t="str">
            <v>00020248-9</v>
          </cell>
        </row>
        <row r="870">
          <cell r="B870">
            <v>868</v>
          </cell>
          <cell r="C870" t="str">
            <v>Judite M. Santos</v>
          </cell>
          <cell r="D870" t="str">
            <v>000.000.000-867</v>
          </cell>
          <cell r="E870" t="str">
            <v>Cx. Econômica</v>
          </cell>
          <cell r="F870">
            <v>4818</v>
          </cell>
          <cell r="G870">
            <v>1288</v>
          </cell>
          <cell r="H870" t="str">
            <v>854551909-3</v>
          </cell>
        </row>
        <row r="871">
          <cell r="B871">
            <v>869</v>
          </cell>
          <cell r="C871" t="str">
            <v>Maria de Lourdes R. Oliveira</v>
          </cell>
          <cell r="D871" t="str">
            <v>000.000.000-868</v>
          </cell>
          <cell r="E871" t="str">
            <v>Cx. Econômica</v>
          </cell>
          <cell r="F871">
            <v>4818</v>
          </cell>
          <cell r="G871">
            <v>13</v>
          </cell>
          <cell r="H871" t="str">
            <v>00005702-9</v>
          </cell>
        </row>
        <row r="872">
          <cell r="B872">
            <v>870</v>
          </cell>
          <cell r="C872" t="str">
            <v>José N. P. da Silva</v>
          </cell>
          <cell r="D872" t="str">
            <v>000.000.000-869</v>
          </cell>
          <cell r="E872" t="str">
            <v>Cx. Econômica</v>
          </cell>
          <cell r="F872">
            <v>642</v>
          </cell>
          <cell r="G872">
            <v>13</v>
          </cell>
          <cell r="H872" t="str">
            <v>00160850-1</v>
          </cell>
        </row>
        <row r="873">
          <cell r="B873">
            <v>871</v>
          </cell>
          <cell r="C873" t="str">
            <v>Emile Almeida Coelho</v>
          </cell>
          <cell r="D873" t="str">
            <v>000.000.000-870</v>
          </cell>
          <cell r="E873" t="str">
            <v>Cx. Econômica</v>
          </cell>
          <cell r="F873">
            <v>4067</v>
          </cell>
          <cell r="G873">
            <v>13</v>
          </cell>
          <cell r="H873" t="str">
            <v>00017762-6</v>
          </cell>
        </row>
        <row r="874">
          <cell r="B874">
            <v>872</v>
          </cell>
          <cell r="C874" t="str">
            <v>Noelio Santos Silva</v>
          </cell>
          <cell r="D874" t="str">
            <v>000.000.000-871</v>
          </cell>
          <cell r="E874" t="str">
            <v>Banco do Brasil</v>
          </cell>
          <cell r="F874" t="str">
            <v>2760-X</v>
          </cell>
          <cell r="G874" t="str">
            <v>poup</v>
          </cell>
          <cell r="H874" t="str">
            <v>19.880-3</v>
          </cell>
        </row>
        <row r="875">
          <cell r="B875">
            <v>873</v>
          </cell>
          <cell r="C875" t="str">
            <v>Maria Betânia S. de Oliveira</v>
          </cell>
          <cell r="D875" t="str">
            <v>000.000.000-872</v>
          </cell>
          <cell r="E875" t="str">
            <v>Cx. Econômica</v>
          </cell>
          <cell r="F875">
            <v>4825</v>
          </cell>
          <cell r="G875">
            <v>13</v>
          </cell>
          <cell r="H875" t="str">
            <v>00019350-8</v>
          </cell>
        </row>
        <row r="876">
          <cell r="B876">
            <v>874</v>
          </cell>
          <cell r="C876" t="str">
            <v>Luciane da Silva Nunes</v>
          </cell>
          <cell r="D876" t="str">
            <v>000.000.000-873</v>
          </cell>
          <cell r="E876" t="str">
            <v>Cx. Econômica</v>
          </cell>
          <cell r="F876">
            <v>949</v>
          </cell>
          <cell r="G876">
            <v>23</v>
          </cell>
          <cell r="H876" t="str">
            <v>00028234-0</v>
          </cell>
        </row>
        <row r="877">
          <cell r="B877">
            <v>875</v>
          </cell>
          <cell r="C877" t="str">
            <v>Manoel Messias de Jesus</v>
          </cell>
          <cell r="D877" t="str">
            <v>000.000.000-874</v>
          </cell>
          <cell r="E877" t="str">
            <v>Cx. Econômica</v>
          </cell>
          <cell r="F877">
            <v>4825</v>
          </cell>
          <cell r="G877">
            <v>13</v>
          </cell>
          <cell r="H877" t="str">
            <v>00011284-2</v>
          </cell>
        </row>
        <row r="878">
          <cell r="B878">
            <v>876</v>
          </cell>
          <cell r="C878" t="str">
            <v>Laiane Santos de Souza</v>
          </cell>
          <cell r="D878" t="str">
            <v>000.000.000-875</v>
          </cell>
          <cell r="E878" t="str">
            <v>Banco do Brasil</v>
          </cell>
          <cell r="F878" t="str">
            <v>2760-x</v>
          </cell>
          <cell r="G878" t="str">
            <v>poup</v>
          </cell>
          <cell r="H878" t="str">
            <v>19.801-3</v>
          </cell>
        </row>
        <row r="879">
          <cell r="B879">
            <v>877</v>
          </cell>
          <cell r="C879" t="str">
            <v>Luzineide Pires de Souza</v>
          </cell>
          <cell r="D879" t="str">
            <v>000.000.000-876</v>
          </cell>
          <cell r="E879" t="str">
            <v>Cx. Econômica</v>
          </cell>
          <cell r="F879">
            <v>949</v>
          </cell>
          <cell r="G879">
            <v>23</v>
          </cell>
          <cell r="H879" t="str">
            <v>00028208-0</v>
          </cell>
        </row>
        <row r="880">
          <cell r="B880">
            <v>878</v>
          </cell>
          <cell r="C880" t="str">
            <v>Hercules P dos Santos</v>
          </cell>
          <cell r="D880" t="str">
            <v>000.000.000-877</v>
          </cell>
          <cell r="E880" t="str">
            <v>Cx. Econômica</v>
          </cell>
          <cell r="F880">
            <v>4818</v>
          </cell>
          <cell r="G880">
            <v>13</v>
          </cell>
          <cell r="H880" t="str">
            <v>00009403-0</v>
          </cell>
        </row>
        <row r="881">
          <cell r="B881">
            <v>879</v>
          </cell>
          <cell r="C881" t="str">
            <v>Morivaldo S do Nascimento</v>
          </cell>
          <cell r="D881" t="str">
            <v>000.000.000-878</v>
          </cell>
          <cell r="E881" t="str">
            <v>Cx. Econômica</v>
          </cell>
          <cell r="F881">
            <v>4818</v>
          </cell>
          <cell r="G881">
            <v>13</v>
          </cell>
          <cell r="H881" t="str">
            <v>00011444-8</v>
          </cell>
        </row>
        <row r="882">
          <cell r="B882">
            <v>880</v>
          </cell>
          <cell r="C882" t="str">
            <v>Mariene da Silva</v>
          </cell>
          <cell r="D882" t="str">
            <v>000.000.000-879</v>
          </cell>
          <cell r="E882" t="str">
            <v>Cx. Econômica</v>
          </cell>
          <cell r="F882">
            <v>4825</v>
          </cell>
          <cell r="G882">
            <v>13</v>
          </cell>
          <cell r="H882" t="str">
            <v>00001365-8</v>
          </cell>
        </row>
        <row r="883">
          <cell r="B883">
            <v>881</v>
          </cell>
          <cell r="C883" t="str">
            <v>Abinailton Oliveira Costa</v>
          </cell>
          <cell r="D883" t="str">
            <v>000.000.000-880</v>
          </cell>
          <cell r="E883" t="str">
            <v>Cx. Econômica</v>
          </cell>
          <cell r="F883">
            <v>4818</v>
          </cell>
          <cell r="G883">
            <v>13</v>
          </cell>
          <cell r="H883" t="str">
            <v>00007448-9</v>
          </cell>
        </row>
        <row r="884">
          <cell r="B884">
            <v>882</v>
          </cell>
          <cell r="C884" t="str">
            <v>Leo Allive O. Martins</v>
          </cell>
          <cell r="D884" t="str">
            <v>000.000.000-881</v>
          </cell>
          <cell r="E884" t="str">
            <v>Cx. Econômica</v>
          </cell>
          <cell r="F884">
            <v>4825</v>
          </cell>
          <cell r="G884">
            <v>13</v>
          </cell>
          <cell r="H884" t="str">
            <v>00020605-7</v>
          </cell>
        </row>
        <row r="885">
          <cell r="B885">
            <v>883</v>
          </cell>
          <cell r="C885" t="str">
            <v>Gersonilson de Jesus Brito</v>
          </cell>
          <cell r="D885" t="str">
            <v>000.000.000-882</v>
          </cell>
          <cell r="E885" t="str">
            <v>Banco do Brasil</v>
          </cell>
          <cell r="F885" t="str">
            <v>2760-X</v>
          </cell>
          <cell r="G885" t="str">
            <v>poup</v>
          </cell>
          <cell r="H885" t="str">
            <v>11.160-0</v>
          </cell>
        </row>
        <row r="886">
          <cell r="B886">
            <v>884</v>
          </cell>
          <cell r="C886" t="str">
            <v>Maria José Silva de Oliveira</v>
          </cell>
          <cell r="D886" t="str">
            <v>000.000.000-883</v>
          </cell>
          <cell r="E886" t="str">
            <v>Cx. Econômica</v>
          </cell>
          <cell r="F886">
            <v>4818</v>
          </cell>
          <cell r="G886">
            <v>13</v>
          </cell>
          <cell r="H886" t="str">
            <v>00012655-1</v>
          </cell>
        </row>
        <row r="887">
          <cell r="B887">
            <v>885</v>
          </cell>
          <cell r="C887" t="str">
            <v>Luiz Carlos S. Soares</v>
          </cell>
          <cell r="D887" t="str">
            <v>000.000.000-884</v>
          </cell>
          <cell r="E887" t="str">
            <v>Cx. Econômica</v>
          </cell>
          <cell r="F887">
            <v>4818</v>
          </cell>
          <cell r="G887">
            <v>13</v>
          </cell>
          <cell r="H887" t="str">
            <v>00011822-2</v>
          </cell>
        </row>
        <row r="888">
          <cell r="B888">
            <v>886</v>
          </cell>
          <cell r="C888" t="str">
            <v>Franciele dos Santos Soares</v>
          </cell>
          <cell r="D888" t="str">
            <v>000.000.000-885</v>
          </cell>
          <cell r="E888" t="str">
            <v>Cx. Econômica</v>
          </cell>
          <cell r="F888">
            <v>2162</v>
          </cell>
          <cell r="G888">
            <v>13</v>
          </cell>
          <cell r="H888" t="str">
            <v>00021096-9</v>
          </cell>
        </row>
        <row r="889">
          <cell r="B889">
            <v>887</v>
          </cell>
          <cell r="C889" t="str">
            <v>Vera Santos da Paixão</v>
          </cell>
          <cell r="D889" t="str">
            <v>000.000.000-886</v>
          </cell>
          <cell r="E889" t="str">
            <v>Cx. Econômica</v>
          </cell>
          <cell r="F889">
            <v>949</v>
          </cell>
          <cell r="G889">
            <v>23</v>
          </cell>
          <cell r="H889" t="str">
            <v>00006495-4</v>
          </cell>
        </row>
        <row r="890">
          <cell r="B890">
            <v>888</v>
          </cell>
          <cell r="C890" t="str">
            <v>Ediandro Fideles de Souza</v>
          </cell>
          <cell r="D890" t="str">
            <v>000.000.000-887</v>
          </cell>
          <cell r="E890" t="str">
            <v>Cx. Econômica</v>
          </cell>
          <cell r="F890">
            <v>4601</v>
          </cell>
          <cell r="G890">
            <v>13</v>
          </cell>
          <cell r="H890" t="str">
            <v>00008773-4</v>
          </cell>
        </row>
        <row r="891">
          <cell r="B891">
            <v>889</v>
          </cell>
          <cell r="C891" t="str">
            <v>Ednalva de Jesus Santos</v>
          </cell>
          <cell r="D891" t="str">
            <v>000.000.000-888</v>
          </cell>
          <cell r="E891" t="str">
            <v>Cx. Econômica</v>
          </cell>
          <cell r="F891">
            <v>949</v>
          </cell>
          <cell r="G891">
            <v>23</v>
          </cell>
          <cell r="H891" t="str">
            <v>00020668-6</v>
          </cell>
        </row>
        <row r="892">
          <cell r="B892">
            <v>890</v>
          </cell>
          <cell r="C892" t="str">
            <v>Rozalia Pereira da Silva</v>
          </cell>
          <cell r="D892" t="str">
            <v>000.000.000-889</v>
          </cell>
          <cell r="E892" t="str">
            <v>Cx. Econômica</v>
          </cell>
          <cell r="F892">
            <v>4818</v>
          </cell>
          <cell r="G892">
            <v>13</v>
          </cell>
          <cell r="H892" t="str">
            <v>00011738-2</v>
          </cell>
        </row>
        <row r="893">
          <cell r="B893">
            <v>891</v>
          </cell>
          <cell r="C893" t="str">
            <v>Sérgio Santos Silva</v>
          </cell>
          <cell r="D893" t="str">
            <v>000.000.000-890</v>
          </cell>
          <cell r="E893" t="str">
            <v>Banco do Brasil</v>
          </cell>
          <cell r="F893" t="str">
            <v>2760-X</v>
          </cell>
          <cell r="G893" t="str">
            <v>poup</v>
          </cell>
          <cell r="H893" t="str">
            <v>12.698-5</v>
          </cell>
        </row>
        <row r="894">
          <cell r="B894">
            <v>892</v>
          </cell>
          <cell r="C894" t="str">
            <v>Silvana dos Santos Araújo</v>
          </cell>
          <cell r="D894" t="str">
            <v>000.000.000-891</v>
          </cell>
          <cell r="E894" t="str">
            <v>Cx. Econômica</v>
          </cell>
          <cell r="F894">
            <v>4818</v>
          </cell>
          <cell r="G894">
            <v>13</v>
          </cell>
          <cell r="H894" t="str">
            <v>00011632-7</v>
          </cell>
        </row>
        <row r="895">
          <cell r="B895">
            <v>893</v>
          </cell>
          <cell r="C895" t="str">
            <v>Lucivânia da Silva Moura</v>
          </cell>
          <cell r="D895" t="str">
            <v>000.000.000-892</v>
          </cell>
          <cell r="E895" t="str">
            <v>Cx. Econômica</v>
          </cell>
          <cell r="F895">
            <v>4818</v>
          </cell>
          <cell r="G895">
            <v>13</v>
          </cell>
          <cell r="H895" t="str">
            <v>00010285-7</v>
          </cell>
        </row>
        <row r="896">
          <cell r="B896">
            <v>894</v>
          </cell>
          <cell r="C896" t="str">
            <v>Valdirene Andrade de Brito</v>
          </cell>
          <cell r="D896" t="str">
            <v>000.000.000-893</v>
          </cell>
          <cell r="E896" t="str">
            <v>Cx. Econômica</v>
          </cell>
          <cell r="F896">
            <v>949</v>
          </cell>
          <cell r="G896">
            <v>23</v>
          </cell>
          <cell r="H896" t="str">
            <v>00008583-8</v>
          </cell>
        </row>
        <row r="897">
          <cell r="B897">
            <v>895</v>
          </cell>
          <cell r="C897" t="str">
            <v>Rita de Cássia de Souza</v>
          </cell>
          <cell r="D897" t="str">
            <v>000.000.000-894</v>
          </cell>
          <cell r="E897" t="str">
            <v>Cx. Econômica</v>
          </cell>
          <cell r="F897">
            <v>949</v>
          </cell>
          <cell r="G897">
            <v>13</v>
          </cell>
          <cell r="H897" t="str">
            <v>00007235-3</v>
          </cell>
        </row>
        <row r="898">
          <cell r="B898">
            <v>896</v>
          </cell>
          <cell r="C898" t="str">
            <v>Joselito Ferreira Silva</v>
          </cell>
          <cell r="D898" t="str">
            <v>000.000.000-895</v>
          </cell>
          <cell r="E898" t="str">
            <v>Cx. Econômica</v>
          </cell>
          <cell r="F898">
            <v>780</v>
          </cell>
          <cell r="G898">
            <v>23</v>
          </cell>
          <cell r="H898" t="str">
            <v>00022328-0</v>
          </cell>
        </row>
        <row r="899">
          <cell r="B899">
            <v>897</v>
          </cell>
          <cell r="C899" t="str">
            <v>Gilvan de Jesus</v>
          </cell>
          <cell r="D899" t="str">
            <v>000.000.000-896</v>
          </cell>
          <cell r="E899" t="str">
            <v>Cx. Econômica</v>
          </cell>
          <cell r="F899">
            <v>4818</v>
          </cell>
          <cell r="G899">
            <v>13</v>
          </cell>
          <cell r="H899" t="str">
            <v>00003217-4</v>
          </cell>
        </row>
        <row r="900">
          <cell r="B900">
            <v>898</v>
          </cell>
          <cell r="C900" t="str">
            <v>Carlos Cruz Almeida</v>
          </cell>
          <cell r="D900" t="str">
            <v>000.000.000-897</v>
          </cell>
          <cell r="E900" t="str">
            <v>Cx. Econômica</v>
          </cell>
          <cell r="F900">
            <v>4818</v>
          </cell>
          <cell r="G900">
            <v>13</v>
          </cell>
          <cell r="H900" t="str">
            <v>00011769-2</v>
          </cell>
        </row>
        <row r="901">
          <cell r="B901">
            <v>899</v>
          </cell>
          <cell r="C901" t="str">
            <v>Sandro Silva de Jesus</v>
          </cell>
          <cell r="D901" t="str">
            <v>000.000.000-898</v>
          </cell>
          <cell r="E901" t="str">
            <v>Cx. Econômica</v>
          </cell>
          <cell r="F901">
            <v>4818</v>
          </cell>
          <cell r="G901">
            <v>13</v>
          </cell>
          <cell r="H901" t="str">
            <v>00005934-0</v>
          </cell>
        </row>
        <row r="902">
          <cell r="B902">
            <v>900</v>
          </cell>
          <cell r="C902" t="str">
            <v>Sandra Silva de Jesus</v>
          </cell>
          <cell r="D902" t="str">
            <v>000.000.000-899</v>
          </cell>
          <cell r="E902" t="str">
            <v>Cx. Econômica</v>
          </cell>
          <cell r="F902">
            <v>4818</v>
          </cell>
          <cell r="G902">
            <v>13</v>
          </cell>
          <cell r="H902" t="str">
            <v>00006008-9</v>
          </cell>
        </row>
        <row r="903">
          <cell r="B903">
            <v>901</v>
          </cell>
          <cell r="C903" t="str">
            <v>Vanilton da Silva Oliveira</v>
          </cell>
          <cell r="D903" t="str">
            <v>000.000.000-900</v>
          </cell>
          <cell r="E903" t="str">
            <v>Cx. Econômica</v>
          </cell>
          <cell r="F903">
            <v>4081</v>
          </cell>
          <cell r="G903">
            <v>13</v>
          </cell>
          <cell r="H903" t="str">
            <v>00018706-7</v>
          </cell>
        </row>
        <row r="904">
          <cell r="B904">
            <v>902</v>
          </cell>
          <cell r="C904" t="str">
            <v>Renaldo Santos Oliveira</v>
          </cell>
          <cell r="D904" t="str">
            <v>000.000.000-901</v>
          </cell>
          <cell r="E904" t="str">
            <v>Cx. Econômica</v>
          </cell>
          <cell r="F904">
            <v>4825</v>
          </cell>
          <cell r="G904">
            <v>13</v>
          </cell>
          <cell r="H904" t="str">
            <v>00005228-9</v>
          </cell>
        </row>
        <row r="905">
          <cell r="B905">
            <v>903</v>
          </cell>
          <cell r="C905" t="str">
            <v>Eraine dos Santos Costa</v>
          </cell>
          <cell r="D905" t="str">
            <v>000.000.000-902</v>
          </cell>
          <cell r="E905" t="str">
            <v>Cx. Econômica</v>
          </cell>
          <cell r="F905">
            <v>4601</v>
          </cell>
          <cell r="G905">
            <v>13</v>
          </cell>
          <cell r="H905" t="str">
            <v>00006650-8</v>
          </cell>
        </row>
        <row r="906">
          <cell r="B906">
            <v>904</v>
          </cell>
          <cell r="C906" t="str">
            <v>Gilvania Silva dos Santos</v>
          </cell>
          <cell r="D906" t="str">
            <v>000.000.000-903</v>
          </cell>
          <cell r="E906" t="str">
            <v>Cx. Econômica</v>
          </cell>
          <cell r="F906">
            <v>4825</v>
          </cell>
          <cell r="G906">
            <v>13</v>
          </cell>
          <cell r="H906" t="str">
            <v>00011242-7</v>
          </cell>
        </row>
        <row r="907">
          <cell r="B907">
            <v>905</v>
          </cell>
          <cell r="C907" t="str">
            <v>Rosilene Souza de Jesus</v>
          </cell>
          <cell r="D907" t="str">
            <v>000.000.000-904</v>
          </cell>
          <cell r="E907" t="str">
            <v>Cx. Econômica</v>
          </cell>
          <cell r="F907">
            <v>780</v>
          </cell>
          <cell r="G907">
            <v>23</v>
          </cell>
          <cell r="H907" t="str">
            <v>00012299-9</v>
          </cell>
        </row>
        <row r="908">
          <cell r="B908">
            <v>906</v>
          </cell>
          <cell r="C908" t="str">
            <v>Glécia Ribeiro de Souza</v>
          </cell>
          <cell r="D908" t="str">
            <v>000.000.000-905</v>
          </cell>
          <cell r="E908" t="str">
            <v>Bradesco</v>
          </cell>
          <cell r="F908">
            <v>3801</v>
          </cell>
          <cell r="G908" t="str">
            <v>poup</v>
          </cell>
          <cell r="H908" t="str">
            <v>1000005-1</v>
          </cell>
        </row>
        <row r="909">
          <cell r="B909">
            <v>907</v>
          </cell>
          <cell r="C909" t="str">
            <v>Juliana Soares Santos</v>
          </cell>
          <cell r="D909" t="str">
            <v>000.000.000-906</v>
          </cell>
          <cell r="E909" t="str">
            <v>Cx. Econômica</v>
          </cell>
          <cell r="F909">
            <v>4818</v>
          </cell>
          <cell r="G909">
            <v>13</v>
          </cell>
          <cell r="H909" t="str">
            <v>00007298-2</v>
          </cell>
        </row>
        <row r="910">
          <cell r="B910">
            <v>908</v>
          </cell>
          <cell r="C910" t="str">
            <v>Edvaldo Brito da Silva</v>
          </cell>
          <cell r="D910" t="str">
            <v>000.000.000-907</v>
          </cell>
          <cell r="E910" t="str">
            <v>Cx. Econômica</v>
          </cell>
          <cell r="F910">
            <v>3279</v>
          </cell>
          <cell r="G910">
            <v>13</v>
          </cell>
          <cell r="H910" t="str">
            <v>00032243-0</v>
          </cell>
        </row>
        <row r="911">
          <cell r="B911">
            <v>909</v>
          </cell>
          <cell r="C911" t="str">
            <v>Luiz Carlos dos Santos Soares</v>
          </cell>
          <cell r="D911" t="str">
            <v>000.000.000-908</v>
          </cell>
          <cell r="E911" t="str">
            <v>Cx. Econômica</v>
          </cell>
          <cell r="F911">
            <v>4818</v>
          </cell>
          <cell r="G911">
            <v>13</v>
          </cell>
          <cell r="H911" t="str">
            <v>00012912-7</v>
          </cell>
        </row>
        <row r="912">
          <cell r="B912">
            <v>910</v>
          </cell>
          <cell r="C912" t="str">
            <v>Eliene Cesar dos Santos</v>
          </cell>
          <cell r="D912" t="str">
            <v>000.000.000-909</v>
          </cell>
          <cell r="E912" t="str">
            <v>Cx. Econômica</v>
          </cell>
          <cell r="F912">
            <v>949</v>
          </cell>
          <cell r="G912">
            <v>23</v>
          </cell>
          <cell r="H912" t="str">
            <v>00021593-6</v>
          </cell>
        </row>
        <row r="913">
          <cell r="B913">
            <v>911</v>
          </cell>
          <cell r="C913" t="str">
            <v>Sirleide Conceição Sousa</v>
          </cell>
          <cell r="D913" t="str">
            <v>000.000.000-910</v>
          </cell>
          <cell r="E913" t="str">
            <v>Banco do Brasil</v>
          </cell>
          <cell r="F913" t="str">
            <v>2760-X</v>
          </cell>
          <cell r="G913" t="str">
            <v>poup</v>
          </cell>
          <cell r="H913" t="str">
            <v>11.896-6</v>
          </cell>
        </row>
        <row r="914">
          <cell r="B914">
            <v>912</v>
          </cell>
          <cell r="C914" t="str">
            <v>Julivado J. Nascimento</v>
          </cell>
          <cell r="D914" t="str">
            <v>000.000.000-911</v>
          </cell>
          <cell r="E914" t="str">
            <v>Cx. Econômica</v>
          </cell>
          <cell r="F914">
            <v>3419</v>
          </cell>
          <cell r="G914">
            <v>13</v>
          </cell>
          <cell r="H914" t="str">
            <v>00016017-0</v>
          </cell>
        </row>
        <row r="915">
          <cell r="B915">
            <v>913</v>
          </cell>
          <cell r="C915" t="str">
            <v>Ediléia Silva dos Santos</v>
          </cell>
          <cell r="D915" t="str">
            <v>000.000.000-912</v>
          </cell>
          <cell r="E915" t="str">
            <v>Cx. Econômica</v>
          </cell>
          <cell r="F915">
            <v>4825</v>
          </cell>
          <cell r="G915">
            <v>23</v>
          </cell>
          <cell r="H915" t="str">
            <v>00000971-2</v>
          </cell>
        </row>
        <row r="916">
          <cell r="B916">
            <v>914</v>
          </cell>
          <cell r="C916" t="str">
            <v>Claudineia Paulina Araújo</v>
          </cell>
          <cell r="D916" t="str">
            <v>000.000.000-913</v>
          </cell>
          <cell r="E916" t="str">
            <v>Cx. Econômica</v>
          </cell>
          <cell r="F916">
            <v>2734</v>
          </cell>
          <cell r="G916">
            <v>13</v>
          </cell>
          <cell r="H916" t="str">
            <v>00044956-1</v>
          </cell>
        </row>
        <row r="917">
          <cell r="B917">
            <v>915</v>
          </cell>
          <cell r="C917" t="str">
            <v>Maria Aparecida L. Pires</v>
          </cell>
          <cell r="D917" t="str">
            <v>000.000.000-914</v>
          </cell>
          <cell r="E917" t="str">
            <v>Cx. Econômica</v>
          </cell>
          <cell r="F917">
            <v>949</v>
          </cell>
          <cell r="G917">
            <v>23</v>
          </cell>
          <cell r="H917" t="str">
            <v>00024118-0</v>
          </cell>
        </row>
        <row r="918">
          <cell r="B918">
            <v>916</v>
          </cell>
          <cell r="C918" t="str">
            <v>Dirlene Sampaio Alves</v>
          </cell>
          <cell r="D918" t="str">
            <v>000.000.000-915</v>
          </cell>
          <cell r="E918" t="str">
            <v>Banco do Brasil</v>
          </cell>
          <cell r="F918" t="str">
            <v>2760-X</v>
          </cell>
          <cell r="G918" t="str">
            <v>poup</v>
          </cell>
          <cell r="H918" t="str">
            <v>14.951-9</v>
          </cell>
        </row>
        <row r="919">
          <cell r="B919">
            <v>917</v>
          </cell>
          <cell r="C919" t="str">
            <v>Hortencia Brito Barbosa</v>
          </cell>
          <cell r="D919" t="str">
            <v>000.000.000-916</v>
          </cell>
          <cell r="E919" t="str">
            <v>Cx. Econômica</v>
          </cell>
          <cell r="F919">
            <v>949</v>
          </cell>
          <cell r="G919">
            <v>13</v>
          </cell>
          <cell r="H919" t="str">
            <v>00038382-3</v>
          </cell>
        </row>
        <row r="920">
          <cell r="B920">
            <v>918</v>
          </cell>
          <cell r="C920" t="str">
            <v>Raimundo P. de Souza</v>
          </cell>
          <cell r="D920" t="str">
            <v>000.000.000-917</v>
          </cell>
          <cell r="E920" t="str">
            <v>Cx. Econômica</v>
          </cell>
          <cell r="F920">
            <v>128</v>
          </cell>
          <cell r="G920">
            <v>13</v>
          </cell>
          <cell r="H920" t="str">
            <v>00013888-4</v>
          </cell>
        </row>
        <row r="921">
          <cell r="B921">
            <v>919</v>
          </cell>
          <cell r="C921" t="str">
            <v>Antônio Ramos de Carvalho</v>
          </cell>
          <cell r="D921" t="str">
            <v>000.000.000-918</v>
          </cell>
          <cell r="E921" t="str">
            <v>Banco do Brasil</v>
          </cell>
          <cell r="F921" t="str">
            <v>2760-X</v>
          </cell>
          <cell r="G921" t="str">
            <v>poup</v>
          </cell>
          <cell r="H921" t="str">
            <v>5.819-X</v>
          </cell>
        </row>
        <row r="922">
          <cell r="B922">
            <v>920</v>
          </cell>
          <cell r="C922" t="str">
            <v>Carmozita Francisca dos Santos</v>
          </cell>
          <cell r="D922" t="str">
            <v>000.000.000-919</v>
          </cell>
          <cell r="E922" t="str">
            <v>Cx. Econômica</v>
          </cell>
          <cell r="F922">
            <v>949</v>
          </cell>
          <cell r="G922">
            <v>23</v>
          </cell>
          <cell r="H922" t="str">
            <v>00028533-0</v>
          </cell>
        </row>
        <row r="923">
          <cell r="B923">
            <v>921</v>
          </cell>
          <cell r="C923" t="str">
            <v>Juliana Alves de Souza</v>
          </cell>
          <cell r="D923" t="str">
            <v>000.000.000-920</v>
          </cell>
          <cell r="E923" t="str">
            <v>Cx. Econômica</v>
          </cell>
          <cell r="F923">
            <v>4818</v>
          </cell>
          <cell r="G923">
            <v>13</v>
          </cell>
          <cell r="H923" t="str">
            <v>00004290-0</v>
          </cell>
        </row>
        <row r="924">
          <cell r="B924">
            <v>922</v>
          </cell>
          <cell r="C924" t="str">
            <v>Girlene de Souza Oliveira</v>
          </cell>
          <cell r="D924" t="str">
            <v>000.000.000-921</v>
          </cell>
          <cell r="E924" t="str">
            <v>Cx. Econômica</v>
          </cell>
          <cell r="F924">
            <v>4825</v>
          </cell>
          <cell r="G924">
            <v>13</v>
          </cell>
          <cell r="H924" t="str">
            <v>00007862-8</v>
          </cell>
        </row>
        <row r="925">
          <cell r="B925">
            <v>923</v>
          </cell>
          <cell r="C925" t="str">
            <v>Maria Sônia Ferreira Silva</v>
          </cell>
          <cell r="D925" t="str">
            <v>000.000.000-922</v>
          </cell>
          <cell r="E925" t="str">
            <v>Cx. Econômica</v>
          </cell>
          <cell r="F925">
            <v>4825</v>
          </cell>
          <cell r="G925">
            <v>13</v>
          </cell>
          <cell r="H925" t="str">
            <v>00019706-6</v>
          </cell>
        </row>
        <row r="926">
          <cell r="B926">
            <v>924</v>
          </cell>
          <cell r="C926" t="str">
            <v>Luciene O. da Silva</v>
          </cell>
          <cell r="D926" t="str">
            <v>000.000.000-923</v>
          </cell>
          <cell r="E926" t="str">
            <v>Cx. Econômica</v>
          </cell>
          <cell r="F926">
            <v>2734</v>
          </cell>
          <cell r="G926">
            <v>13</v>
          </cell>
          <cell r="H926" t="str">
            <v>00061044-3</v>
          </cell>
        </row>
        <row r="927">
          <cell r="B927">
            <v>925</v>
          </cell>
          <cell r="D927" t="str">
            <v>000.000.000-924</v>
          </cell>
        </row>
        <row r="928">
          <cell r="B928">
            <v>926</v>
          </cell>
          <cell r="C928" t="str">
            <v>Agnaldo José Ribeiro</v>
          </cell>
          <cell r="D928" t="str">
            <v>000.000.000-925</v>
          </cell>
          <cell r="E928" t="str">
            <v>Cx. Econômica</v>
          </cell>
          <cell r="F928">
            <v>4825</v>
          </cell>
          <cell r="G928">
            <v>13</v>
          </cell>
          <cell r="H928" t="str">
            <v>00004746-3</v>
          </cell>
        </row>
        <row r="929">
          <cell r="B929">
            <v>927</v>
          </cell>
          <cell r="C929" t="str">
            <v>Roque Souza Silva</v>
          </cell>
          <cell r="D929" t="str">
            <v>000.000.000-926</v>
          </cell>
          <cell r="E929" t="str">
            <v>Cx. Econômica</v>
          </cell>
          <cell r="F929">
            <v>949</v>
          </cell>
          <cell r="G929">
            <v>13</v>
          </cell>
          <cell r="H929" t="str">
            <v>00029537-1</v>
          </cell>
        </row>
        <row r="930">
          <cell r="B930">
            <v>928</v>
          </cell>
          <cell r="C930" t="str">
            <v>Dilma Mendes Santos Oliveira</v>
          </cell>
          <cell r="D930" t="str">
            <v>000.000.000-927</v>
          </cell>
          <cell r="E930" t="str">
            <v>Banco do Brasil</v>
          </cell>
          <cell r="F930" t="str">
            <v>2760-X</v>
          </cell>
          <cell r="G930" t="str">
            <v>corr</v>
          </cell>
          <cell r="H930" t="str">
            <v>15.182-3</v>
          </cell>
        </row>
        <row r="931">
          <cell r="B931">
            <v>929</v>
          </cell>
          <cell r="C931" t="str">
            <v>Guiomar Silva Santos</v>
          </cell>
          <cell r="D931" t="str">
            <v>000.000.000-928</v>
          </cell>
          <cell r="E931" t="str">
            <v>Cx. Econômica</v>
          </cell>
          <cell r="F931">
            <v>4818</v>
          </cell>
          <cell r="G931">
            <v>13</v>
          </cell>
          <cell r="H931" t="str">
            <v>00011633-5</v>
          </cell>
        </row>
        <row r="932">
          <cell r="B932">
            <v>930</v>
          </cell>
          <cell r="C932" t="str">
            <v>Aurenide Damasceno Soares</v>
          </cell>
          <cell r="D932" t="str">
            <v>000.000.000-929</v>
          </cell>
          <cell r="E932" t="str">
            <v>Cx. Econômica</v>
          </cell>
          <cell r="F932">
            <v>4818</v>
          </cell>
          <cell r="G932">
            <v>13</v>
          </cell>
          <cell r="H932" t="str">
            <v>00011666-1</v>
          </cell>
        </row>
        <row r="933">
          <cell r="B933">
            <v>931</v>
          </cell>
          <cell r="C933" t="str">
            <v>Janildo Machado Farias</v>
          </cell>
          <cell r="D933" t="str">
            <v>000.000.000-930</v>
          </cell>
          <cell r="E933" t="str">
            <v>Cx. Econômica</v>
          </cell>
          <cell r="F933">
            <v>4818</v>
          </cell>
          <cell r="G933">
            <v>13</v>
          </cell>
          <cell r="H933" t="str">
            <v>00007141-2</v>
          </cell>
        </row>
        <row r="934">
          <cell r="B934">
            <v>932</v>
          </cell>
          <cell r="C934" t="str">
            <v>Luan Ramos de Jesus</v>
          </cell>
          <cell r="D934" t="str">
            <v>000.000.000-931</v>
          </cell>
          <cell r="E934" t="str">
            <v>Banco do Brasil</v>
          </cell>
          <cell r="F934" t="str">
            <v>1099-5</v>
          </cell>
          <cell r="G934" t="str">
            <v>poup</v>
          </cell>
          <cell r="H934" t="str">
            <v>22.744-7</v>
          </cell>
        </row>
        <row r="935">
          <cell r="B935">
            <v>933</v>
          </cell>
          <cell r="D935" t="str">
            <v>000.000.000-932</v>
          </cell>
        </row>
        <row r="936">
          <cell r="B936">
            <v>934</v>
          </cell>
          <cell r="C936" t="str">
            <v>Janete Rosa Pires</v>
          </cell>
          <cell r="D936" t="str">
            <v>000.000.000-933</v>
          </cell>
          <cell r="E936" t="str">
            <v>Cx. Econômica</v>
          </cell>
          <cell r="F936">
            <v>949</v>
          </cell>
          <cell r="G936">
            <v>13</v>
          </cell>
          <cell r="H936" t="str">
            <v>835308154-5</v>
          </cell>
        </row>
        <row r="937">
          <cell r="B937">
            <v>935</v>
          </cell>
          <cell r="C937" t="str">
            <v>Lucas Souza Ferreira</v>
          </cell>
          <cell r="D937" t="str">
            <v>000.000.000-934</v>
          </cell>
          <cell r="E937" t="str">
            <v>Cx. Econômica</v>
          </cell>
          <cell r="F937">
            <v>4818</v>
          </cell>
          <cell r="G937">
            <v>13</v>
          </cell>
          <cell r="H937" t="str">
            <v>00006204-9</v>
          </cell>
        </row>
        <row r="938">
          <cell r="B938">
            <v>936</v>
          </cell>
          <cell r="C938" t="str">
            <v>Maria Conceição P. Silva</v>
          </cell>
          <cell r="D938" t="str">
            <v>000.000.000-935</v>
          </cell>
          <cell r="E938" t="str">
            <v>Banco do Brasil</v>
          </cell>
          <cell r="F938" t="str">
            <v>2760-X</v>
          </cell>
          <cell r="G938" t="str">
            <v>poup</v>
          </cell>
          <cell r="H938" t="str">
            <v>510.014.037-6</v>
          </cell>
        </row>
        <row r="939">
          <cell r="B939">
            <v>937</v>
          </cell>
          <cell r="C939" t="str">
            <v>Milzaene Francisca Teixeira</v>
          </cell>
          <cell r="D939" t="str">
            <v>000.000.000-936</v>
          </cell>
          <cell r="E939" t="str">
            <v>Cx. Econômica</v>
          </cell>
          <cell r="F939">
            <v>780</v>
          </cell>
          <cell r="G939">
            <v>23</v>
          </cell>
          <cell r="H939" t="str">
            <v>0006331-3</v>
          </cell>
        </row>
        <row r="940">
          <cell r="B940">
            <v>938</v>
          </cell>
          <cell r="C940" t="str">
            <v>Carina Alves Pereira</v>
          </cell>
          <cell r="D940" t="str">
            <v>000.000.000-937</v>
          </cell>
          <cell r="E940" t="str">
            <v>Banco do Nordeste</v>
          </cell>
          <cell r="F940">
            <v>3</v>
          </cell>
          <cell r="G940" t="str">
            <v>corr</v>
          </cell>
          <cell r="H940" t="str">
            <v>000016488-0</v>
          </cell>
        </row>
        <row r="941">
          <cell r="B941">
            <v>939</v>
          </cell>
          <cell r="C941" t="str">
            <v>Vera Lucia Cruz Almeida</v>
          </cell>
          <cell r="D941" t="str">
            <v>000.000.000-938</v>
          </cell>
          <cell r="E941" t="str">
            <v>Banco do Brasil</v>
          </cell>
          <cell r="F941" t="str">
            <v>2760-X</v>
          </cell>
          <cell r="G941" t="str">
            <v>poup</v>
          </cell>
          <cell r="H941" t="str">
            <v>14.661-7</v>
          </cell>
        </row>
        <row r="942">
          <cell r="B942">
            <v>940</v>
          </cell>
          <cell r="C942" t="str">
            <v>Edicléia Santana Santos</v>
          </cell>
          <cell r="D942" t="str">
            <v>000.000.000-939</v>
          </cell>
          <cell r="E942" t="str">
            <v>Cx. Econômica</v>
          </cell>
          <cell r="F942">
            <v>4818</v>
          </cell>
          <cell r="G942">
            <v>13</v>
          </cell>
          <cell r="H942" t="str">
            <v>00005091-1</v>
          </cell>
        </row>
        <row r="943">
          <cell r="B943">
            <v>941</v>
          </cell>
          <cell r="D943" t="str">
            <v>000.000.000-940</v>
          </cell>
        </row>
        <row r="944">
          <cell r="B944">
            <v>942</v>
          </cell>
          <cell r="C944" t="str">
            <v>Adinela Francisca dos Santos</v>
          </cell>
          <cell r="D944" t="str">
            <v>000.000.000-941</v>
          </cell>
          <cell r="E944" t="str">
            <v>Banco do Brasil</v>
          </cell>
          <cell r="F944" t="str">
            <v>2760-X</v>
          </cell>
          <cell r="G944" t="str">
            <v>poup</v>
          </cell>
          <cell r="H944" t="str">
            <v>17.865-9</v>
          </cell>
        </row>
        <row r="945">
          <cell r="B945">
            <v>943</v>
          </cell>
          <cell r="C945" t="str">
            <v>Jaires Francisco Santos</v>
          </cell>
          <cell r="D945" t="str">
            <v>000.000.000-942</v>
          </cell>
          <cell r="E945" t="str">
            <v>Banco do Brasil</v>
          </cell>
          <cell r="F945" t="str">
            <v>2760-X</v>
          </cell>
          <cell r="G945" t="str">
            <v>poup</v>
          </cell>
          <cell r="H945" t="str">
            <v>13.737-5</v>
          </cell>
        </row>
        <row r="946">
          <cell r="B946">
            <v>944</v>
          </cell>
          <cell r="C946" t="str">
            <v>Joilson Santos Lima</v>
          </cell>
          <cell r="D946" t="str">
            <v>000.000.000-943</v>
          </cell>
          <cell r="E946" t="str">
            <v>Cx. Econômica</v>
          </cell>
          <cell r="F946">
            <v>4818</v>
          </cell>
          <cell r="G946">
            <v>13</v>
          </cell>
          <cell r="H946" t="str">
            <v>00004371-0</v>
          </cell>
        </row>
        <row r="947">
          <cell r="B947">
            <v>945</v>
          </cell>
          <cell r="C947" t="str">
            <v>Maria de Almeida</v>
          </cell>
          <cell r="D947" t="str">
            <v>000.000.000-944</v>
          </cell>
          <cell r="E947" t="str">
            <v>Cx. Econômica</v>
          </cell>
          <cell r="F947">
            <v>949</v>
          </cell>
          <cell r="G947">
            <v>23</v>
          </cell>
          <cell r="H947" t="str">
            <v>00024202-0</v>
          </cell>
        </row>
        <row r="948">
          <cell r="B948">
            <v>946</v>
          </cell>
          <cell r="C948" t="str">
            <v>Nobertino M. da Conceição (2B)</v>
          </cell>
          <cell r="D948" t="str">
            <v>000.000.000-945</v>
          </cell>
          <cell r="E948" t="str">
            <v>Bradesco</v>
          </cell>
          <cell r="F948" t="str">
            <v>3532-7</v>
          </cell>
          <cell r="G948" t="str">
            <v>c/corr</v>
          </cell>
          <cell r="H948" t="str">
            <v>0517291-8</v>
          </cell>
        </row>
        <row r="949">
          <cell r="B949">
            <v>947</v>
          </cell>
          <cell r="C949" t="str">
            <v>Rosangela Alves Pereira (2B)</v>
          </cell>
          <cell r="D949" t="str">
            <v>000.000.000-946</v>
          </cell>
          <cell r="E949" t="str">
            <v>Cx. Econômica</v>
          </cell>
          <cell r="F949">
            <v>4694</v>
          </cell>
          <cell r="G949">
            <v>23</v>
          </cell>
          <cell r="H949" t="str">
            <v>00000451-5</v>
          </cell>
        </row>
        <row r="950">
          <cell r="B950">
            <v>948</v>
          </cell>
          <cell r="C950" t="str">
            <v>Iolanda Moureira da Silva (2B)</v>
          </cell>
          <cell r="D950" t="str">
            <v>000.000.000-947</v>
          </cell>
          <cell r="E950" t="str">
            <v>Cx. Econômica</v>
          </cell>
          <cell r="F950">
            <v>4825</v>
          </cell>
          <cell r="G950">
            <v>13</v>
          </cell>
          <cell r="H950" t="str">
            <v>00012472-7</v>
          </cell>
        </row>
        <row r="951">
          <cell r="B951">
            <v>949</v>
          </cell>
          <cell r="C951" t="str">
            <v>Marivalda Santos da S. Macedo</v>
          </cell>
          <cell r="D951" t="str">
            <v>000.000.000-948</v>
          </cell>
          <cell r="E951" t="str">
            <v>Cx. Econômica</v>
          </cell>
          <cell r="F951">
            <v>4825</v>
          </cell>
          <cell r="G951">
            <v>13</v>
          </cell>
          <cell r="H951" t="str">
            <v>00005897-0</v>
          </cell>
        </row>
        <row r="952">
          <cell r="B952">
            <v>950</v>
          </cell>
          <cell r="C952" t="str">
            <v>Albino Joaquim da Silva</v>
          </cell>
          <cell r="D952" t="str">
            <v>000.000.000-949</v>
          </cell>
          <cell r="E952" t="str">
            <v>Bradesco</v>
          </cell>
          <cell r="F952">
            <v>3801</v>
          </cell>
          <cell r="G952" t="str">
            <v>c/corr</v>
          </cell>
          <cell r="H952" t="str">
            <v>520834-3</v>
          </cell>
        </row>
        <row r="953">
          <cell r="B953">
            <v>951</v>
          </cell>
          <cell r="C953" t="str">
            <v>Zenilda Paixão dos Santos</v>
          </cell>
          <cell r="D953" t="str">
            <v>000.000.000-950</v>
          </cell>
          <cell r="E953" t="str">
            <v>Bradesco</v>
          </cell>
          <cell r="F953">
            <v>3616</v>
          </cell>
          <cell r="G953" t="str">
            <v>poup</v>
          </cell>
          <cell r="H953" t="str">
            <v>1000061-0</v>
          </cell>
        </row>
        <row r="954">
          <cell r="B954">
            <v>952</v>
          </cell>
          <cell r="C954" t="str">
            <v>Jazon Dias Damasceno</v>
          </cell>
          <cell r="D954" t="str">
            <v>000.000.000-951</v>
          </cell>
          <cell r="E954" t="str">
            <v>Cx. Econômica</v>
          </cell>
          <cell r="F954">
            <v>4818</v>
          </cell>
          <cell r="G954">
            <v>13</v>
          </cell>
          <cell r="H954" t="str">
            <v>00010722-0</v>
          </cell>
        </row>
        <row r="955">
          <cell r="B955">
            <v>953</v>
          </cell>
          <cell r="C955" t="str">
            <v>Pureza de Jesus Oliveira</v>
          </cell>
          <cell r="D955" t="str">
            <v>000.000.000-952</v>
          </cell>
          <cell r="E955" t="str">
            <v>Cx. Econômica</v>
          </cell>
          <cell r="F955">
            <v>949</v>
          </cell>
          <cell r="G955">
            <v>23</v>
          </cell>
          <cell r="H955" t="str">
            <v>00029452-6</v>
          </cell>
        </row>
        <row r="956">
          <cell r="B956">
            <v>954</v>
          </cell>
          <cell r="C956" t="str">
            <v>Marinalva A. Moraes de Souza</v>
          </cell>
          <cell r="D956" t="str">
            <v>000.000.000-953</v>
          </cell>
          <cell r="E956" t="str">
            <v>Banco do Brasil</v>
          </cell>
          <cell r="F956" t="str">
            <v>2760-X</v>
          </cell>
          <cell r="G956" t="str">
            <v>poup</v>
          </cell>
          <cell r="H956" t="str">
            <v>8.035-7</v>
          </cell>
        </row>
        <row r="957">
          <cell r="B957">
            <v>955</v>
          </cell>
          <cell r="C957" t="str">
            <v>Luzinaria Laranjeira de Sousa</v>
          </cell>
          <cell r="D957" t="str">
            <v>000.000.000-954</v>
          </cell>
          <cell r="E957" t="str">
            <v>Cx. Econômica</v>
          </cell>
          <cell r="F957">
            <v>3444</v>
          </cell>
          <cell r="G957">
            <v>13</v>
          </cell>
          <cell r="H957" t="str">
            <v>00028114-4</v>
          </cell>
        </row>
        <row r="958">
          <cell r="B958">
            <v>956</v>
          </cell>
          <cell r="C958" t="str">
            <v>Ailton Cedro de Souza</v>
          </cell>
          <cell r="D958" t="str">
            <v>000.000.000-955</v>
          </cell>
          <cell r="E958" t="str">
            <v>Cx. Econômica</v>
          </cell>
          <cell r="F958">
            <v>2712</v>
          </cell>
          <cell r="G958">
            <v>13</v>
          </cell>
          <cell r="H958" t="str">
            <v>00078843-9</v>
          </cell>
        </row>
        <row r="959">
          <cell r="B959">
            <v>957</v>
          </cell>
          <cell r="C959" t="str">
            <v>Terezinha C. Ferreira</v>
          </cell>
          <cell r="D959" t="str">
            <v>000.000.000-956</v>
          </cell>
          <cell r="E959" t="str">
            <v>Cx. Econômica</v>
          </cell>
          <cell r="F959">
            <v>949</v>
          </cell>
          <cell r="G959">
            <v>23</v>
          </cell>
          <cell r="H959" t="str">
            <v>00006438-5</v>
          </cell>
        </row>
        <row r="960">
          <cell r="B960">
            <v>958</v>
          </cell>
          <cell r="C960" t="str">
            <v>Jocelma Costa dos Santos</v>
          </cell>
          <cell r="D960" t="str">
            <v>000.000.000-957</v>
          </cell>
          <cell r="E960" t="str">
            <v>Banco do Brasil</v>
          </cell>
          <cell r="F960" t="str">
            <v>2760-X</v>
          </cell>
          <cell r="G960" t="str">
            <v>poup</v>
          </cell>
          <cell r="H960" t="str">
            <v>15.281-1</v>
          </cell>
        </row>
        <row r="961">
          <cell r="B961">
            <v>959</v>
          </cell>
          <cell r="C961" t="str">
            <v>Daiane Miranda da Cruz (2B)</v>
          </cell>
          <cell r="D961" t="str">
            <v>000.000.000-958</v>
          </cell>
          <cell r="E961" t="str">
            <v>Cx. Econômica</v>
          </cell>
          <cell r="F961">
            <v>4825</v>
          </cell>
          <cell r="G961">
            <v>13</v>
          </cell>
          <cell r="H961" t="str">
            <v>00016551-2</v>
          </cell>
        </row>
        <row r="962">
          <cell r="B962">
            <v>960</v>
          </cell>
          <cell r="C962" t="str">
            <v>Maria do Carmo Almeida Cruz</v>
          </cell>
          <cell r="D962" t="str">
            <v>000.000.000-959</v>
          </cell>
          <cell r="E962" t="str">
            <v>Cx. Econômica</v>
          </cell>
          <cell r="F962">
            <v>949</v>
          </cell>
          <cell r="G962">
            <v>23</v>
          </cell>
          <cell r="H962" t="str">
            <v>00012717-4</v>
          </cell>
        </row>
        <row r="963">
          <cell r="B963">
            <v>961</v>
          </cell>
          <cell r="C963" t="str">
            <v>José Marcos V. Lopes</v>
          </cell>
          <cell r="D963" t="str">
            <v>000.000.000-960</v>
          </cell>
          <cell r="E963" t="str">
            <v>Cx. Econômica</v>
          </cell>
          <cell r="F963">
            <v>4825</v>
          </cell>
          <cell r="G963">
            <v>13</v>
          </cell>
          <cell r="H963" t="str">
            <v>00006569-0</v>
          </cell>
        </row>
        <row r="964">
          <cell r="B964">
            <v>962</v>
          </cell>
          <cell r="C964" t="str">
            <v>Eleonia Jesus A Oliveira</v>
          </cell>
          <cell r="D964" t="str">
            <v>000.000.000-961</v>
          </cell>
          <cell r="E964" t="str">
            <v>Cx. Econômica</v>
          </cell>
          <cell r="F964">
            <v>949</v>
          </cell>
          <cell r="G964">
            <v>13</v>
          </cell>
          <cell r="H964" t="str">
            <v>00030196-7</v>
          </cell>
        </row>
        <row r="965">
          <cell r="B965">
            <v>963</v>
          </cell>
          <cell r="C965" t="str">
            <v>Osvaldo Mendes S. Santos</v>
          </cell>
          <cell r="D965" t="str">
            <v>000.000.000-962</v>
          </cell>
          <cell r="E965" t="str">
            <v>Bradesco</v>
          </cell>
          <cell r="F965">
            <v>3616</v>
          </cell>
          <cell r="G965" t="str">
            <v>poup</v>
          </cell>
          <cell r="H965" t="str">
            <v>0004271-4</v>
          </cell>
        </row>
        <row r="966">
          <cell r="B966">
            <v>964</v>
          </cell>
          <cell r="C966" t="str">
            <v>Nilda Bispo Gama</v>
          </cell>
          <cell r="D966" t="str">
            <v>000.000.000-963</v>
          </cell>
          <cell r="E966" t="str">
            <v>Cx. Econômica</v>
          </cell>
          <cell r="F966">
            <v>780</v>
          </cell>
          <cell r="G966">
            <v>13</v>
          </cell>
          <cell r="H966" t="str">
            <v>00069809-5</v>
          </cell>
        </row>
        <row r="967">
          <cell r="B967">
            <v>965</v>
          </cell>
          <cell r="C967" t="str">
            <v>Edivaldo Ferreira de Souza</v>
          </cell>
          <cell r="D967" t="str">
            <v>000.000.000-964</v>
          </cell>
          <cell r="E967" t="str">
            <v>Cx. Econômica</v>
          </cell>
          <cell r="F967">
            <v>4818</v>
          </cell>
          <cell r="G967">
            <v>13</v>
          </cell>
          <cell r="H967" t="str">
            <v>00009733-0</v>
          </cell>
        </row>
        <row r="968">
          <cell r="B968">
            <v>966</v>
          </cell>
          <cell r="C968" t="str">
            <v>Eunaide Gonçalves Ferreira</v>
          </cell>
          <cell r="D968" t="str">
            <v>000.000.000-965</v>
          </cell>
          <cell r="E968" t="str">
            <v>Cx. Econômica</v>
          </cell>
          <cell r="F968">
            <v>4818</v>
          </cell>
          <cell r="G968">
            <v>13</v>
          </cell>
          <cell r="H968" t="str">
            <v>00005500-0</v>
          </cell>
        </row>
        <row r="969">
          <cell r="B969">
            <v>967</v>
          </cell>
          <cell r="C969" t="str">
            <v>Carmelita Pereira Souza</v>
          </cell>
          <cell r="D969" t="str">
            <v>000.000.000-966</v>
          </cell>
          <cell r="E969" t="str">
            <v>Cx. Econômica</v>
          </cell>
          <cell r="F969">
            <v>949</v>
          </cell>
          <cell r="G969">
            <v>13</v>
          </cell>
          <cell r="H969" t="str">
            <v>00033787-2</v>
          </cell>
        </row>
        <row r="970">
          <cell r="B970">
            <v>968</v>
          </cell>
          <cell r="C970" t="str">
            <v>Adair V. dos Santos</v>
          </cell>
          <cell r="D970" t="str">
            <v>000.000.000-967</v>
          </cell>
          <cell r="E970" t="str">
            <v>Cx. Econômica</v>
          </cell>
          <cell r="F970">
            <v>949</v>
          </cell>
          <cell r="G970">
            <v>13</v>
          </cell>
          <cell r="H970" t="str">
            <v>00038889-2</v>
          </cell>
        </row>
        <row r="971">
          <cell r="B971">
            <v>969</v>
          </cell>
          <cell r="C971" t="str">
            <v>Santilha dos Santos Leite</v>
          </cell>
          <cell r="D971" t="str">
            <v>000.000.000-968</v>
          </cell>
          <cell r="E971" t="str">
            <v>Cx. Econômica</v>
          </cell>
          <cell r="F971">
            <v>4818</v>
          </cell>
          <cell r="G971">
            <v>13</v>
          </cell>
          <cell r="H971" t="str">
            <v>00010479-5</v>
          </cell>
        </row>
        <row r="972">
          <cell r="B972">
            <v>970</v>
          </cell>
          <cell r="C972" t="str">
            <v>Marivaldo Santos da Silva</v>
          </cell>
          <cell r="D972" t="str">
            <v>000.000.000-969</v>
          </cell>
          <cell r="E972" t="str">
            <v>Cx. Econômica</v>
          </cell>
          <cell r="F972">
            <v>4818</v>
          </cell>
          <cell r="G972">
            <v>13</v>
          </cell>
          <cell r="H972" t="str">
            <v>00012889-9</v>
          </cell>
        </row>
        <row r="973">
          <cell r="B973">
            <v>971</v>
          </cell>
          <cell r="C973" t="str">
            <v>Edson Santos da Silva (2B)</v>
          </cell>
          <cell r="D973" t="str">
            <v>000.000.000-970</v>
          </cell>
          <cell r="E973" t="str">
            <v>Cx. Econômica</v>
          </cell>
          <cell r="F973">
            <v>3419</v>
          </cell>
          <cell r="G973">
            <v>13</v>
          </cell>
          <cell r="H973" t="str">
            <v>00017906-8</v>
          </cell>
        </row>
        <row r="974">
          <cell r="B974">
            <v>972</v>
          </cell>
          <cell r="C974" t="str">
            <v>Maria da Paixão de Jesus</v>
          </cell>
          <cell r="D974" t="str">
            <v>000.000.000-971</v>
          </cell>
          <cell r="E974" t="str">
            <v>Cx. Econômica</v>
          </cell>
          <cell r="F974">
            <v>4818</v>
          </cell>
          <cell r="G974">
            <v>13</v>
          </cell>
          <cell r="H974" t="str">
            <v>00009902-3</v>
          </cell>
        </row>
        <row r="975">
          <cell r="B975">
            <v>973</v>
          </cell>
          <cell r="C975" t="str">
            <v>Barbara Regina de Souza</v>
          </cell>
          <cell r="D975" t="str">
            <v>000.000.000-972</v>
          </cell>
          <cell r="E975" t="str">
            <v>Cx. Econômica</v>
          </cell>
          <cell r="F975">
            <v>949</v>
          </cell>
          <cell r="G975">
            <v>13</v>
          </cell>
          <cell r="H975" t="str">
            <v>00038687-3</v>
          </cell>
        </row>
        <row r="976">
          <cell r="B976">
            <v>974</v>
          </cell>
          <cell r="C976" t="str">
            <v>Núbia Margarete Araújo</v>
          </cell>
          <cell r="D976" t="str">
            <v>000.000.000-973</v>
          </cell>
          <cell r="E976" t="str">
            <v>Cx. Econômica</v>
          </cell>
          <cell r="F976">
            <v>949</v>
          </cell>
          <cell r="G976">
            <v>23</v>
          </cell>
          <cell r="H976" t="str">
            <v>00006981-6</v>
          </cell>
        </row>
        <row r="977">
          <cell r="B977">
            <v>975</v>
          </cell>
          <cell r="C977" t="str">
            <v>Alex da Silva Santos</v>
          </cell>
          <cell r="D977" t="str">
            <v>000.000.000-974</v>
          </cell>
          <cell r="E977" t="str">
            <v>Cx. Econômica</v>
          </cell>
          <cell r="F977">
            <v>4825</v>
          </cell>
          <cell r="G977">
            <v>13</v>
          </cell>
          <cell r="H977" t="str">
            <v>00020515-8</v>
          </cell>
        </row>
        <row r="978">
          <cell r="B978">
            <v>976</v>
          </cell>
          <cell r="C978" t="str">
            <v>Viviane Ramalho de Oliveira</v>
          </cell>
          <cell r="D978" t="str">
            <v>000.000.000-975</v>
          </cell>
          <cell r="E978" t="str">
            <v>Cx. Econômica</v>
          </cell>
          <cell r="F978">
            <v>565</v>
          </cell>
          <cell r="G978">
            <v>23</v>
          </cell>
          <cell r="H978" t="str">
            <v>00006006-4</v>
          </cell>
        </row>
        <row r="979">
          <cell r="B979">
            <v>977</v>
          </cell>
          <cell r="C979" t="str">
            <v>Fábio de Souza Dias</v>
          </cell>
          <cell r="D979" t="str">
            <v>000.000.000-976</v>
          </cell>
          <cell r="E979" t="str">
            <v>Bradesco</v>
          </cell>
          <cell r="F979">
            <v>3414</v>
          </cell>
          <cell r="G979" t="str">
            <v>poup</v>
          </cell>
          <cell r="H979" t="str">
            <v>0017394-0</v>
          </cell>
        </row>
        <row r="980">
          <cell r="B980">
            <v>978</v>
          </cell>
          <cell r="C980" t="str">
            <v>Ourivaldo Bispo Gama</v>
          </cell>
          <cell r="D980" t="str">
            <v>000.000.000-977</v>
          </cell>
          <cell r="E980" t="str">
            <v>Bradesco</v>
          </cell>
          <cell r="F980">
            <v>3616</v>
          </cell>
          <cell r="G980" t="str">
            <v>poup</v>
          </cell>
          <cell r="H980" t="str">
            <v>0523455-7</v>
          </cell>
        </row>
        <row r="981">
          <cell r="B981">
            <v>979</v>
          </cell>
          <cell r="C981" t="str">
            <v>Marta Alves Pinheiro (VG)</v>
          </cell>
          <cell r="D981" t="str">
            <v>000.000.000-978</v>
          </cell>
          <cell r="E981" t="str">
            <v>Cx. Econômica</v>
          </cell>
          <cell r="F981">
            <v>4818</v>
          </cell>
          <cell r="G981">
            <v>13</v>
          </cell>
          <cell r="H981" t="str">
            <v>00012108-8</v>
          </cell>
        </row>
        <row r="982">
          <cell r="B982">
            <v>980</v>
          </cell>
          <cell r="C982" t="str">
            <v>Rosangela Silva Sales (VG)</v>
          </cell>
          <cell r="D982" t="str">
            <v>000.000.000-979</v>
          </cell>
          <cell r="E982" t="str">
            <v>Cx. Econômica</v>
          </cell>
          <cell r="F982">
            <v>4818</v>
          </cell>
          <cell r="G982">
            <v>13</v>
          </cell>
          <cell r="H982" t="str">
            <v>00007784-4</v>
          </cell>
        </row>
        <row r="983">
          <cell r="B983">
            <v>981</v>
          </cell>
          <cell r="C983" t="str">
            <v>Marcia Miranda Rocha (VG)</v>
          </cell>
          <cell r="D983" t="str">
            <v>000.000.000-980</v>
          </cell>
          <cell r="E983" t="str">
            <v>Bradesco</v>
          </cell>
          <cell r="F983">
            <v>3589</v>
          </cell>
          <cell r="G983" t="str">
            <v>poup</v>
          </cell>
          <cell r="H983" t="str">
            <v>1003631-3</v>
          </cell>
        </row>
        <row r="984">
          <cell r="B984">
            <v>982</v>
          </cell>
          <cell r="C984" t="str">
            <v>Soene Nunes Vieira (VG)</v>
          </cell>
          <cell r="D984" t="str">
            <v>000.000.000-981</v>
          </cell>
          <cell r="E984" t="str">
            <v>Bradesco</v>
          </cell>
          <cell r="F984">
            <v>3589</v>
          </cell>
          <cell r="G984" t="str">
            <v>poup</v>
          </cell>
          <cell r="H984" t="str">
            <v>0614937-5</v>
          </cell>
        </row>
        <row r="985">
          <cell r="B985">
            <v>983</v>
          </cell>
          <cell r="C985" t="str">
            <v>Edva Reis Santos (VG)</v>
          </cell>
          <cell r="D985" t="str">
            <v>000.000.000-982</v>
          </cell>
          <cell r="E985" t="str">
            <v>Banco do Brasil</v>
          </cell>
          <cell r="F985" t="str">
            <v>2760-X</v>
          </cell>
          <cell r="G985" t="str">
            <v>poup</v>
          </cell>
          <cell r="H985" t="str">
            <v>18.312-1</v>
          </cell>
        </row>
        <row r="986">
          <cell r="B986">
            <v>984</v>
          </cell>
          <cell r="C986" t="str">
            <v>Paulo Sérgio S. Oliveira (VG)</v>
          </cell>
          <cell r="D986" t="str">
            <v>000.000.000-983</v>
          </cell>
          <cell r="E986" t="str">
            <v>Banco do Brasil</v>
          </cell>
          <cell r="F986" t="str">
            <v>3640-4</v>
          </cell>
          <cell r="G986" t="str">
            <v>poup</v>
          </cell>
          <cell r="H986" t="str">
            <v>17.624-9</v>
          </cell>
        </row>
        <row r="987">
          <cell r="B987">
            <v>985</v>
          </cell>
          <cell r="C987" t="str">
            <v>Kayky das Merces Santa</v>
          </cell>
          <cell r="D987" t="str">
            <v>000.000.000-984</v>
          </cell>
          <cell r="E987" t="str">
            <v>Bradesco</v>
          </cell>
          <cell r="F987">
            <v>3589</v>
          </cell>
          <cell r="G987" t="str">
            <v>poup</v>
          </cell>
          <cell r="H987" t="str">
            <v>1003846-4</v>
          </cell>
        </row>
        <row r="988">
          <cell r="B988">
            <v>986</v>
          </cell>
          <cell r="C988" t="str">
            <v>Ivanete Sampaio Alves (VG)</v>
          </cell>
          <cell r="D988" t="str">
            <v>000.000.000-985</v>
          </cell>
          <cell r="E988" t="str">
            <v>Banco do Brasil</v>
          </cell>
          <cell r="F988" t="str">
            <v>2760-X</v>
          </cell>
          <cell r="G988" t="str">
            <v>poup</v>
          </cell>
          <cell r="H988" t="str">
            <v>16.864-5</v>
          </cell>
        </row>
        <row r="989">
          <cell r="B989">
            <v>987</v>
          </cell>
          <cell r="C989" t="str">
            <v>Juliene Silva Lima (VG)</v>
          </cell>
          <cell r="D989" t="str">
            <v>000.000.000-986</v>
          </cell>
          <cell r="E989" t="str">
            <v>Bradesco</v>
          </cell>
          <cell r="F989">
            <v>3616</v>
          </cell>
          <cell r="G989" t="str">
            <v>poup</v>
          </cell>
          <cell r="H989" t="str">
            <v>1000188-9</v>
          </cell>
        </row>
        <row r="990">
          <cell r="B990">
            <v>988</v>
          </cell>
          <cell r="C990" t="str">
            <v>Judival Andrade de Araújo</v>
          </cell>
          <cell r="D990" t="str">
            <v>000.000.000-987</v>
          </cell>
          <cell r="E990" t="str">
            <v>Banco do Brasil</v>
          </cell>
          <cell r="F990" t="str">
            <v>2760-X</v>
          </cell>
          <cell r="G990" t="str">
            <v>poup</v>
          </cell>
          <cell r="H990" t="str">
            <v>12.416-8</v>
          </cell>
        </row>
        <row r="991">
          <cell r="B991">
            <v>989</v>
          </cell>
          <cell r="C991" t="str">
            <v>Valdelice Oliveira Souza</v>
          </cell>
          <cell r="D991" t="str">
            <v>000.000.000-988</v>
          </cell>
          <cell r="E991" t="str">
            <v>Bradesco</v>
          </cell>
          <cell r="F991">
            <v>3589</v>
          </cell>
          <cell r="G991" t="str">
            <v>poup</v>
          </cell>
          <cell r="H991" t="str">
            <v>1003782-4</v>
          </cell>
        </row>
        <row r="992">
          <cell r="B992">
            <v>990</v>
          </cell>
          <cell r="C992" t="str">
            <v>Josiane Araújo Souza</v>
          </cell>
          <cell r="D992" t="str">
            <v>000.000.000-989</v>
          </cell>
          <cell r="E992" t="str">
            <v>Cx. Econômica</v>
          </cell>
          <cell r="F992">
            <v>4818</v>
          </cell>
          <cell r="G992">
            <v>13</v>
          </cell>
          <cell r="H992" t="str">
            <v>00005980-3</v>
          </cell>
        </row>
        <row r="993">
          <cell r="B993">
            <v>991</v>
          </cell>
          <cell r="C993" t="str">
            <v>Marielza Rosa Santana</v>
          </cell>
          <cell r="D993" t="str">
            <v>000.000.000-990</v>
          </cell>
          <cell r="E993" t="str">
            <v>Cx. Econômica</v>
          </cell>
          <cell r="F993">
            <v>4825</v>
          </cell>
          <cell r="G993">
            <v>13</v>
          </cell>
          <cell r="H993" t="str">
            <v>00005458-3</v>
          </cell>
        </row>
        <row r="994">
          <cell r="B994">
            <v>992</v>
          </cell>
          <cell r="C994" t="str">
            <v>Gilberto R. Pereira</v>
          </cell>
          <cell r="D994" t="str">
            <v>000.000.000-991</v>
          </cell>
          <cell r="E994" t="str">
            <v>Cx. Econômica</v>
          </cell>
          <cell r="F994">
            <v>941</v>
          </cell>
          <cell r="G994">
            <v>13</v>
          </cell>
          <cell r="H994" t="str">
            <v>00047727-1</v>
          </cell>
        </row>
        <row r="995">
          <cell r="B995">
            <v>993</v>
          </cell>
          <cell r="C995" t="str">
            <v>Vanusa de Araújo Moreira</v>
          </cell>
          <cell r="D995" t="str">
            <v>000.000.000-992</v>
          </cell>
          <cell r="E995" t="str">
            <v>Cx. Econômica</v>
          </cell>
          <cell r="F995">
            <v>949</v>
          </cell>
          <cell r="G995">
            <v>23</v>
          </cell>
          <cell r="H995" t="str">
            <v>00017105-0</v>
          </cell>
        </row>
        <row r="996">
          <cell r="B996">
            <v>994</v>
          </cell>
          <cell r="C996" t="str">
            <v>Lucinalva Oliveira de Almeida</v>
          </cell>
          <cell r="D996" t="str">
            <v>000.000.000-993</v>
          </cell>
          <cell r="E996" t="str">
            <v>Cx. Econômica</v>
          </cell>
          <cell r="F996">
            <v>949</v>
          </cell>
          <cell r="G996">
            <v>23</v>
          </cell>
          <cell r="H996" t="str">
            <v>00002320-9</v>
          </cell>
        </row>
        <row r="997">
          <cell r="B997">
            <v>995</v>
          </cell>
          <cell r="C997" t="str">
            <v>Julivania de Jesus Silva</v>
          </cell>
          <cell r="D997" t="str">
            <v>000.000.000-994</v>
          </cell>
          <cell r="E997" t="str">
            <v>Cx. Econômica</v>
          </cell>
          <cell r="F997">
            <v>949</v>
          </cell>
          <cell r="G997">
            <v>13</v>
          </cell>
          <cell r="H997" t="str">
            <v>00056794-0</v>
          </cell>
        </row>
        <row r="998">
          <cell r="B998">
            <v>996</v>
          </cell>
          <cell r="C998" t="str">
            <v>Adilson Santos Costa</v>
          </cell>
          <cell r="D998" t="str">
            <v>000.000.000-995</v>
          </cell>
          <cell r="E998" t="str">
            <v>Cx. Econômica</v>
          </cell>
          <cell r="F998">
            <v>3419</v>
          </cell>
          <cell r="G998">
            <v>13</v>
          </cell>
          <cell r="H998" t="str">
            <v>00025102-8</v>
          </cell>
        </row>
        <row r="999">
          <cell r="B999">
            <v>997</v>
          </cell>
          <cell r="C999" t="str">
            <v>Leidinalva Sousa Andrade</v>
          </cell>
          <cell r="D999" t="str">
            <v>000.000.000-996</v>
          </cell>
          <cell r="E999" t="str">
            <v>Cx. Econômica</v>
          </cell>
          <cell r="F999">
            <v>949</v>
          </cell>
          <cell r="G999">
            <v>23</v>
          </cell>
          <cell r="H999" t="str">
            <v>00007485-2</v>
          </cell>
        </row>
        <row r="1000">
          <cell r="B1000">
            <v>998</v>
          </cell>
          <cell r="C1000" t="str">
            <v>Taís Alves da Silva (BC)</v>
          </cell>
          <cell r="D1000" t="str">
            <v>000.000.000-997</v>
          </cell>
          <cell r="E1000" t="str">
            <v>Cx. Econômica</v>
          </cell>
          <cell r="F1000">
            <v>4825</v>
          </cell>
          <cell r="G1000">
            <v>13</v>
          </cell>
          <cell r="H1000" t="str">
            <v>00002300-9</v>
          </cell>
        </row>
        <row r="1001">
          <cell r="B1001">
            <v>999</v>
          </cell>
          <cell r="C1001" t="str">
            <v>Raimundo da Silva</v>
          </cell>
          <cell r="D1001" t="str">
            <v>000.000.000-998</v>
          </cell>
          <cell r="E1001" t="str">
            <v>Bradesco</v>
          </cell>
          <cell r="F1001">
            <v>5490</v>
          </cell>
          <cell r="G1001" t="str">
            <v>poup</v>
          </cell>
          <cell r="H1001" t="str">
            <v>0002343-4</v>
          </cell>
        </row>
        <row r="1002">
          <cell r="B1002">
            <v>1000</v>
          </cell>
          <cell r="C1002" t="str">
            <v>Ivone Oliveira da Silva</v>
          </cell>
          <cell r="D1002" t="str">
            <v>000.000.000-999</v>
          </cell>
          <cell r="E1002" t="str">
            <v>Cx. Econômica</v>
          </cell>
          <cell r="F1002">
            <v>949</v>
          </cell>
          <cell r="G1002">
            <v>23</v>
          </cell>
          <cell r="H1002" t="str">
            <v>00006420-2</v>
          </cell>
        </row>
        <row r="1003">
          <cell r="B1003">
            <v>1001</v>
          </cell>
          <cell r="C1003" t="str">
            <v>Adailton de J. Santiago</v>
          </cell>
          <cell r="D1003" t="str">
            <v>000.000.000-1000</v>
          </cell>
          <cell r="E1003" t="str">
            <v>Cx. Econômica</v>
          </cell>
          <cell r="F1003">
            <v>1448</v>
          </cell>
          <cell r="G1003">
            <v>13</v>
          </cell>
          <cell r="H1003" t="str">
            <v>00093817-4</v>
          </cell>
        </row>
        <row r="1004">
          <cell r="B1004">
            <v>1002</v>
          </cell>
          <cell r="C1004" t="str">
            <v>Milton Alves Alencar</v>
          </cell>
          <cell r="D1004" t="str">
            <v>000.000.000-1001</v>
          </cell>
          <cell r="E1004" t="str">
            <v>Cx. Econômica</v>
          </cell>
          <cell r="F1004">
            <v>4818</v>
          </cell>
          <cell r="G1004">
            <v>13</v>
          </cell>
          <cell r="H1004" t="str">
            <v>00010939-8</v>
          </cell>
        </row>
        <row r="1005">
          <cell r="B1005">
            <v>1003</v>
          </cell>
          <cell r="C1005" t="str">
            <v>Paulo Ferreira dos Santos</v>
          </cell>
          <cell r="D1005" t="str">
            <v>000.000.000-1002</v>
          </cell>
          <cell r="E1005" t="str">
            <v>Cx. Econômica</v>
          </cell>
          <cell r="F1005">
            <v>4818</v>
          </cell>
          <cell r="G1005">
            <v>13</v>
          </cell>
          <cell r="H1005" t="str">
            <v>00007925-1</v>
          </cell>
        </row>
        <row r="1006">
          <cell r="B1006">
            <v>1004</v>
          </cell>
          <cell r="C1006" t="str">
            <v>Tereza Gabriela de Souza</v>
          </cell>
          <cell r="D1006" t="str">
            <v>000.000.000-1003</v>
          </cell>
          <cell r="E1006" t="str">
            <v>Cx. Econômica</v>
          </cell>
          <cell r="F1006">
            <v>949</v>
          </cell>
          <cell r="G1006">
            <v>23</v>
          </cell>
          <cell r="H1006" t="str">
            <v>00012749-2</v>
          </cell>
        </row>
        <row r="1007">
          <cell r="B1007">
            <v>1005</v>
          </cell>
          <cell r="C1007" t="str">
            <v>Hercules Pereira Santos</v>
          </cell>
          <cell r="D1007" t="str">
            <v>000.000.000-1004</v>
          </cell>
          <cell r="E1007" t="str">
            <v>Cx. Econômica</v>
          </cell>
          <cell r="F1007">
            <v>4818</v>
          </cell>
          <cell r="G1007">
            <v>13</v>
          </cell>
          <cell r="H1007" t="str">
            <v>00009403-0</v>
          </cell>
        </row>
        <row r="1008">
          <cell r="B1008">
            <v>1006</v>
          </cell>
          <cell r="C1008" t="str">
            <v>Ana Maria de Souza Oliveira</v>
          </cell>
          <cell r="D1008" t="str">
            <v>000.000.000-1005</v>
          </cell>
          <cell r="E1008" t="str">
            <v>Bradesco</v>
          </cell>
          <cell r="F1008">
            <v>3801</v>
          </cell>
          <cell r="G1008" t="str">
            <v>poup</v>
          </cell>
          <cell r="H1008" t="str">
            <v>0060067-9</v>
          </cell>
        </row>
        <row r="1009">
          <cell r="B1009">
            <v>1007</v>
          </cell>
          <cell r="C1009" t="str">
            <v>Italo Braga Santos</v>
          </cell>
          <cell r="D1009" t="str">
            <v>000.000.000-1006</v>
          </cell>
          <cell r="E1009" t="str">
            <v>Cx. Econômica</v>
          </cell>
          <cell r="F1009">
            <v>4818</v>
          </cell>
          <cell r="G1009">
            <v>13</v>
          </cell>
          <cell r="H1009" t="str">
            <v>00008829-3</v>
          </cell>
        </row>
        <row r="1010">
          <cell r="B1010">
            <v>1008</v>
          </cell>
          <cell r="C1010" t="str">
            <v>Bruno de Jesus Oliveira</v>
          </cell>
          <cell r="D1010" t="str">
            <v>000.000.000-1007</v>
          </cell>
          <cell r="E1010" t="str">
            <v>Cx. Econômica</v>
          </cell>
          <cell r="F1010">
            <v>4818</v>
          </cell>
          <cell r="G1010">
            <v>13</v>
          </cell>
          <cell r="H1010" t="str">
            <v>00005897-1</v>
          </cell>
        </row>
        <row r="1011">
          <cell r="B1011">
            <v>1009</v>
          </cell>
          <cell r="C1011" t="str">
            <v>Maria da Paixão C. da Silva</v>
          </cell>
          <cell r="D1011" t="str">
            <v>000.000.000-1008</v>
          </cell>
          <cell r="E1011" t="str">
            <v>Cx. Econômica</v>
          </cell>
          <cell r="F1011">
            <v>949</v>
          </cell>
          <cell r="G1011">
            <v>23</v>
          </cell>
          <cell r="H1011" t="str">
            <v>00017106-8</v>
          </cell>
        </row>
        <row r="1012">
          <cell r="B1012">
            <v>1010</v>
          </cell>
          <cell r="C1012" t="str">
            <v>Crispiniano Macedo Santos</v>
          </cell>
          <cell r="D1012" t="str">
            <v>000.000.000-1009</v>
          </cell>
          <cell r="E1012" t="str">
            <v>Cx. Econômica</v>
          </cell>
          <cell r="F1012">
            <v>4825</v>
          </cell>
          <cell r="G1012">
            <v>13</v>
          </cell>
          <cell r="H1012" t="str">
            <v>00006733-2</v>
          </cell>
        </row>
        <row r="1013">
          <cell r="B1013">
            <v>1011</v>
          </cell>
          <cell r="C1013" t="str">
            <v>Raimunda Santana Silva</v>
          </cell>
          <cell r="D1013" t="str">
            <v>000.000.000-1010</v>
          </cell>
          <cell r="E1013" t="str">
            <v>Cx. Econômica</v>
          </cell>
          <cell r="F1013">
            <v>4818</v>
          </cell>
          <cell r="G1013">
            <v>13</v>
          </cell>
          <cell r="H1013" t="str">
            <v>00008977-0</v>
          </cell>
        </row>
        <row r="1014">
          <cell r="B1014">
            <v>1012</v>
          </cell>
          <cell r="C1014" t="str">
            <v>Jasiane Lima de Souza</v>
          </cell>
          <cell r="D1014" t="str">
            <v>000.000.000-1011</v>
          </cell>
          <cell r="E1014" t="str">
            <v>Banco do Brasil</v>
          </cell>
          <cell r="F1014" t="str">
            <v>2760-X</v>
          </cell>
          <cell r="G1014" t="str">
            <v>poup</v>
          </cell>
          <cell r="H1014" t="str">
            <v>13.311-6</v>
          </cell>
        </row>
        <row r="1015">
          <cell r="B1015">
            <v>1013</v>
          </cell>
          <cell r="C1015" t="str">
            <v>Rosileide Brito Cerqueira</v>
          </cell>
          <cell r="D1015" t="str">
            <v>000.000.000-1012</v>
          </cell>
          <cell r="E1015" t="str">
            <v>Cx. Econômica</v>
          </cell>
          <cell r="F1015">
            <v>949</v>
          </cell>
          <cell r="G1015">
            <v>1288</v>
          </cell>
          <cell r="H1015" t="str">
            <v>798432683-6</v>
          </cell>
        </row>
        <row r="1016">
          <cell r="B1016">
            <v>1014</v>
          </cell>
          <cell r="C1016" t="str">
            <v>Ana Paula Ferreira Silva</v>
          </cell>
          <cell r="D1016" t="str">
            <v>000.000.000-1013</v>
          </cell>
          <cell r="E1016" t="str">
            <v>Cx. Econômica</v>
          </cell>
          <cell r="F1016">
            <v>4825</v>
          </cell>
          <cell r="G1016">
            <v>13</v>
          </cell>
          <cell r="H1016" t="str">
            <v>00019907-7</v>
          </cell>
        </row>
        <row r="1017">
          <cell r="B1017">
            <v>1015</v>
          </cell>
          <cell r="C1017" t="str">
            <v>Claudimiro R. Soares</v>
          </cell>
          <cell r="D1017" t="str">
            <v>000.000.000-1014</v>
          </cell>
          <cell r="E1017" t="str">
            <v>Cx. Econômica</v>
          </cell>
          <cell r="F1017">
            <v>4818</v>
          </cell>
          <cell r="G1017">
            <v>13</v>
          </cell>
          <cell r="H1017" t="str">
            <v>00005218-3</v>
          </cell>
        </row>
        <row r="1018">
          <cell r="B1018">
            <v>1016</v>
          </cell>
          <cell r="C1018" t="str">
            <v>Laiane Dmasceno Silva</v>
          </cell>
          <cell r="D1018" t="str">
            <v>000.000.000-1015</v>
          </cell>
          <cell r="E1018" t="str">
            <v>Cx. Econômica</v>
          </cell>
          <cell r="F1018">
            <v>4825</v>
          </cell>
          <cell r="G1018">
            <v>13</v>
          </cell>
          <cell r="H1018" t="str">
            <v>00016418-4</v>
          </cell>
        </row>
        <row r="1019">
          <cell r="B1019">
            <v>1017</v>
          </cell>
          <cell r="C1019" t="str">
            <v>Edilene Ferreira Vieira</v>
          </cell>
          <cell r="D1019" t="str">
            <v>000.000.000-1016</v>
          </cell>
          <cell r="E1019" t="str">
            <v>Cx. Econômica</v>
          </cell>
          <cell r="F1019">
            <v>949</v>
          </cell>
          <cell r="G1019">
            <v>13</v>
          </cell>
          <cell r="H1019" t="str">
            <v>00020829-8</v>
          </cell>
        </row>
        <row r="1020">
          <cell r="B1020">
            <v>1018</v>
          </cell>
          <cell r="C1020" t="str">
            <v>Thaise Souza Pires</v>
          </cell>
          <cell r="D1020" t="str">
            <v>000.000.000-1017</v>
          </cell>
          <cell r="E1020" t="str">
            <v>Banco do Brasil</v>
          </cell>
          <cell r="F1020" t="str">
            <v>2105-9</v>
          </cell>
          <cell r="G1020" t="str">
            <v>poup</v>
          </cell>
          <cell r="H1020" t="str">
            <v>13.297-7</v>
          </cell>
        </row>
        <row r="1021">
          <cell r="B1021">
            <v>1019</v>
          </cell>
          <cell r="C1021" t="str">
            <v>Nelson Pereira dos Santos (LN)</v>
          </cell>
          <cell r="D1021" t="str">
            <v>000.000.000-1018</v>
          </cell>
          <cell r="E1021" t="str">
            <v>Cx. Econômica</v>
          </cell>
          <cell r="F1021">
            <v>4825</v>
          </cell>
          <cell r="G1021">
            <v>13</v>
          </cell>
          <cell r="H1021" t="str">
            <v>00018868-7</v>
          </cell>
        </row>
        <row r="1022">
          <cell r="B1022">
            <v>1020</v>
          </cell>
          <cell r="C1022" t="str">
            <v>Adaiane dos Santos Cedro (LN)</v>
          </cell>
          <cell r="D1022" t="str">
            <v>000.000.000-1019</v>
          </cell>
          <cell r="E1022" t="str">
            <v>Bradesco</v>
          </cell>
          <cell r="F1022">
            <v>3801</v>
          </cell>
          <cell r="G1022" t="str">
            <v>poup</v>
          </cell>
          <cell r="H1022" t="str">
            <v>0002747-2</v>
          </cell>
        </row>
        <row r="1023">
          <cell r="B1023">
            <v>1021</v>
          </cell>
          <cell r="C1023" t="str">
            <v>Luiz Carlos S. Silva (LN)</v>
          </cell>
          <cell r="D1023" t="str">
            <v>000.000.000-1020</v>
          </cell>
          <cell r="E1023" t="str">
            <v>Cx. Econômica</v>
          </cell>
          <cell r="F1023">
            <v>4825</v>
          </cell>
          <cell r="G1023">
            <v>13</v>
          </cell>
          <cell r="H1023" t="str">
            <v>00003937-1</v>
          </cell>
        </row>
        <row r="1024">
          <cell r="B1024">
            <v>1022</v>
          </cell>
          <cell r="C1024" t="str">
            <v>José Carlos Souza (2B)</v>
          </cell>
          <cell r="D1024" t="str">
            <v>000.000.000-1021</v>
          </cell>
          <cell r="E1024" t="str">
            <v>Banco do Brasil</v>
          </cell>
          <cell r="F1024" t="str">
            <v>2760-X</v>
          </cell>
          <cell r="G1024" t="str">
            <v>poup</v>
          </cell>
          <cell r="H1024" t="str">
            <v>18.325-3</v>
          </cell>
        </row>
        <row r="1025">
          <cell r="B1025">
            <v>1023</v>
          </cell>
          <cell r="C1025" t="str">
            <v>Maria T. S. Oliveira (LN)</v>
          </cell>
          <cell r="D1025" t="str">
            <v>000.000.000-1022</v>
          </cell>
          <cell r="E1025" t="str">
            <v>Banco do Brasil</v>
          </cell>
          <cell r="F1025" t="str">
            <v>2150-4</v>
          </cell>
          <cell r="G1025" t="str">
            <v>poup</v>
          </cell>
          <cell r="H1025" t="str">
            <v>13616-6</v>
          </cell>
        </row>
        <row r="1026">
          <cell r="B1026">
            <v>1024</v>
          </cell>
          <cell r="C1026" t="str">
            <v>Sinara Campos de Oliveira (LN)</v>
          </cell>
          <cell r="D1026" t="str">
            <v>000.000.000-1023</v>
          </cell>
          <cell r="E1026" t="str">
            <v>Cx. Econômica</v>
          </cell>
          <cell r="F1026">
            <v>4825</v>
          </cell>
          <cell r="G1026">
            <v>13</v>
          </cell>
          <cell r="H1026" t="str">
            <v>00009046-6</v>
          </cell>
        </row>
        <row r="1027">
          <cell r="B1027">
            <v>1025</v>
          </cell>
          <cell r="C1027" t="str">
            <v>Maciel Souza Silva (LN)</v>
          </cell>
          <cell r="D1027" t="str">
            <v>000.000.000-1024</v>
          </cell>
          <cell r="E1027" t="str">
            <v>Cx. Econômica</v>
          </cell>
          <cell r="F1027">
            <v>4818</v>
          </cell>
          <cell r="G1027">
            <v>23</v>
          </cell>
          <cell r="H1027" t="str">
            <v>00001489-0</v>
          </cell>
        </row>
        <row r="1028">
          <cell r="B1028">
            <v>1026</v>
          </cell>
          <cell r="C1028" t="str">
            <v>Ivaneide Carvalho Sampaio (LN)</v>
          </cell>
          <cell r="D1028" t="str">
            <v>000.000.000-1025</v>
          </cell>
          <cell r="E1028" t="str">
            <v>Cx. Econômica</v>
          </cell>
          <cell r="F1028">
            <v>780</v>
          </cell>
          <cell r="G1028">
            <v>23</v>
          </cell>
          <cell r="H1028" t="str">
            <v>00029196-0</v>
          </cell>
        </row>
        <row r="1029">
          <cell r="B1029">
            <v>1027</v>
          </cell>
          <cell r="C1029" t="str">
            <v>Rosangela C. Sampaio (LN)</v>
          </cell>
          <cell r="D1029" t="str">
            <v>000.000.000-1026</v>
          </cell>
          <cell r="E1029" t="str">
            <v>Cx. Econômica</v>
          </cell>
          <cell r="F1029">
            <v>4825</v>
          </cell>
          <cell r="G1029">
            <v>13</v>
          </cell>
          <cell r="H1029" t="str">
            <v>00014296-2</v>
          </cell>
        </row>
        <row r="1030">
          <cell r="B1030">
            <v>1028</v>
          </cell>
          <cell r="C1030" t="str">
            <v>Rosinete O. do E. Santo</v>
          </cell>
          <cell r="D1030" t="str">
            <v>000.000.000-1027</v>
          </cell>
          <cell r="E1030" t="str">
            <v>Cx. Econômica</v>
          </cell>
          <cell r="F1030">
            <v>4825</v>
          </cell>
          <cell r="G1030">
            <v>23</v>
          </cell>
          <cell r="H1030" t="str">
            <v>00000956-9</v>
          </cell>
        </row>
        <row r="1031">
          <cell r="B1031">
            <v>1029</v>
          </cell>
          <cell r="C1031" t="str">
            <v>Jussiaria Pires Alves</v>
          </cell>
          <cell r="D1031" t="str">
            <v>000.000.000-1028</v>
          </cell>
          <cell r="E1031" t="str">
            <v>Cx. Econômica</v>
          </cell>
          <cell r="F1031">
            <v>4825</v>
          </cell>
          <cell r="G1031">
            <v>13</v>
          </cell>
          <cell r="H1031" t="str">
            <v>00012159-0</v>
          </cell>
        </row>
        <row r="1032">
          <cell r="B1032">
            <v>1030</v>
          </cell>
          <cell r="C1032" t="str">
            <v>Rael Cassiano da Cruz (2B)</v>
          </cell>
          <cell r="D1032" t="str">
            <v>000.000.000-1029</v>
          </cell>
          <cell r="E1032" t="str">
            <v>Cx. Econômica</v>
          </cell>
          <cell r="F1032">
            <v>4825</v>
          </cell>
          <cell r="G1032">
            <v>13</v>
          </cell>
          <cell r="H1032" t="str">
            <v>00016191-6</v>
          </cell>
        </row>
        <row r="1033">
          <cell r="B1033">
            <v>1031</v>
          </cell>
          <cell r="C1033" t="str">
            <v>Eliene Almeida Oliveira (2B)</v>
          </cell>
          <cell r="D1033" t="str">
            <v>000.000.000-1030</v>
          </cell>
          <cell r="E1033" t="str">
            <v>Cx. Econômica</v>
          </cell>
          <cell r="F1033">
            <v>4825</v>
          </cell>
          <cell r="G1033">
            <v>13</v>
          </cell>
          <cell r="H1033" t="str">
            <v>00009578-6</v>
          </cell>
        </row>
        <row r="1034">
          <cell r="B1034">
            <v>1032</v>
          </cell>
          <cell r="C1034" t="str">
            <v>Adriana do N. Santana</v>
          </cell>
          <cell r="D1034" t="str">
            <v>000.000.000-1031</v>
          </cell>
          <cell r="E1034" t="str">
            <v>Cx. Econômica</v>
          </cell>
          <cell r="F1034">
            <v>4825</v>
          </cell>
          <cell r="G1034">
            <v>13</v>
          </cell>
          <cell r="H1034" t="str">
            <v>00001847-1</v>
          </cell>
        </row>
        <row r="1035">
          <cell r="B1035">
            <v>1033</v>
          </cell>
          <cell r="C1035" t="str">
            <v>Giselia Silva de Miranda</v>
          </cell>
          <cell r="D1035" t="str">
            <v>000.000.000-1032</v>
          </cell>
          <cell r="E1035" t="str">
            <v>Cx. Econômica</v>
          </cell>
          <cell r="F1035">
            <v>780</v>
          </cell>
          <cell r="G1035">
            <v>13</v>
          </cell>
          <cell r="H1035" t="str">
            <v>00033571-5</v>
          </cell>
        </row>
        <row r="1036">
          <cell r="B1036">
            <v>1034</v>
          </cell>
          <cell r="C1036" t="str">
            <v>Maria Silva S. Oliveira</v>
          </cell>
          <cell r="D1036" t="str">
            <v>000.000.000-1033</v>
          </cell>
          <cell r="E1036" t="str">
            <v>Cx. Econômica</v>
          </cell>
          <cell r="F1036">
            <v>780</v>
          </cell>
          <cell r="G1036">
            <v>23</v>
          </cell>
          <cell r="H1036" t="str">
            <v>00010444-3</v>
          </cell>
        </row>
        <row r="1037">
          <cell r="B1037">
            <v>1035</v>
          </cell>
          <cell r="C1037" t="str">
            <v>Orlando Silva de Almeida</v>
          </cell>
          <cell r="D1037" t="str">
            <v>000.000.000-1034</v>
          </cell>
          <cell r="E1037" t="str">
            <v>Cx. Econômica</v>
          </cell>
          <cell r="F1037">
            <v>4818</v>
          </cell>
          <cell r="G1037">
            <v>13</v>
          </cell>
          <cell r="H1037" t="str">
            <v>00011534-7</v>
          </cell>
        </row>
        <row r="1038">
          <cell r="B1038">
            <v>1036</v>
          </cell>
          <cell r="C1038" t="str">
            <v>Poliana Almeida Oliveira</v>
          </cell>
          <cell r="D1038" t="str">
            <v>000.000.000-1035</v>
          </cell>
          <cell r="E1038" t="str">
            <v>Cx. Econômica</v>
          </cell>
          <cell r="F1038">
            <v>780</v>
          </cell>
          <cell r="G1038">
            <v>23</v>
          </cell>
          <cell r="H1038" t="str">
            <v>00028879-0</v>
          </cell>
        </row>
        <row r="1039">
          <cell r="B1039">
            <v>1037</v>
          </cell>
          <cell r="C1039" t="str">
            <v>Sileuza Jesus Nascimento</v>
          </cell>
          <cell r="D1039" t="str">
            <v>000.000.000-1036</v>
          </cell>
          <cell r="E1039" t="str">
            <v>Cx. Econômica</v>
          </cell>
          <cell r="F1039">
            <v>1018</v>
          </cell>
          <cell r="G1039">
            <v>13</v>
          </cell>
          <cell r="H1039" t="str">
            <v>00037004-8</v>
          </cell>
        </row>
        <row r="1040">
          <cell r="B1040">
            <v>1038</v>
          </cell>
          <cell r="C1040" t="str">
            <v>Núbia Pereira Lima</v>
          </cell>
          <cell r="D1040" t="str">
            <v>000.000.000-1037</v>
          </cell>
          <cell r="E1040" t="str">
            <v>Cx. Econômica</v>
          </cell>
          <cell r="F1040">
            <v>4818</v>
          </cell>
          <cell r="G1040">
            <v>13</v>
          </cell>
          <cell r="H1040" t="str">
            <v>00005160-8</v>
          </cell>
        </row>
        <row r="1041">
          <cell r="B1041">
            <v>1039</v>
          </cell>
          <cell r="C1041" t="str">
            <v>Eline S. Ferreira</v>
          </cell>
          <cell r="D1041" t="str">
            <v>000.000.000-1038</v>
          </cell>
          <cell r="E1041" t="str">
            <v>Banco do Brasil</v>
          </cell>
          <cell r="F1041" t="str">
            <v>2760-X</v>
          </cell>
          <cell r="G1041" t="str">
            <v>poup</v>
          </cell>
          <cell r="H1041" t="str">
            <v>18.196-X</v>
          </cell>
        </row>
        <row r="1042">
          <cell r="B1042">
            <v>1040</v>
          </cell>
          <cell r="C1042" t="str">
            <v>Catia Sirlene P Brito</v>
          </cell>
          <cell r="D1042" t="str">
            <v>000.000.000-1039</v>
          </cell>
          <cell r="E1042" t="str">
            <v>Cx. Econômica</v>
          </cell>
          <cell r="F1042">
            <v>949</v>
          </cell>
          <cell r="G1042">
            <v>13</v>
          </cell>
          <cell r="H1042" t="str">
            <v>00033326-5</v>
          </cell>
        </row>
        <row r="1043">
          <cell r="B1043">
            <v>1041</v>
          </cell>
          <cell r="C1043" t="str">
            <v>Marcelo G de Souza</v>
          </cell>
          <cell r="D1043" t="str">
            <v>000.000.000-1040</v>
          </cell>
          <cell r="E1043" t="str">
            <v>Cx. Econômica</v>
          </cell>
          <cell r="F1043">
            <v>250</v>
          </cell>
          <cell r="G1043">
            <v>13</v>
          </cell>
          <cell r="H1043" t="str">
            <v>00024027-5</v>
          </cell>
        </row>
        <row r="1044">
          <cell r="B1044">
            <v>1042</v>
          </cell>
          <cell r="C1044" t="str">
            <v>Darlene Lima de S. Ferreira</v>
          </cell>
          <cell r="D1044" t="str">
            <v>000.000.000-1041</v>
          </cell>
          <cell r="E1044" t="str">
            <v>Cx. Econômica</v>
          </cell>
          <cell r="F1044">
            <v>949</v>
          </cell>
          <cell r="G1044">
            <v>23</v>
          </cell>
          <cell r="H1044" t="str">
            <v>00007166-7</v>
          </cell>
        </row>
        <row r="1045">
          <cell r="B1045">
            <v>1043</v>
          </cell>
          <cell r="C1045" t="str">
            <v>Djalma C. Marques</v>
          </cell>
          <cell r="D1045" t="str">
            <v>000.000.000-1042</v>
          </cell>
          <cell r="E1045" t="str">
            <v>Banco do Brasil</v>
          </cell>
          <cell r="F1045" t="str">
            <v>1696-9</v>
          </cell>
          <cell r="G1045" t="str">
            <v>poup</v>
          </cell>
          <cell r="H1045" t="str">
            <v>9.597-4</v>
          </cell>
        </row>
        <row r="1046">
          <cell r="B1046">
            <v>1044</v>
          </cell>
          <cell r="C1046" t="str">
            <v>Ednaldo Romão da Silva</v>
          </cell>
          <cell r="D1046" t="str">
            <v>000.000.000-1043</v>
          </cell>
          <cell r="E1046" t="str">
            <v>Cx. Econômica</v>
          </cell>
          <cell r="F1046">
            <v>780</v>
          </cell>
          <cell r="G1046">
            <v>23</v>
          </cell>
          <cell r="H1046" t="str">
            <v>00023506-8</v>
          </cell>
        </row>
        <row r="1047">
          <cell r="B1047">
            <v>1045</v>
          </cell>
          <cell r="C1047" t="str">
            <v>Maria Sonia Ferreira da Silva</v>
          </cell>
          <cell r="D1047" t="str">
            <v>000.000.000-1044</v>
          </cell>
          <cell r="E1047" t="str">
            <v>Cx. Econômica</v>
          </cell>
          <cell r="F1047">
            <v>4825</v>
          </cell>
          <cell r="G1047">
            <v>13</v>
          </cell>
          <cell r="H1047" t="str">
            <v>00019706-6</v>
          </cell>
        </row>
        <row r="1048">
          <cell r="B1048">
            <v>1046</v>
          </cell>
          <cell r="C1048" t="str">
            <v>Manoel Messias A. Miranda</v>
          </cell>
          <cell r="D1048" t="str">
            <v>000.000.000-1045</v>
          </cell>
          <cell r="E1048" t="str">
            <v>Cx. Econômica</v>
          </cell>
          <cell r="F1048">
            <v>2307</v>
          </cell>
          <cell r="G1048">
            <v>13</v>
          </cell>
          <cell r="H1048" t="str">
            <v>00001134-3</v>
          </cell>
        </row>
        <row r="1049">
          <cell r="B1049">
            <v>1047</v>
          </cell>
          <cell r="C1049" t="str">
            <v>Eliana Jesus de Souza (LN)</v>
          </cell>
          <cell r="D1049" t="str">
            <v>000.000.000-1046</v>
          </cell>
          <cell r="E1049" t="str">
            <v>Cx. Econômica</v>
          </cell>
          <cell r="F1049">
            <v>780</v>
          </cell>
          <cell r="G1049">
            <v>23</v>
          </cell>
          <cell r="H1049" t="str">
            <v>00028188-4</v>
          </cell>
        </row>
        <row r="1050">
          <cell r="B1050">
            <v>1048</v>
          </cell>
          <cell r="C1050" t="str">
            <v>Ilza Félix Pinheiro (LN)</v>
          </cell>
          <cell r="D1050" t="str">
            <v>000.000.000-1047</v>
          </cell>
          <cell r="E1050" t="str">
            <v>Banco do Brasil</v>
          </cell>
          <cell r="F1050" t="str">
            <v>2760-X</v>
          </cell>
          <cell r="G1050" t="str">
            <v>poup</v>
          </cell>
          <cell r="H1050" t="str">
            <v>14.319-7</v>
          </cell>
        </row>
        <row r="1051">
          <cell r="B1051">
            <v>1049</v>
          </cell>
          <cell r="C1051" t="str">
            <v>Antônio Nunes dos Santos (LN)</v>
          </cell>
          <cell r="D1051" t="str">
            <v>000.000.000-1048</v>
          </cell>
          <cell r="E1051" t="str">
            <v>Cx. Econômica</v>
          </cell>
          <cell r="F1051">
            <v>4825</v>
          </cell>
          <cell r="G1051">
            <v>13</v>
          </cell>
          <cell r="H1051" t="str">
            <v>00001639-8</v>
          </cell>
        </row>
        <row r="1052">
          <cell r="B1052">
            <v>1050</v>
          </cell>
          <cell r="C1052" t="str">
            <v>Eliene Vitor Bispo</v>
          </cell>
          <cell r="D1052" t="str">
            <v>000.000.000-1049</v>
          </cell>
          <cell r="E1052" t="str">
            <v>Cx. Econômica</v>
          </cell>
          <cell r="F1052">
            <v>780</v>
          </cell>
          <cell r="G1052">
            <v>23</v>
          </cell>
          <cell r="H1052" t="str">
            <v>00009081-7</v>
          </cell>
        </row>
        <row r="1053">
          <cell r="B1053">
            <v>1051</v>
          </cell>
          <cell r="C1053" t="str">
            <v>Ananias Bernardo da Silva</v>
          </cell>
          <cell r="D1053" t="str">
            <v>000.000.000-1050</v>
          </cell>
          <cell r="E1053" t="str">
            <v>Cx. Econômica</v>
          </cell>
          <cell r="F1053">
            <v>4818</v>
          </cell>
          <cell r="G1053">
            <v>13</v>
          </cell>
          <cell r="H1053" t="str">
            <v>00004397-4</v>
          </cell>
        </row>
        <row r="1054">
          <cell r="B1054">
            <v>1052</v>
          </cell>
          <cell r="C1054" t="str">
            <v>Martinho R. de J. Neto</v>
          </cell>
          <cell r="D1054" t="str">
            <v>000.000.000-1051</v>
          </cell>
          <cell r="E1054" t="str">
            <v>Cx. Econômica</v>
          </cell>
          <cell r="F1054">
            <v>4825</v>
          </cell>
          <cell r="G1054">
            <v>13</v>
          </cell>
          <cell r="H1054" t="str">
            <v>00018362-6</v>
          </cell>
        </row>
        <row r="1055">
          <cell r="B1055">
            <v>1053</v>
          </cell>
          <cell r="C1055" t="str">
            <v>Ricardo dos Santos Ferreira</v>
          </cell>
          <cell r="D1055" t="str">
            <v>000.000.000-1052</v>
          </cell>
          <cell r="E1055" t="str">
            <v>Cx. Econômica</v>
          </cell>
          <cell r="F1055">
            <v>4825</v>
          </cell>
          <cell r="G1055">
            <v>13</v>
          </cell>
          <cell r="H1055" t="str">
            <v>00019947-6</v>
          </cell>
        </row>
        <row r="1056">
          <cell r="B1056">
            <v>1054</v>
          </cell>
          <cell r="C1056" t="str">
            <v>Maria Nilce O. Santos</v>
          </cell>
          <cell r="D1056" t="str">
            <v>000.000.000-1053</v>
          </cell>
          <cell r="E1056" t="str">
            <v>Cx. Econômica</v>
          </cell>
          <cell r="F1056">
            <v>4825</v>
          </cell>
          <cell r="G1056">
            <v>13</v>
          </cell>
          <cell r="H1056" t="str">
            <v>00005301-3</v>
          </cell>
        </row>
        <row r="1057">
          <cell r="B1057">
            <v>1055</v>
          </cell>
          <cell r="C1057" t="str">
            <v>Vera Lucia Carlos Silva</v>
          </cell>
          <cell r="D1057" t="str">
            <v>000.000.000-1054</v>
          </cell>
          <cell r="E1057" t="str">
            <v>Cx. Econômica</v>
          </cell>
          <cell r="F1057">
            <v>4825</v>
          </cell>
          <cell r="G1057">
            <v>13</v>
          </cell>
          <cell r="H1057" t="str">
            <v>00009531-0</v>
          </cell>
        </row>
        <row r="1058">
          <cell r="B1058">
            <v>1056</v>
          </cell>
          <cell r="C1058" t="str">
            <v>Marivaldo Matos Soares</v>
          </cell>
          <cell r="D1058" t="str">
            <v>000.000.000-1055</v>
          </cell>
          <cell r="E1058" t="str">
            <v>Cx. Econômica</v>
          </cell>
          <cell r="F1058">
            <v>1086</v>
          </cell>
          <cell r="G1058">
            <v>13</v>
          </cell>
          <cell r="H1058" t="str">
            <v>00054443-8</v>
          </cell>
        </row>
        <row r="1059">
          <cell r="B1059">
            <v>1057</v>
          </cell>
          <cell r="C1059" t="str">
            <v>Maria Tatiane de Souza</v>
          </cell>
          <cell r="D1059" t="str">
            <v>000.000.000-1056</v>
          </cell>
          <cell r="E1059" t="str">
            <v>Cx. Econômica</v>
          </cell>
          <cell r="F1059">
            <v>4825</v>
          </cell>
          <cell r="G1059">
            <v>13</v>
          </cell>
          <cell r="H1059" t="str">
            <v>00020957-9</v>
          </cell>
        </row>
        <row r="1060">
          <cell r="B1060">
            <v>1058</v>
          </cell>
          <cell r="C1060" t="str">
            <v>Gersiane Soares dos Santos</v>
          </cell>
          <cell r="D1060" t="str">
            <v>000.000.000-1057</v>
          </cell>
          <cell r="E1060" t="str">
            <v>Cx. Econômica</v>
          </cell>
          <cell r="F1060">
            <v>4818</v>
          </cell>
          <cell r="G1060">
            <v>13</v>
          </cell>
          <cell r="H1060" t="str">
            <v>00009870-1</v>
          </cell>
        </row>
        <row r="1061">
          <cell r="B1061">
            <v>1059</v>
          </cell>
          <cell r="C1061" t="str">
            <v>Vera Lucia Cruz Almeida</v>
          </cell>
          <cell r="D1061" t="str">
            <v>000.000.000-1058</v>
          </cell>
          <cell r="E1061" t="str">
            <v>Cx. Econômica</v>
          </cell>
          <cell r="F1061">
            <v>4818</v>
          </cell>
          <cell r="G1061">
            <v>23</v>
          </cell>
          <cell r="H1061" t="str">
            <v>00001486-6</v>
          </cell>
        </row>
        <row r="1062">
          <cell r="B1062">
            <v>1060</v>
          </cell>
          <cell r="C1062" t="str">
            <v>Julia Cornelio de Souza</v>
          </cell>
          <cell r="D1062" t="str">
            <v>000.000.000-1059</v>
          </cell>
          <cell r="E1062" t="str">
            <v>Cx. Econômica</v>
          </cell>
          <cell r="F1062">
            <v>780</v>
          </cell>
          <cell r="G1062">
            <v>23</v>
          </cell>
          <cell r="H1062" t="str">
            <v>00015875-6</v>
          </cell>
        </row>
        <row r="1063">
          <cell r="B1063">
            <v>1061</v>
          </cell>
          <cell r="C1063" t="str">
            <v>Tatiane Mendes de Souza</v>
          </cell>
          <cell r="D1063" t="str">
            <v>000.000.000-1060</v>
          </cell>
          <cell r="E1063" t="str">
            <v>Cx. Econômica</v>
          </cell>
          <cell r="F1063">
            <v>4601</v>
          </cell>
          <cell r="G1063">
            <v>13</v>
          </cell>
          <cell r="H1063" t="str">
            <v>00010514-7</v>
          </cell>
        </row>
        <row r="1064">
          <cell r="B1064">
            <v>1062</v>
          </cell>
          <cell r="C1064" t="str">
            <v>Edilene Santana de Souza</v>
          </cell>
          <cell r="D1064" t="str">
            <v>000.000.000-1061</v>
          </cell>
          <cell r="E1064" t="str">
            <v>Cx. Econômica</v>
          </cell>
          <cell r="F1064">
            <v>3788</v>
          </cell>
          <cell r="G1064">
            <v>13</v>
          </cell>
          <cell r="H1064" t="str">
            <v>00005747-4</v>
          </cell>
        </row>
        <row r="1065">
          <cell r="B1065">
            <v>1063</v>
          </cell>
          <cell r="C1065" t="str">
            <v>Raimundo Soares de Souza</v>
          </cell>
          <cell r="D1065" t="str">
            <v>000.000.000-1062</v>
          </cell>
          <cell r="E1065" t="str">
            <v>Cx. Econômica</v>
          </cell>
          <cell r="F1065">
            <v>4825</v>
          </cell>
          <cell r="G1065">
            <v>13</v>
          </cell>
          <cell r="H1065" t="str">
            <v>00010147-6</v>
          </cell>
        </row>
        <row r="1066">
          <cell r="B1066">
            <v>1064</v>
          </cell>
          <cell r="C1066" t="str">
            <v>Rilda Rosa Caldeira</v>
          </cell>
          <cell r="D1066" t="str">
            <v>000.000.000-1063</v>
          </cell>
          <cell r="E1066" t="str">
            <v>Cx. Econômica</v>
          </cell>
          <cell r="F1066">
            <v>4825</v>
          </cell>
          <cell r="G1066">
            <v>13</v>
          </cell>
          <cell r="H1066" t="str">
            <v>00002752-7</v>
          </cell>
        </row>
        <row r="1067">
          <cell r="B1067">
            <v>1065</v>
          </cell>
          <cell r="C1067" t="str">
            <v>Orlando S. Almeida</v>
          </cell>
          <cell r="D1067" t="str">
            <v>000.000.000-1064</v>
          </cell>
          <cell r="E1067" t="str">
            <v>Banco do Brasil</v>
          </cell>
          <cell r="F1067" t="str">
            <v>2760-X</v>
          </cell>
          <cell r="G1067" t="str">
            <v>poup</v>
          </cell>
          <cell r="H1067" t="str">
            <v>8.627-4</v>
          </cell>
        </row>
        <row r="1068">
          <cell r="B1068">
            <v>1066</v>
          </cell>
          <cell r="C1068" t="str">
            <v>Clenilda Oliveira Santos</v>
          </cell>
          <cell r="D1068" t="str">
            <v>000.000.000-1065</v>
          </cell>
          <cell r="E1068" t="str">
            <v>Cx. Econômica</v>
          </cell>
          <cell r="F1068">
            <v>2734</v>
          </cell>
          <cell r="G1068">
            <v>13</v>
          </cell>
          <cell r="H1068" t="str">
            <v>00055654-6</v>
          </cell>
        </row>
        <row r="1069">
          <cell r="B1069">
            <v>1067</v>
          </cell>
          <cell r="C1069" t="str">
            <v>Marinez Silva Santana</v>
          </cell>
          <cell r="D1069" t="str">
            <v>000.000.000-1066</v>
          </cell>
          <cell r="E1069" t="str">
            <v>Cx. Econômica</v>
          </cell>
          <cell r="F1069">
            <v>780</v>
          </cell>
          <cell r="G1069">
            <v>13</v>
          </cell>
          <cell r="H1069" t="str">
            <v>00008623-5</v>
          </cell>
        </row>
        <row r="1070">
          <cell r="B1070">
            <v>1068</v>
          </cell>
          <cell r="C1070" t="str">
            <v>Pedro Barbosa da Silva</v>
          </cell>
          <cell r="D1070" t="str">
            <v>000.000.000-1067</v>
          </cell>
          <cell r="E1070" t="str">
            <v>Cx. Econômica</v>
          </cell>
          <cell r="F1070">
            <v>2734</v>
          </cell>
          <cell r="G1070">
            <v>13</v>
          </cell>
          <cell r="H1070" t="str">
            <v>00039578-0</v>
          </cell>
        </row>
        <row r="1071">
          <cell r="B1071">
            <v>1069</v>
          </cell>
          <cell r="C1071" t="str">
            <v>Arenildo Rosa Pires</v>
          </cell>
          <cell r="D1071" t="str">
            <v>000.000.000-1068</v>
          </cell>
          <cell r="E1071" t="str">
            <v>Cx. Econômica</v>
          </cell>
          <cell r="F1071">
            <v>4818</v>
          </cell>
          <cell r="G1071">
            <v>13</v>
          </cell>
          <cell r="H1071" t="str">
            <v>00011149-0</v>
          </cell>
        </row>
        <row r="1072">
          <cell r="B1072">
            <v>1070</v>
          </cell>
          <cell r="C1072" t="str">
            <v>Joselito Teodoro da Cruz</v>
          </cell>
          <cell r="D1072" t="str">
            <v>000.000.000-1069</v>
          </cell>
          <cell r="E1072" t="str">
            <v>Banco do Brasil</v>
          </cell>
          <cell r="F1072" t="str">
            <v>0595-9</v>
          </cell>
          <cell r="G1072" t="str">
            <v>poup</v>
          </cell>
          <cell r="H1072" t="str">
            <v>23.250-5</v>
          </cell>
        </row>
        <row r="1073">
          <cell r="B1073">
            <v>1071</v>
          </cell>
          <cell r="C1073" t="str">
            <v>Raimundo Rodrigues Oliveira</v>
          </cell>
          <cell r="D1073" t="str">
            <v>000.000.000-1070</v>
          </cell>
          <cell r="E1073" t="str">
            <v>Cx. Econômica</v>
          </cell>
          <cell r="F1073">
            <v>4825</v>
          </cell>
          <cell r="G1073" t="str">
            <v>poup</v>
          </cell>
          <cell r="H1073" t="str">
            <v>00010490-4</v>
          </cell>
        </row>
        <row r="1074">
          <cell r="B1074">
            <v>1072</v>
          </cell>
          <cell r="C1074" t="str">
            <v>Robevaldo Claudio dos Anjos</v>
          </cell>
          <cell r="D1074" t="str">
            <v>000.000.000-1071</v>
          </cell>
          <cell r="E1074" t="str">
            <v>Cx. Econômica</v>
          </cell>
          <cell r="F1074">
            <v>13</v>
          </cell>
          <cell r="G1074">
            <v>23</v>
          </cell>
          <cell r="H1074" t="str">
            <v>00008365-8</v>
          </cell>
        </row>
        <row r="1075">
          <cell r="B1075">
            <v>1073</v>
          </cell>
          <cell r="C1075" t="str">
            <v>Adenil Pereira Bispo</v>
          </cell>
          <cell r="D1075" t="str">
            <v>000.000.000-1072</v>
          </cell>
          <cell r="E1075" t="str">
            <v>Cx. Econômica</v>
          </cell>
          <cell r="F1075">
            <v>4818</v>
          </cell>
          <cell r="G1075">
            <v>13</v>
          </cell>
          <cell r="H1075" t="str">
            <v>00008483-2</v>
          </cell>
        </row>
        <row r="1076">
          <cell r="B1076">
            <v>1074</v>
          </cell>
          <cell r="C1076" t="str">
            <v>Sandro Damasceno Oliveira</v>
          </cell>
          <cell r="D1076" t="str">
            <v>000.000.000-1073</v>
          </cell>
          <cell r="E1076" t="str">
            <v>Cx. Econômica</v>
          </cell>
          <cell r="F1076">
            <v>3037</v>
          </cell>
          <cell r="G1076">
            <v>13</v>
          </cell>
          <cell r="H1076" t="str">
            <v>00021972-1</v>
          </cell>
        </row>
        <row r="1077">
          <cell r="B1077">
            <v>1075</v>
          </cell>
          <cell r="C1077" t="str">
            <v>Roberto Paixão Nagô</v>
          </cell>
          <cell r="D1077" t="str">
            <v>000.000.000-1074</v>
          </cell>
          <cell r="E1077" t="str">
            <v>Cx. Econômica</v>
          </cell>
          <cell r="F1077">
            <v>2734</v>
          </cell>
          <cell r="G1077">
            <v>13</v>
          </cell>
          <cell r="H1077" t="str">
            <v>00037835-4</v>
          </cell>
        </row>
        <row r="1078">
          <cell r="B1078">
            <v>1076</v>
          </cell>
          <cell r="C1078" t="str">
            <v>Erivan Romão da Silva</v>
          </cell>
          <cell r="D1078" t="str">
            <v>000.000.000-1075</v>
          </cell>
          <cell r="E1078" t="str">
            <v>Cx. Econômica</v>
          </cell>
          <cell r="F1078">
            <v>3587</v>
          </cell>
          <cell r="G1078">
            <v>13</v>
          </cell>
          <cell r="H1078" t="str">
            <v>00016609-2</v>
          </cell>
        </row>
        <row r="1079">
          <cell r="B1079">
            <v>1077</v>
          </cell>
          <cell r="C1079" t="str">
            <v>Fábio Miranda Fernandes</v>
          </cell>
          <cell r="D1079" t="str">
            <v>000.000.000-1076</v>
          </cell>
          <cell r="E1079" t="str">
            <v>Cx. Econômica</v>
          </cell>
          <cell r="F1079">
            <v>566</v>
          </cell>
          <cell r="G1079">
            <v>13</v>
          </cell>
          <cell r="H1079" t="str">
            <v>00143435-7</v>
          </cell>
        </row>
        <row r="1080">
          <cell r="B1080">
            <v>1078</v>
          </cell>
          <cell r="C1080" t="str">
            <v>Daiane Almeida Oliveira</v>
          </cell>
          <cell r="D1080" t="str">
            <v>000.000.000-1077</v>
          </cell>
          <cell r="E1080" t="str">
            <v>Bradesco</v>
          </cell>
          <cell r="F1080">
            <v>3801</v>
          </cell>
          <cell r="G1080" t="str">
            <v>poup</v>
          </cell>
          <cell r="H1080" t="str">
            <v>1000166-8</v>
          </cell>
        </row>
        <row r="1081">
          <cell r="B1081">
            <v>1079</v>
          </cell>
          <cell r="C1081" t="str">
            <v>Salete Ferreira Santos</v>
          </cell>
          <cell r="D1081" t="str">
            <v>000.000.000-1078</v>
          </cell>
          <cell r="E1081" t="str">
            <v>Cx. Econômica</v>
          </cell>
          <cell r="F1081">
            <v>4825</v>
          </cell>
          <cell r="G1081">
            <v>13</v>
          </cell>
          <cell r="H1081" t="str">
            <v>00009238-8</v>
          </cell>
        </row>
        <row r="1082">
          <cell r="B1082">
            <v>1080</v>
          </cell>
          <cell r="C1082" t="str">
            <v>Abelina Félix da Silva</v>
          </cell>
          <cell r="D1082" t="str">
            <v>000.000.000-1079</v>
          </cell>
          <cell r="E1082" t="str">
            <v>Bradesco</v>
          </cell>
          <cell r="F1082" t="str">
            <v>3801-6</v>
          </cell>
          <cell r="G1082" t="str">
            <v>poup</v>
          </cell>
          <cell r="H1082" t="str">
            <v>0521049-6</v>
          </cell>
        </row>
        <row r="1083">
          <cell r="B1083">
            <v>1081</v>
          </cell>
          <cell r="C1083" t="str">
            <v>Carmesina M. Fernandes</v>
          </cell>
          <cell r="D1083" t="str">
            <v>000.000.000-1080</v>
          </cell>
          <cell r="E1083" t="str">
            <v>Cx. Econômica</v>
          </cell>
          <cell r="F1083">
            <v>4825</v>
          </cell>
          <cell r="G1083">
            <v>13</v>
          </cell>
          <cell r="H1083" t="str">
            <v>00002739-0</v>
          </cell>
        </row>
        <row r="1084">
          <cell r="B1084">
            <v>1082</v>
          </cell>
          <cell r="C1084" t="str">
            <v>Sebastião de S Gomes</v>
          </cell>
          <cell r="D1084" t="str">
            <v>000.000.000-1081</v>
          </cell>
          <cell r="E1084" t="str">
            <v>Cx. Econômica</v>
          </cell>
          <cell r="F1084">
            <v>709</v>
          </cell>
          <cell r="G1084">
            <v>13</v>
          </cell>
          <cell r="H1084" t="str">
            <v>00071672-0</v>
          </cell>
        </row>
        <row r="1085">
          <cell r="B1085">
            <v>1083</v>
          </cell>
          <cell r="C1085" t="str">
            <v>Elineuza de Souza Pereira</v>
          </cell>
          <cell r="D1085" t="str">
            <v>000.000.000-1082</v>
          </cell>
          <cell r="E1085" t="str">
            <v>Cx. Econômica</v>
          </cell>
          <cell r="F1085">
            <v>4825</v>
          </cell>
          <cell r="G1085">
            <v>13</v>
          </cell>
          <cell r="H1085" t="str">
            <v>00011645-7</v>
          </cell>
        </row>
        <row r="1086">
          <cell r="B1086">
            <v>1084</v>
          </cell>
          <cell r="C1086" t="str">
            <v>Geverson R. de Jesus</v>
          </cell>
          <cell r="D1086" t="str">
            <v>000.000.000-1083</v>
          </cell>
          <cell r="E1086" t="str">
            <v>Cx. Econômica</v>
          </cell>
          <cell r="F1086">
            <v>4825</v>
          </cell>
          <cell r="G1086">
            <v>13</v>
          </cell>
          <cell r="H1086" t="str">
            <v>00021378-9</v>
          </cell>
        </row>
        <row r="1087">
          <cell r="B1087">
            <v>1085</v>
          </cell>
          <cell r="C1087" t="str">
            <v>Maria José Alves Souza</v>
          </cell>
          <cell r="D1087" t="str">
            <v>000.000.000-1084</v>
          </cell>
          <cell r="E1087" t="str">
            <v>Cx. Econômica</v>
          </cell>
          <cell r="F1087">
            <v>3653</v>
          </cell>
          <cell r="G1087">
            <v>13</v>
          </cell>
          <cell r="H1087" t="str">
            <v>00008629-1</v>
          </cell>
        </row>
        <row r="1088">
          <cell r="B1088">
            <v>1086</v>
          </cell>
          <cell r="C1088" t="str">
            <v>Cleidiane Santos dos Reis</v>
          </cell>
          <cell r="D1088" t="str">
            <v>000.000.000-1085</v>
          </cell>
          <cell r="E1088" t="str">
            <v>Cx. Econômica</v>
          </cell>
          <cell r="F1088">
            <v>4825</v>
          </cell>
          <cell r="G1088">
            <v>13</v>
          </cell>
          <cell r="H1088" t="str">
            <v>00018667-6</v>
          </cell>
        </row>
        <row r="1089">
          <cell r="B1089">
            <v>1087</v>
          </cell>
          <cell r="C1089" t="str">
            <v>Edilma dos Santos Silva</v>
          </cell>
          <cell r="D1089" t="str">
            <v>000.000.000-1086</v>
          </cell>
          <cell r="E1089" t="str">
            <v>Cx. Econômica</v>
          </cell>
          <cell r="F1089">
            <v>4825</v>
          </cell>
          <cell r="G1089">
            <v>13</v>
          </cell>
          <cell r="H1089" t="str">
            <v>00015566-5</v>
          </cell>
        </row>
        <row r="1090">
          <cell r="B1090">
            <v>1088</v>
          </cell>
          <cell r="C1090" t="str">
            <v>Ludimila Santos de Amorim</v>
          </cell>
          <cell r="D1090" t="str">
            <v>000.000.000-1087</v>
          </cell>
          <cell r="E1090" t="str">
            <v>Cx. Econômica</v>
          </cell>
          <cell r="F1090">
            <v>4825</v>
          </cell>
          <cell r="G1090">
            <v>13</v>
          </cell>
          <cell r="H1090" t="str">
            <v>00012987-7</v>
          </cell>
        </row>
        <row r="1091">
          <cell r="B1091">
            <v>1089</v>
          </cell>
          <cell r="C1091" t="str">
            <v>Adriana Moureira Matos</v>
          </cell>
          <cell r="D1091" t="str">
            <v>000.000.000-1088</v>
          </cell>
          <cell r="E1091" t="str">
            <v>Cx. Econômica</v>
          </cell>
          <cell r="F1091">
            <v>4825</v>
          </cell>
          <cell r="G1091">
            <v>13</v>
          </cell>
          <cell r="H1091" t="str">
            <v>00007835-0</v>
          </cell>
        </row>
        <row r="1092">
          <cell r="B1092">
            <v>1090</v>
          </cell>
          <cell r="C1092" t="str">
            <v>Sidnei de Souza</v>
          </cell>
          <cell r="D1092" t="str">
            <v>000.000.000-1089</v>
          </cell>
          <cell r="E1092" t="str">
            <v>Cx. Econômica</v>
          </cell>
          <cell r="F1092">
            <v>4825</v>
          </cell>
          <cell r="G1092">
            <v>13</v>
          </cell>
          <cell r="H1092" t="str">
            <v>00015520-7</v>
          </cell>
        </row>
        <row r="1093">
          <cell r="B1093">
            <v>1091</v>
          </cell>
          <cell r="C1093" t="str">
            <v>Patricia Rodrigues de Jesus</v>
          </cell>
          <cell r="D1093" t="str">
            <v>000.000.000-1090</v>
          </cell>
          <cell r="E1093" t="str">
            <v>Cx. Econômica</v>
          </cell>
          <cell r="F1093">
            <v>4825</v>
          </cell>
          <cell r="G1093">
            <v>13</v>
          </cell>
          <cell r="H1093" t="str">
            <v>00017054-0</v>
          </cell>
        </row>
        <row r="1094">
          <cell r="B1094">
            <v>1092</v>
          </cell>
          <cell r="C1094" t="str">
            <v>José Nunes Aragão</v>
          </cell>
          <cell r="D1094" t="str">
            <v>000.000.000-1091</v>
          </cell>
          <cell r="E1094" t="str">
            <v>Cx. Econômica</v>
          </cell>
          <cell r="F1094">
            <v>2734</v>
          </cell>
          <cell r="G1094">
            <v>23</v>
          </cell>
          <cell r="H1094" t="str">
            <v>00000473-7</v>
          </cell>
        </row>
        <row r="1095">
          <cell r="B1095">
            <v>1093</v>
          </cell>
          <cell r="C1095" t="str">
            <v>Valéria de Souza Silva</v>
          </cell>
          <cell r="D1095" t="str">
            <v>000.000.000-1092</v>
          </cell>
          <cell r="E1095" t="str">
            <v>Cx. Econômica</v>
          </cell>
          <cell r="F1095">
            <v>4825</v>
          </cell>
          <cell r="G1095">
            <v>13</v>
          </cell>
          <cell r="H1095" t="str">
            <v>00004042-6</v>
          </cell>
        </row>
        <row r="1096">
          <cell r="B1096">
            <v>1094</v>
          </cell>
          <cell r="C1096" t="str">
            <v>Valdirene Marques Silva</v>
          </cell>
          <cell r="D1096" t="str">
            <v>000.000.000-1093</v>
          </cell>
          <cell r="E1096" t="str">
            <v>Cx. Econômica</v>
          </cell>
          <cell r="F1096">
            <v>4825</v>
          </cell>
          <cell r="G1096">
            <v>13</v>
          </cell>
          <cell r="H1096" t="str">
            <v>00015079-5</v>
          </cell>
        </row>
        <row r="1097">
          <cell r="B1097">
            <v>1095</v>
          </cell>
          <cell r="C1097" t="str">
            <v>Érika das Neves Moura</v>
          </cell>
          <cell r="D1097" t="str">
            <v>000.000.000-1094</v>
          </cell>
          <cell r="E1097" t="str">
            <v>Cx. Econômica</v>
          </cell>
          <cell r="F1097">
            <v>4818</v>
          </cell>
          <cell r="G1097">
            <v>13</v>
          </cell>
          <cell r="H1097" t="str">
            <v>00013027-3</v>
          </cell>
        </row>
        <row r="1098">
          <cell r="B1098">
            <v>1096</v>
          </cell>
          <cell r="C1098" t="str">
            <v>Nivaldo Antônio Magno</v>
          </cell>
          <cell r="D1098" t="str">
            <v>000.000.000-1095</v>
          </cell>
          <cell r="E1098" t="str">
            <v>Bradesco</v>
          </cell>
          <cell r="F1098" t="str">
            <v>3616-1</v>
          </cell>
          <cell r="G1098" t="str">
            <v>c/corr</v>
          </cell>
          <cell r="H1098" t="str">
            <v>0600602-7</v>
          </cell>
        </row>
        <row r="1099">
          <cell r="B1099">
            <v>1097</v>
          </cell>
          <cell r="C1099" t="str">
            <v>Adriana Aguida de Souza</v>
          </cell>
          <cell r="D1099" t="str">
            <v>000.000.000-1096</v>
          </cell>
          <cell r="E1099" t="str">
            <v>Cx. Econômica</v>
          </cell>
          <cell r="F1099">
            <v>4825</v>
          </cell>
          <cell r="G1099">
            <v>13</v>
          </cell>
          <cell r="H1099" t="str">
            <v>00013522-2</v>
          </cell>
        </row>
        <row r="1100">
          <cell r="B1100">
            <v>1098</v>
          </cell>
          <cell r="C1100" t="str">
            <v>José A. S. da Silva</v>
          </cell>
          <cell r="D1100" t="str">
            <v>000.000.000-1097</v>
          </cell>
          <cell r="E1100" t="str">
            <v>Cx. Econômica</v>
          </cell>
          <cell r="F1100">
            <v>2734</v>
          </cell>
          <cell r="G1100">
            <v>13</v>
          </cell>
          <cell r="H1100" t="str">
            <v>00064095-4</v>
          </cell>
        </row>
        <row r="1101">
          <cell r="B1101">
            <v>1099</v>
          </cell>
          <cell r="C1101" t="str">
            <v>Célio Santos de Oliveira</v>
          </cell>
          <cell r="D1101" t="str">
            <v>000.000.000-1098</v>
          </cell>
          <cell r="E1101" t="str">
            <v>Cx. Econômica</v>
          </cell>
          <cell r="F1101">
            <v>4825</v>
          </cell>
          <cell r="G1101">
            <v>13</v>
          </cell>
          <cell r="H1101" t="str">
            <v>00008617-5</v>
          </cell>
        </row>
        <row r="1102">
          <cell r="B1102">
            <v>1100</v>
          </cell>
          <cell r="C1102" t="str">
            <v>Carlos Cândido Profeta</v>
          </cell>
          <cell r="D1102" t="str">
            <v>000.000.000-1099</v>
          </cell>
          <cell r="E1102" t="str">
            <v>Cx. Econômica</v>
          </cell>
          <cell r="F1102">
            <v>150</v>
          </cell>
          <cell r="G1102">
            <v>13</v>
          </cell>
          <cell r="H1102" t="str">
            <v>00014917-7</v>
          </cell>
        </row>
        <row r="1103">
          <cell r="B1103">
            <v>1101</v>
          </cell>
          <cell r="C1103" t="str">
            <v>Edinaldo Vitória Santos</v>
          </cell>
          <cell r="D1103" t="str">
            <v>000.000.000-1100</v>
          </cell>
          <cell r="E1103" t="str">
            <v>Bradesco</v>
          </cell>
          <cell r="F1103">
            <v>3616</v>
          </cell>
          <cell r="G1103" t="str">
            <v>poup</v>
          </cell>
          <cell r="H1103" t="str">
            <v>0522932-4</v>
          </cell>
        </row>
        <row r="1104">
          <cell r="B1104">
            <v>1102</v>
          </cell>
          <cell r="C1104" t="str">
            <v>Darte Cleia R. de Souza</v>
          </cell>
          <cell r="D1104" t="str">
            <v>000.000.000-1101</v>
          </cell>
          <cell r="E1104" t="str">
            <v>Cx. Econômica</v>
          </cell>
          <cell r="F1104">
            <v>780</v>
          </cell>
          <cell r="G1104">
            <v>23</v>
          </cell>
          <cell r="H1104" t="str">
            <v>00010170-3</v>
          </cell>
        </row>
        <row r="1105">
          <cell r="B1105">
            <v>1103</v>
          </cell>
          <cell r="C1105" t="str">
            <v>Franciely Jesus dos Santos</v>
          </cell>
          <cell r="D1105" t="str">
            <v>000.000.000-1102</v>
          </cell>
          <cell r="E1105" t="str">
            <v>Cx. Econômica</v>
          </cell>
          <cell r="F1105">
            <v>2734</v>
          </cell>
          <cell r="G1105">
            <v>13</v>
          </cell>
          <cell r="H1105" t="str">
            <v>00048543-6</v>
          </cell>
        </row>
        <row r="1106">
          <cell r="B1106">
            <v>1104</v>
          </cell>
          <cell r="C1106" t="str">
            <v>Valdir Lino de Almeida</v>
          </cell>
          <cell r="D1106" t="str">
            <v>000.000.000-1103</v>
          </cell>
          <cell r="E1106" t="str">
            <v>Cx. Econômica</v>
          </cell>
          <cell r="F1106">
            <v>4825</v>
          </cell>
          <cell r="G1106">
            <v>13</v>
          </cell>
          <cell r="H1106" t="str">
            <v>00019772-4</v>
          </cell>
        </row>
        <row r="1107">
          <cell r="B1107">
            <v>1105</v>
          </cell>
          <cell r="C1107" t="str">
            <v>Dalva Iris de Souza Morais</v>
          </cell>
          <cell r="D1107" t="str">
            <v>000.000.000-1104</v>
          </cell>
          <cell r="E1107" t="str">
            <v>Cx. Econômica</v>
          </cell>
          <cell r="F1107">
            <v>949</v>
          </cell>
          <cell r="G1107">
            <v>23</v>
          </cell>
          <cell r="H1107" t="str">
            <v>00012638-0</v>
          </cell>
        </row>
        <row r="1108">
          <cell r="B1108">
            <v>1106</v>
          </cell>
          <cell r="C1108" t="str">
            <v>José Roberto Jesus Santos</v>
          </cell>
          <cell r="D1108" t="str">
            <v>000.000.000-1105</v>
          </cell>
          <cell r="E1108" t="str">
            <v>Cx. Econômica</v>
          </cell>
          <cell r="F1108">
            <v>4825</v>
          </cell>
          <cell r="G1108">
            <v>13</v>
          </cell>
          <cell r="H1108" t="str">
            <v>00001377-1</v>
          </cell>
        </row>
        <row r="1109">
          <cell r="B1109">
            <v>1107</v>
          </cell>
          <cell r="C1109" t="str">
            <v>Roque Gomes Lima</v>
          </cell>
          <cell r="D1109" t="str">
            <v>000.000.000-1106</v>
          </cell>
          <cell r="E1109" t="str">
            <v>Cx. Econômica</v>
          </cell>
          <cell r="F1109">
            <v>4825</v>
          </cell>
          <cell r="G1109">
            <v>13</v>
          </cell>
          <cell r="H1109" t="str">
            <v>00013524-9</v>
          </cell>
        </row>
        <row r="1110">
          <cell r="B1110">
            <v>1108</v>
          </cell>
          <cell r="C1110" t="str">
            <v>Edicleide A. Conceição</v>
          </cell>
          <cell r="D1110" t="str">
            <v>000.000.000-1107</v>
          </cell>
          <cell r="E1110" t="str">
            <v>Cx. Econômica</v>
          </cell>
          <cell r="F1110">
            <v>949</v>
          </cell>
          <cell r="G1110">
            <v>13</v>
          </cell>
          <cell r="H1110" t="str">
            <v>00062737-4</v>
          </cell>
        </row>
        <row r="1111">
          <cell r="B1111">
            <v>1109</v>
          </cell>
          <cell r="C1111" t="str">
            <v>Raimundo Jesus Santos</v>
          </cell>
          <cell r="D1111" t="str">
            <v>000.000.000-1108</v>
          </cell>
          <cell r="E1111" t="str">
            <v>Cx. Econômica</v>
          </cell>
          <cell r="F1111">
            <v>4825</v>
          </cell>
          <cell r="G1111">
            <v>13</v>
          </cell>
          <cell r="H1111" t="str">
            <v>00008116-5</v>
          </cell>
        </row>
        <row r="1112">
          <cell r="B1112">
            <v>1110</v>
          </cell>
          <cell r="C1112" t="str">
            <v>Jacira J. Brito</v>
          </cell>
          <cell r="D1112" t="str">
            <v>000.000.000-1109</v>
          </cell>
          <cell r="E1112" t="str">
            <v>Cx. Econômica</v>
          </cell>
          <cell r="F1112">
            <v>949</v>
          </cell>
          <cell r="G1112">
            <v>23</v>
          </cell>
          <cell r="H1112" t="str">
            <v>00006409-1</v>
          </cell>
        </row>
        <row r="1113">
          <cell r="B1113">
            <v>1111</v>
          </cell>
          <cell r="C1113" t="str">
            <v>Deivid de Jesus Santos</v>
          </cell>
          <cell r="D1113" t="str">
            <v>000.000.000-1110</v>
          </cell>
          <cell r="E1113" t="str">
            <v>Cx. Econômica</v>
          </cell>
          <cell r="F1113">
            <v>2281</v>
          </cell>
          <cell r="G1113">
            <v>13</v>
          </cell>
          <cell r="H1113" t="str">
            <v>00030668-8</v>
          </cell>
        </row>
        <row r="1114">
          <cell r="B1114">
            <v>1112</v>
          </cell>
          <cell r="C1114" t="str">
            <v>Marluce de Jesus Santos</v>
          </cell>
          <cell r="D1114" t="str">
            <v>000.000.000-1111</v>
          </cell>
          <cell r="E1114" t="str">
            <v>Cx. Econômica</v>
          </cell>
          <cell r="F1114">
            <v>780</v>
          </cell>
          <cell r="G1114">
            <v>23</v>
          </cell>
          <cell r="H1114" t="str">
            <v>00009170-8</v>
          </cell>
        </row>
        <row r="1115">
          <cell r="B1115">
            <v>1113</v>
          </cell>
          <cell r="C1115" t="str">
            <v>Rosenilde de Jesus V. Macedo</v>
          </cell>
          <cell r="D1115" t="str">
            <v>000.000.000-1112</v>
          </cell>
          <cell r="E1115" t="str">
            <v>Cx. Econômica</v>
          </cell>
          <cell r="F1115">
            <v>4825</v>
          </cell>
          <cell r="G1115">
            <v>13</v>
          </cell>
          <cell r="H1115" t="str">
            <v>00009165-9</v>
          </cell>
        </row>
        <row r="1116">
          <cell r="B1116">
            <v>1114</v>
          </cell>
          <cell r="C1116" t="str">
            <v>Tarcia Tatiana A. da Silva</v>
          </cell>
          <cell r="D1116" t="str">
            <v>000.000.000-1113</v>
          </cell>
          <cell r="E1116" t="str">
            <v>Cx. Econômica</v>
          </cell>
          <cell r="F1116">
            <v>780</v>
          </cell>
          <cell r="G1116">
            <v>23</v>
          </cell>
          <cell r="H1116" t="str">
            <v>00011593-3</v>
          </cell>
        </row>
        <row r="1117">
          <cell r="B1117">
            <v>1115</v>
          </cell>
          <cell r="C1117" t="str">
            <v>Roberto Carlos Bispo dos Santos</v>
          </cell>
          <cell r="D1117" t="str">
            <v>000.000.000-1114</v>
          </cell>
          <cell r="E1117" t="str">
            <v>Cx. Econômica</v>
          </cell>
          <cell r="F1117">
            <v>3204</v>
          </cell>
          <cell r="G1117">
            <v>13</v>
          </cell>
          <cell r="H1117" t="str">
            <v>00021230-9</v>
          </cell>
        </row>
        <row r="1118">
          <cell r="B1118">
            <v>1116</v>
          </cell>
          <cell r="C1118" t="str">
            <v>Marilene de Jesus Santos</v>
          </cell>
          <cell r="D1118" t="str">
            <v>000.000.000-1115</v>
          </cell>
          <cell r="E1118" t="str">
            <v>Bradesco</v>
          </cell>
          <cell r="F1118">
            <v>5216</v>
          </cell>
          <cell r="G1118" t="str">
            <v>poup</v>
          </cell>
          <cell r="H1118" t="str">
            <v>1000138-2</v>
          </cell>
        </row>
        <row r="1119">
          <cell r="B1119">
            <v>1117</v>
          </cell>
          <cell r="C1119" t="str">
            <v>Valdirene de Souza Oliveira</v>
          </cell>
          <cell r="D1119" t="str">
            <v>000.000.000-1116</v>
          </cell>
          <cell r="E1119" t="str">
            <v>Cx. Econômica</v>
          </cell>
          <cell r="F1119">
            <v>4825</v>
          </cell>
          <cell r="G1119">
            <v>13</v>
          </cell>
          <cell r="H1119" t="str">
            <v>00016358-7</v>
          </cell>
        </row>
        <row r="1120">
          <cell r="B1120">
            <v>1118</v>
          </cell>
          <cell r="C1120" t="str">
            <v>Jurinete Pires dos Santos</v>
          </cell>
          <cell r="D1120" t="str">
            <v>000.000.000-1117</v>
          </cell>
          <cell r="E1120" t="str">
            <v>Cx. Econômica</v>
          </cell>
          <cell r="F1120">
            <v>780</v>
          </cell>
          <cell r="G1120">
            <v>23</v>
          </cell>
          <cell r="H1120" t="str">
            <v>00027647-3</v>
          </cell>
        </row>
        <row r="1121">
          <cell r="B1121">
            <v>1119</v>
          </cell>
          <cell r="C1121" t="str">
            <v>Mavina Quirina Teixeira</v>
          </cell>
          <cell r="D1121" t="str">
            <v>000.000.000-1118</v>
          </cell>
          <cell r="E1121" t="str">
            <v>Cx. Econômica</v>
          </cell>
          <cell r="F1121">
            <v>4825</v>
          </cell>
          <cell r="G1121">
            <v>13</v>
          </cell>
          <cell r="H1121" t="str">
            <v>00019453-9</v>
          </cell>
        </row>
        <row r="1122">
          <cell r="B1122">
            <v>1120</v>
          </cell>
          <cell r="C1122" t="str">
            <v>Ismael Santos Nunes</v>
          </cell>
          <cell r="D1122" t="str">
            <v>000.000.000-1119</v>
          </cell>
          <cell r="E1122" t="str">
            <v>Cx. Econômica</v>
          </cell>
          <cell r="F1122">
            <v>4825</v>
          </cell>
          <cell r="G1122">
            <v>13</v>
          </cell>
          <cell r="H1122" t="str">
            <v>00022045-9</v>
          </cell>
        </row>
        <row r="1123">
          <cell r="B1123">
            <v>1121</v>
          </cell>
          <cell r="C1123" t="str">
            <v>Jennifer Sousa de Jesus</v>
          </cell>
          <cell r="D1123" t="str">
            <v>000.000.000-1120</v>
          </cell>
          <cell r="E1123" t="str">
            <v>Cx. Econômica</v>
          </cell>
          <cell r="F1123">
            <v>4825</v>
          </cell>
          <cell r="G1123">
            <v>13</v>
          </cell>
          <cell r="H1123" t="str">
            <v>00022350-4</v>
          </cell>
        </row>
        <row r="1124">
          <cell r="B1124">
            <v>1122</v>
          </cell>
          <cell r="C1124" t="str">
            <v>Liliane Souza dos Santos</v>
          </cell>
          <cell r="D1124" t="str">
            <v>000.000.000-1121</v>
          </cell>
          <cell r="E1124" t="str">
            <v>Bradesco</v>
          </cell>
          <cell r="F1124">
            <v>3801</v>
          </cell>
          <cell r="G1124" t="str">
            <v>poup</v>
          </cell>
          <cell r="H1124" t="str">
            <v>0640330-1</v>
          </cell>
        </row>
        <row r="1125">
          <cell r="B1125">
            <v>1123</v>
          </cell>
          <cell r="C1125" t="str">
            <v>Atailton de Jesus Moureira</v>
          </cell>
          <cell r="D1125" t="str">
            <v>000.000.000-1122</v>
          </cell>
          <cell r="E1125" t="str">
            <v>Cx. Econômica</v>
          </cell>
          <cell r="F1125">
            <v>3799</v>
          </cell>
          <cell r="G1125">
            <v>13</v>
          </cell>
          <cell r="H1125" t="str">
            <v>00023989-7</v>
          </cell>
        </row>
        <row r="1126">
          <cell r="B1126">
            <v>1124</v>
          </cell>
          <cell r="C1126" t="str">
            <v>Ademilton J Miranda</v>
          </cell>
          <cell r="D1126" t="str">
            <v>000.000.000-1123</v>
          </cell>
          <cell r="E1126" t="str">
            <v>Cx. Econômica</v>
          </cell>
          <cell r="F1126">
            <v>780</v>
          </cell>
          <cell r="G1126">
            <v>13</v>
          </cell>
          <cell r="H1126" t="str">
            <v>00068418-3</v>
          </cell>
        </row>
        <row r="1127">
          <cell r="B1127">
            <v>1125</v>
          </cell>
          <cell r="C1127" t="str">
            <v>Luciana dos Santos</v>
          </cell>
          <cell r="D1127" t="str">
            <v>000.000.000-1124</v>
          </cell>
          <cell r="E1127" t="str">
            <v>Cx. Econômica</v>
          </cell>
          <cell r="F1127">
            <v>949</v>
          </cell>
          <cell r="G1127">
            <v>23</v>
          </cell>
          <cell r="H1127" t="str">
            <v>00006974-3</v>
          </cell>
        </row>
        <row r="1128">
          <cell r="B1128">
            <v>1126</v>
          </cell>
          <cell r="C1128" t="str">
            <v>José Valdik Paes S Araújo</v>
          </cell>
          <cell r="D1128" t="str">
            <v>000.000.000-1125</v>
          </cell>
          <cell r="E1128" t="str">
            <v>Cx. Econômica</v>
          </cell>
          <cell r="F1128">
            <v>634</v>
          </cell>
          <cell r="G1128">
            <v>13</v>
          </cell>
          <cell r="H1128" t="str">
            <v>00034171-0</v>
          </cell>
        </row>
        <row r="1129">
          <cell r="B1129">
            <v>1127</v>
          </cell>
          <cell r="C1129" t="str">
            <v>Erivaldo dos Santos Silva</v>
          </cell>
          <cell r="D1129" t="str">
            <v>000.000.000-1126</v>
          </cell>
          <cell r="E1129" t="str">
            <v>Cx. Econômica</v>
          </cell>
          <cell r="F1129">
            <v>780</v>
          </cell>
          <cell r="G1129">
            <v>13</v>
          </cell>
          <cell r="H1129" t="str">
            <v>00067483-8</v>
          </cell>
        </row>
        <row r="1130">
          <cell r="B1130">
            <v>1128</v>
          </cell>
          <cell r="C1130" t="str">
            <v>Marineide Mendes Santos</v>
          </cell>
          <cell r="D1130" t="str">
            <v>000.000.000-1127</v>
          </cell>
          <cell r="E1130" t="str">
            <v>Cx. Econômica</v>
          </cell>
          <cell r="F1130">
            <v>4825</v>
          </cell>
          <cell r="G1130">
            <v>13</v>
          </cell>
          <cell r="H1130" t="str">
            <v>00021197-2</v>
          </cell>
        </row>
        <row r="1131">
          <cell r="B1131">
            <v>1129</v>
          </cell>
          <cell r="C1131" t="str">
            <v>Abdon Neto dos S Almeida</v>
          </cell>
          <cell r="D1131" t="str">
            <v>000.000.000-1128</v>
          </cell>
          <cell r="E1131" t="str">
            <v>Cx. Econômica</v>
          </cell>
          <cell r="F1131">
            <v>780</v>
          </cell>
          <cell r="G1131">
            <v>23</v>
          </cell>
          <cell r="H1131" t="str">
            <v>00000788-0</v>
          </cell>
        </row>
        <row r="1132">
          <cell r="B1132">
            <v>1130</v>
          </cell>
          <cell r="C1132" t="str">
            <v>Rosilandia R Aquino</v>
          </cell>
          <cell r="D1132" t="str">
            <v>000.000.000-1129</v>
          </cell>
          <cell r="E1132" t="str">
            <v>Cx. Econômica</v>
          </cell>
          <cell r="F1132">
            <v>128</v>
          </cell>
          <cell r="G1132">
            <v>13</v>
          </cell>
          <cell r="H1132" t="str">
            <v>00008630-2</v>
          </cell>
        </row>
        <row r="1133">
          <cell r="B1133">
            <v>1131</v>
          </cell>
          <cell r="C1133" t="str">
            <v>Maria Alves de Souza</v>
          </cell>
          <cell r="D1133" t="str">
            <v>000.000.000-1130</v>
          </cell>
          <cell r="E1133" t="str">
            <v>Bradesco</v>
          </cell>
          <cell r="F1133">
            <v>3801</v>
          </cell>
          <cell r="G1133" t="str">
            <v>poup</v>
          </cell>
          <cell r="H1133" t="str">
            <v>0522926-0</v>
          </cell>
        </row>
        <row r="1134">
          <cell r="B1134">
            <v>1132</v>
          </cell>
          <cell r="C1134" t="str">
            <v>Elizangela Silva de Souza</v>
          </cell>
          <cell r="D1134" t="str">
            <v>000.000.000-1131</v>
          </cell>
          <cell r="E1134" t="str">
            <v>Cx. Econômica</v>
          </cell>
          <cell r="F1134">
            <v>4601</v>
          </cell>
          <cell r="G1134">
            <v>13</v>
          </cell>
          <cell r="H1134" t="str">
            <v>00007053-0</v>
          </cell>
        </row>
        <row r="1135">
          <cell r="B1135">
            <v>1133</v>
          </cell>
          <cell r="C1135" t="str">
            <v>Cláudia Aguida de Souza</v>
          </cell>
          <cell r="D1135" t="str">
            <v>000.000.000-1132</v>
          </cell>
          <cell r="E1135" t="str">
            <v>Cx. Econômica</v>
          </cell>
          <cell r="F1135">
            <v>4825</v>
          </cell>
          <cell r="G1135">
            <v>1288</v>
          </cell>
          <cell r="H1135" t="str">
            <v>806145148-2</v>
          </cell>
        </row>
        <row r="1136">
          <cell r="B1136">
            <v>1134</v>
          </cell>
          <cell r="C1136" t="str">
            <v>Marinaide Alves Boaventura</v>
          </cell>
          <cell r="D1136" t="str">
            <v>000.000.000-1133</v>
          </cell>
          <cell r="E1136" t="str">
            <v>Cx. Econômica</v>
          </cell>
          <cell r="F1136">
            <v>780</v>
          </cell>
          <cell r="G1136">
            <v>23</v>
          </cell>
          <cell r="H1136" t="str">
            <v>00012392-8</v>
          </cell>
        </row>
        <row r="1137">
          <cell r="B1137">
            <v>1135</v>
          </cell>
          <cell r="C1137" t="str">
            <v>Jenilda Vitória Santos</v>
          </cell>
          <cell r="D1137" t="str">
            <v>000.000.000-1134</v>
          </cell>
          <cell r="E1137" t="str">
            <v>Cx. Econômica</v>
          </cell>
          <cell r="F1137">
            <v>4825</v>
          </cell>
          <cell r="G1137">
            <v>13</v>
          </cell>
          <cell r="H1137" t="str">
            <v>860460794-1</v>
          </cell>
        </row>
        <row r="1138">
          <cell r="B1138">
            <v>1136</v>
          </cell>
          <cell r="C1138" t="str">
            <v>Mª Betania Silva de Souza</v>
          </cell>
          <cell r="D1138" t="str">
            <v>000.000.000-1135</v>
          </cell>
          <cell r="E1138" t="str">
            <v>Cx. Econômica</v>
          </cell>
          <cell r="F1138">
            <v>3204</v>
          </cell>
          <cell r="G1138">
            <v>13</v>
          </cell>
          <cell r="H1138" t="str">
            <v>00025141-0</v>
          </cell>
        </row>
        <row r="1139">
          <cell r="B1139">
            <v>1137</v>
          </cell>
          <cell r="C1139" t="str">
            <v>Laiane Ferreira da Jesus</v>
          </cell>
          <cell r="D1139" t="str">
            <v>000.000.000-1136</v>
          </cell>
          <cell r="E1139" t="str">
            <v>Cx. Econômica</v>
          </cell>
          <cell r="F1139">
            <v>780</v>
          </cell>
          <cell r="G1139">
            <v>23</v>
          </cell>
          <cell r="H1139" t="str">
            <v>00037880-2</v>
          </cell>
        </row>
        <row r="1140">
          <cell r="B1140">
            <v>1138</v>
          </cell>
          <cell r="C1140" t="str">
            <v>Josimaria Pereira S Sousa</v>
          </cell>
          <cell r="D1140" t="str">
            <v>000.000.000-1137</v>
          </cell>
          <cell r="E1140" t="str">
            <v>Cx. Econômica</v>
          </cell>
          <cell r="F1140">
            <v>4825</v>
          </cell>
          <cell r="G1140">
            <v>13</v>
          </cell>
          <cell r="H1140" t="str">
            <v>0005496-6</v>
          </cell>
        </row>
        <row r="1141">
          <cell r="B1141">
            <v>1139</v>
          </cell>
          <cell r="C1141" t="str">
            <v>Juracir Aquino Pereira</v>
          </cell>
          <cell r="D1141" t="str">
            <v>000.000.000-1138</v>
          </cell>
          <cell r="E1141" t="str">
            <v>Bradesco</v>
          </cell>
          <cell r="F1141">
            <v>3801</v>
          </cell>
          <cell r="G1141" t="str">
            <v>poup</v>
          </cell>
          <cell r="H1141" t="str">
            <v>0001096-0</v>
          </cell>
        </row>
        <row r="1142">
          <cell r="B1142">
            <v>1140</v>
          </cell>
          <cell r="C1142" t="str">
            <v>José Orlando V. Rodrigues</v>
          </cell>
          <cell r="D1142" t="str">
            <v>000.000.000-1139</v>
          </cell>
          <cell r="E1142" t="str">
            <v>Cx. Econômica</v>
          </cell>
          <cell r="F1142">
            <v>4825</v>
          </cell>
          <cell r="G1142">
            <v>13</v>
          </cell>
          <cell r="H1142" t="str">
            <v>00013250-9</v>
          </cell>
        </row>
        <row r="1143">
          <cell r="B1143">
            <v>1141</v>
          </cell>
          <cell r="C1143" t="str">
            <v>Ailton Silva Santos</v>
          </cell>
          <cell r="D1143" t="str">
            <v>000.000.000-1140</v>
          </cell>
          <cell r="E1143" t="str">
            <v>Cx. Econômica</v>
          </cell>
          <cell r="F1143">
            <v>4825</v>
          </cell>
          <cell r="G1143">
            <v>13</v>
          </cell>
          <cell r="H1143" t="str">
            <v>00003728-0</v>
          </cell>
        </row>
        <row r="1144">
          <cell r="B1144">
            <v>1142</v>
          </cell>
          <cell r="C1144" t="str">
            <v>Jovania Santos da Cruz</v>
          </cell>
          <cell r="D1144" t="str">
            <v>000.000.000-1141</v>
          </cell>
          <cell r="E1144" t="str">
            <v>Cx. Econômica</v>
          </cell>
          <cell r="F1144">
            <v>4825</v>
          </cell>
          <cell r="G1144">
            <v>13</v>
          </cell>
          <cell r="H1144" t="str">
            <v>00020307-4</v>
          </cell>
        </row>
        <row r="1145">
          <cell r="B1145">
            <v>1143</v>
          </cell>
          <cell r="C1145" t="str">
            <v>Solange de Jesus Souza</v>
          </cell>
          <cell r="D1145" t="str">
            <v>000.000.000-1142</v>
          </cell>
          <cell r="E1145" t="str">
            <v>Cx. Econômica</v>
          </cell>
          <cell r="F1145">
            <v>4825</v>
          </cell>
          <cell r="G1145">
            <v>13</v>
          </cell>
          <cell r="H1145" t="str">
            <v>00008542-0</v>
          </cell>
        </row>
        <row r="1146">
          <cell r="B1146">
            <v>1144</v>
          </cell>
          <cell r="C1146" t="str">
            <v>Gessy de Jesus Souza</v>
          </cell>
          <cell r="D1146" t="str">
            <v>000.000.000-1143</v>
          </cell>
          <cell r="E1146" t="str">
            <v>Cx. Econômica</v>
          </cell>
          <cell r="F1146">
            <v>780</v>
          </cell>
          <cell r="G1146">
            <v>23</v>
          </cell>
          <cell r="H1146" t="str">
            <v>00010749-3</v>
          </cell>
        </row>
        <row r="1147">
          <cell r="B1147">
            <v>1145</v>
          </cell>
          <cell r="C1147" t="str">
            <v>Valternei de S. Rodrigues</v>
          </cell>
          <cell r="D1147" t="str">
            <v>000.000.000-1144</v>
          </cell>
          <cell r="E1147" t="str">
            <v>Cx. Econômica</v>
          </cell>
          <cell r="F1147">
            <v>4825</v>
          </cell>
          <cell r="G1147">
            <v>13</v>
          </cell>
          <cell r="H1147" t="str">
            <v>00018105-4</v>
          </cell>
        </row>
        <row r="1148">
          <cell r="B1148">
            <v>1146</v>
          </cell>
          <cell r="C1148" t="str">
            <v>Genival Nunes da Silva</v>
          </cell>
          <cell r="D1148" t="str">
            <v>000.000.000-1145</v>
          </cell>
          <cell r="E1148" t="str">
            <v>Cx. Econômica</v>
          </cell>
          <cell r="F1148">
            <v>812</v>
          </cell>
          <cell r="G1148">
            <v>23</v>
          </cell>
          <cell r="H1148" t="str">
            <v>00009218-9</v>
          </cell>
        </row>
        <row r="1149">
          <cell r="B1149">
            <v>1147</v>
          </cell>
          <cell r="C1149" t="str">
            <v>Adriana Souza dos Santos</v>
          </cell>
          <cell r="D1149" t="str">
            <v>000.000.000-1146</v>
          </cell>
          <cell r="E1149" t="str">
            <v>Cx. Econômica</v>
          </cell>
          <cell r="F1149">
            <v>4825</v>
          </cell>
          <cell r="G1149">
            <v>13</v>
          </cell>
          <cell r="H1149" t="str">
            <v>00001824-2</v>
          </cell>
        </row>
        <row r="1150">
          <cell r="B1150">
            <v>1148</v>
          </cell>
          <cell r="C1150" t="str">
            <v>Lucicleide Jesus Carvalho</v>
          </cell>
          <cell r="D1150" t="str">
            <v>000.000.000-1147</v>
          </cell>
          <cell r="E1150" t="str">
            <v>Cx. Econômica</v>
          </cell>
          <cell r="F1150">
            <v>780</v>
          </cell>
          <cell r="G1150">
            <v>23</v>
          </cell>
          <cell r="H1150" t="str">
            <v>00009742-0</v>
          </cell>
        </row>
        <row r="1151">
          <cell r="B1151">
            <v>1149</v>
          </cell>
          <cell r="C1151" t="str">
            <v>Dioneide de Jesus</v>
          </cell>
          <cell r="D1151" t="str">
            <v>000.000.000-1148</v>
          </cell>
          <cell r="E1151" t="str">
            <v>Cx. Econômica</v>
          </cell>
          <cell r="F1151">
            <v>4825</v>
          </cell>
          <cell r="G1151">
            <v>23</v>
          </cell>
          <cell r="H1151" t="str">
            <v>00000049-9</v>
          </cell>
        </row>
        <row r="1152">
          <cell r="B1152">
            <v>1150</v>
          </cell>
          <cell r="C1152" t="str">
            <v>Lucivania Teles Lelis</v>
          </cell>
          <cell r="D1152" t="str">
            <v>000.000.000-1149</v>
          </cell>
          <cell r="E1152" t="str">
            <v>Cx. Econômica</v>
          </cell>
          <cell r="F1152">
            <v>4825</v>
          </cell>
          <cell r="G1152">
            <v>13</v>
          </cell>
          <cell r="H1152" t="str">
            <v>00011566-3</v>
          </cell>
        </row>
        <row r="1153">
          <cell r="B1153">
            <v>1151</v>
          </cell>
          <cell r="C1153" t="str">
            <v>Isabel Martins de Araújo</v>
          </cell>
          <cell r="D1153" t="str">
            <v>000.000.000-1150</v>
          </cell>
          <cell r="E1153" t="str">
            <v>Cx. Econômica</v>
          </cell>
          <cell r="F1153">
            <v>780</v>
          </cell>
          <cell r="G1153">
            <v>13</v>
          </cell>
          <cell r="H1153" t="str">
            <v>00067922-8</v>
          </cell>
        </row>
        <row r="1154">
          <cell r="B1154">
            <v>1152</v>
          </cell>
          <cell r="C1154" t="str">
            <v>Heronilda Araújo Oliveira</v>
          </cell>
          <cell r="D1154" t="str">
            <v>000.000.000-1151</v>
          </cell>
          <cell r="E1154" t="str">
            <v>Cx. Econômica</v>
          </cell>
          <cell r="F1154">
            <v>4825</v>
          </cell>
          <cell r="G1154">
            <v>13</v>
          </cell>
          <cell r="H1154" t="str">
            <v>00023653-3</v>
          </cell>
        </row>
        <row r="1155">
          <cell r="B1155">
            <v>1153</v>
          </cell>
          <cell r="C1155" t="str">
            <v>Edvania Pereira dos Santos</v>
          </cell>
          <cell r="D1155" t="str">
            <v>000.000.000-1152</v>
          </cell>
          <cell r="E1155" t="str">
            <v>Cx. Econômica</v>
          </cell>
          <cell r="F1155">
            <v>4825</v>
          </cell>
          <cell r="G1155">
            <v>13</v>
          </cell>
          <cell r="H1155" t="str">
            <v>00018526-2</v>
          </cell>
        </row>
        <row r="1156">
          <cell r="B1156">
            <v>1154</v>
          </cell>
          <cell r="C1156" t="str">
            <v>Gislandia Silva Oliveira</v>
          </cell>
          <cell r="D1156" t="str">
            <v>000.000.000-1153</v>
          </cell>
          <cell r="E1156" t="str">
            <v>Bradesco</v>
          </cell>
          <cell r="F1156" t="str">
            <v>3801-6</v>
          </cell>
          <cell r="G1156" t="str">
            <v>c/corr</v>
          </cell>
          <cell r="H1156" t="str">
            <v>0350261-9</v>
          </cell>
        </row>
        <row r="1157">
          <cell r="B1157">
            <v>1155</v>
          </cell>
          <cell r="C1157" t="str">
            <v>Laercio Ferreira de Gois</v>
          </cell>
          <cell r="D1157" t="str">
            <v>000.000.000-1154</v>
          </cell>
          <cell r="E1157" t="str">
            <v>Cx. Econômica</v>
          </cell>
          <cell r="F1157">
            <v>4825</v>
          </cell>
          <cell r="G1157">
            <v>23</v>
          </cell>
          <cell r="H1157" t="str">
            <v>00000959-3</v>
          </cell>
        </row>
        <row r="1158">
          <cell r="B1158">
            <v>1156</v>
          </cell>
          <cell r="C1158" t="str">
            <v>Josciele Oliveira Martins</v>
          </cell>
          <cell r="D1158" t="str">
            <v>000.000.000-1155</v>
          </cell>
          <cell r="E1158" t="str">
            <v>Cx. Econômica</v>
          </cell>
          <cell r="F1158">
            <v>4818</v>
          </cell>
          <cell r="G1158">
            <v>13</v>
          </cell>
          <cell r="H1158" t="str">
            <v>00008061-6</v>
          </cell>
        </row>
        <row r="1159">
          <cell r="B1159">
            <v>1157</v>
          </cell>
          <cell r="C1159" t="str">
            <v>Edvalda S. Silva</v>
          </cell>
          <cell r="D1159" t="str">
            <v>000.000.000-1156</v>
          </cell>
          <cell r="E1159" t="str">
            <v>Cx. Econômica</v>
          </cell>
          <cell r="F1159">
            <v>4825</v>
          </cell>
          <cell r="G1159">
            <v>13</v>
          </cell>
          <cell r="H1159" t="str">
            <v>00021413-0</v>
          </cell>
        </row>
        <row r="1160">
          <cell r="B1160">
            <v>1158</v>
          </cell>
          <cell r="C1160" t="str">
            <v>Ozias P. de Jesus/Ana Paula da Silva</v>
          </cell>
          <cell r="D1160" t="str">
            <v>000.000.000-1157</v>
          </cell>
          <cell r="E1160" t="str">
            <v>Cx. Econômica</v>
          </cell>
          <cell r="F1160">
            <v>4825</v>
          </cell>
          <cell r="G1160">
            <v>13</v>
          </cell>
          <cell r="H1160" t="str">
            <v>00023513-8</v>
          </cell>
        </row>
        <row r="1161">
          <cell r="B1161">
            <v>1159</v>
          </cell>
          <cell r="C1161" t="str">
            <v>Claudinei de Souza Bispo</v>
          </cell>
          <cell r="D1161" t="str">
            <v>000.000.000-1158</v>
          </cell>
          <cell r="E1161" t="str">
            <v>Cx. Econômica</v>
          </cell>
          <cell r="F1161">
            <v>4825</v>
          </cell>
          <cell r="G1161">
            <v>1288</v>
          </cell>
          <cell r="H1161" t="str">
            <v>801327859-8</v>
          </cell>
        </row>
        <row r="1162">
          <cell r="B1162">
            <v>1160</v>
          </cell>
          <cell r="C1162" t="str">
            <v>Bianca Morais dos Santos</v>
          </cell>
          <cell r="D1162" t="str">
            <v>000.000.000-1159</v>
          </cell>
          <cell r="E1162" t="str">
            <v>Cx. Econômica</v>
          </cell>
          <cell r="F1162">
            <v>4825</v>
          </cell>
          <cell r="G1162">
            <v>13</v>
          </cell>
          <cell r="H1162" t="str">
            <v>00022895-6</v>
          </cell>
        </row>
        <row r="1163">
          <cell r="B1163">
            <v>1161</v>
          </cell>
          <cell r="C1163" t="str">
            <v>Vilma Maria de Souza</v>
          </cell>
          <cell r="D1163" t="str">
            <v>000.000.000-1160</v>
          </cell>
          <cell r="E1163" t="str">
            <v>Bradesco</v>
          </cell>
          <cell r="F1163" t="str">
            <v>3801-6</v>
          </cell>
          <cell r="G1163" t="str">
            <v>c/corr</v>
          </cell>
          <cell r="H1163" t="str">
            <v>0522662-7</v>
          </cell>
        </row>
        <row r="1164">
          <cell r="B1164">
            <v>1162</v>
          </cell>
          <cell r="C1164" t="str">
            <v>Geane Pereira Almeida</v>
          </cell>
          <cell r="D1164" t="str">
            <v>000.000.000-1161</v>
          </cell>
          <cell r="E1164" t="str">
            <v>Bradesco</v>
          </cell>
          <cell r="F1164" t="str">
            <v>3801-6</v>
          </cell>
          <cell r="G1164" t="str">
            <v>c/corr</v>
          </cell>
          <cell r="H1164" t="str">
            <v>0350229-5</v>
          </cell>
        </row>
        <row r="1165">
          <cell r="B1165">
            <v>1163</v>
          </cell>
          <cell r="C1165" t="str">
            <v>Jaci Alquino de Souza</v>
          </cell>
          <cell r="D1165" t="str">
            <v>000.000.000-1162</v>
          </cell>
          <cell r="E1165" t="str">
            <v>Bradesco</v>
          </cell>
          <cell r="F1165" t="str">
            <v>3801-6</v>
          </cell>
          <cell r="G1165" t="str">
            <v>c/corr</v>
          </cell>
          <cell r="H1165" t="str">
            <v>0003063-5</v>
          </cell>
        </row>
        <row r="1166">
          <cell r="B1166">
            <v>1164</v>
          </cell>
          <cell r="C1166" t="str">
            <v>Diogo Oliveira de Souza</v>
          </cell>
          <cell r="D1166" t="str">
            <v>000.000.000-1163</v>
          </cell>
          <cell r="E1166" t="str">
            <v>Cx. Econômica</v>
          </cell>
          <cell r="F1166">
            <v>2928</v>
          </cell>
          <cell r="G1166">
            <v>13</v>
          </cell>
          <cell r="H1166" t="str">
            <v>00023772-0</v>
          </cell>
        </row>
        <row r="1167">
          <cell r="B1167">
            <v>1165</v>
          </cell>
          <cell r="C1167" t="str">
            <v>José A da Silva</v>
          </cell>
          <cell r="D1167" t="str">
            <v>000.000.000-1164</v>
          </cell>
          <cell r="E1167" t="str">
            <v>Cx. Econômica</v>
          </cell>
          <cell r="F1167">
            <v>2734</v>
          </cell>
          <cell r="G1167">
            <v>13</v>
          </cell>
          <cell r="H1167" t="str">
            <v>00064095-4</v>
          </cell>
        </row>
        <row r="1168">
          <cell r="B1168">
            <v>1166</v>
          </cell>
          <cell r="C1168" t="str">
            <v>Neurailde Rodrigues de Souza</v>
          </cell>
          <cell r="D1168" t="str">
            <v>000.000.000-1165</v>
          </cell>
          <cell r="E1168" t="str">
            <v>Cx. Econômica</v>
          </cell>
          <cell r="F1168">
            <v>4825</v>
          </cell>
          <cell r="G1168">
            <v>13</v>
          </cell>
          <cell r="H1168" t="str">
            <v>00014105-2</v>
          </cell>
        </row>
        <row r="1169">
          <cell r="B1169">
            <v>1167</v>
          </cell>
          <cell r="C1169" t="str">
            <v>Roque Gomes Lima</v>
          </cell>
          <cell r="D1169" t="str">
            <v>000.000.000-1166</v>
          </cell>
          <cell r="E1169" t="str">
            <v>Cx. Econômica</v>
          </cell>
          <cell r="F1169">
            <v>4825</v>
          </cell>
          <cell r="G1169">
            <v>13</v>
          </cell>
          <cell r="H1169" t="str">
            <v>00013524-9</v>
          </cell>
        </row>
        <row r="1170">
          <cell r="B1170">
            <v>1168</v>
          </cell>
          <cell r="C1170" t="str">
            <v>Claudia Aguida de Souza</v>
          </cell>
          <cell r="D1170" t="str">
            <v>000.000.000-1167</v>
          </cell>
          <cell r="E1170" t="str">
            <v>Cx. Econômica</v>
          </cell>
          <cell r="F1170">
            <v>4825</v>
          </cell>
          <cell r="G1170">
            <v>13</v>
          </cell>
          <cell r="H1170" t="str">
            <v>00006713-8</v>
          </cell>
        </row>
        <row r="1171">
          <cell r="B1171">
            <v>1169</v>
          </cell>
          <cell r="C1171" t="str">
            <v>Mª de Lourdes Sousa Gomes</v>
          </cell>
          <cell r="D1171" t="str">
            <v>000.000.000-1168</v>
          </cell>
          <cell r="E1171" t="str">
            <v>Cx. Econômica</v>
          </cell>
          <cell r="F1171">
            <v>4818</v>
          </cell>
          <cell r="G1171">
            <v>13</v>
          </cell>
          <cell r="H1171" t="str">
            <v>00014086-4</v>
          </cell>
        </row>
        <row r="1172">
          <cell r="B1172">
            <v>1170</v>
          </cell>
          <cell r="C1172" t="str">
            <v>Fernando Santos da Silva</v>
          </cell>
          <cell r="D1172" t="str">
            <v>000.000.000-1169</v>
          </cell>
          <cell r="E1172" t="str">
            <v>Cx. Econômica</v>
          </cell>
          <cell r="F1172">
            <v>4825</v>
          </cell>
          <cell r="G1172">
            <v>13</v>
          </cell>
          <cell r="H1172" t="str">
            <v>00008188-2</v>
          </cell>
        </row>
        <row r="1173">
          <cell r="B1173">
            <v>1171</v>
          </cell>
          <cell r="C1173" t="str">
            <v>Arenildo Rosa Pires</v>
          </cell>
          <cell r="D1173" t="str">
            <v>000.000.000-1170</v>
          </cell>
          <cell r="E1173" t="str">
            <v>Cx. Econômica</v>
          </cell>
          <cell r="F1173">
            <v>4818</v>
          </cell>
          <cell r="G1173">
            <v>13</v>
          </cell>
          <cell r="H1173" t="str">
            <v>00011149-0</v>
          </cell>
        </row>
        <row r="1174">
          <cell r="B1174">
            <v>1172</v>
          </cell>
          <cell r="C1174" t="str">
            <v>Mª Tania da Silva Oliveira</v>
          </cell>
          <cell r="D1174" t="str">
            <v>000.000.000-1171</v>
          </cell>
          <cell r="E1174" t="str">
            <v>Banco do Brasil</v>
          </cell>
          <cell r="F1174" t="str">
            <v>2150-4</v>
          </cell>
          <cell r="G1174" t="str">
            <v>poup</v>
          </cell>
          <cell r="H1174" t="str">
            <v>13.616-6</v>
          </cell>
        </row>
        <row r="1175">
          <cell r="B1175">
            <v>1173</v>
          </cell>
          <cell r="C1175" t="str">
            <v>Ana Paula Silva Cezar</v>
          </cell>
          <cell r="D1175" t="str">
            <v>000.000.000-1172</v>
          </cell>
          <cell r="E1175" t="str">
            <v>Cx. Econômica</v>
          </cell>
          <cell r="F1175">
            <v>4818</v>
          </cell>
          <cell r="G1175">
            <v>13</v>
          </cell>
          <cell r="H1175" t="str">
            <v>00013958-0</v>
          </cell>
        </row>
        <row r="1176">
          <cell r="B1176">
            <v>1174</v>
          </cell>
          <cell r="C1176" t="str">
            <v>Anderson Nascimento Silva</v>
          </cell>
          <cell r="D1176" t="str">
            <v>000.000.000-1173</v>
          </cell>
          <cell r="E1176" t="str">
            <v>Cx. Econômica</v>
          </cell>
          <cell r="F1176">
            <v>4818</v>
          </cell>
          <cell r="G1176">
            <v>13</v>
          </cell>
          <cell r="H1176" t="str">
            <v>00013689-1</v>
          </cell>
        </row>
        <row r="1177">
          <cell r="B1177">
            <v>1175</v>
          </cell>
          <cell r="C1177" t="str">
            <v>Cristina Santos de Souza</v>
          </cell>
          <cell r="D1177" t="str">
            <v>000.000.000-1174</v>
          </cell>
          <cell r="E1177" t="str">
            <v>Cx. Econômica</v>
          </cell>
          <cell r="F1177">
            <v>4818</v>
          </cell>
          <cell r="G1177">
            <v>13</v>
          </cell>
          <cell r="H1177" t="str">
            <v>00013769-3</v>
          </cell>
        </row>
        <row r="1178">
          <cell r="B1178">
            <v>1176</v>
          </cell>
          <cell r="C1178" t="str">
            <v>Maricleide Teles dos Santos</v>
          </cell>
          <cell r="D1178" t="str">
            <v>000.000.000-1175</v>
          </cell>
          <cell r="E1178" t="str">
            <v>Cx. Econômica</v>
          </cell>
          <cell r="F1178">
            <v>4825</v>
          </cell>
          <cell r="G1178">
            <v>13</v>
          </cell>
          <cell r="H1178" t="str">
            <v>00000874-3</v>
          </cell>
        </row>
        <row r="1179">
          <cell r="B1179">
            <v>1177</v>
          </cell>
          <cell r="C1179" t="str">
            <v>Julio Cesar Goes de Oliveira</v>
          </cell>
          <cell r="D1179" t="str">
            <v>000.000.000-1176</v>
          </cell>
          <cell r="E1179" t="str">
            <v>Cx. Econômica</v>
          </cell>
          <cell r="F1179">
            <v>4818</v>
          </cell>
          <cell r="G1179">
            <v>13</v>
          </cell>
          <cell r="H1179" t="str">
            <v>00014933-0</v>
          </cell>
        </row>
        <row r="1180">
          <cell r="B1180">
            <v>1178</v>
          </cell>
          <cell r="C1180" t="str">
            <v>Elizabeth Melo Cerqueira</v>
          </cell>
          <cell r="D1180" t="str">
            <v>000.000.000-1177</v>
          </cell>
          <cell r="E1180" t="str">
            <v>Banco do Brasil</v>
          </cell>
          <cell r="F1180" t="str">
            <v>2760-X</v>
          </cell>
          <cell r="G1180" t="str">
            <v>poup</v>
          </cell>
          <cell r="H1180" t="str">
            <v>11.910-5</v>
          </cell>
        </row>
        <row r="1181">
          <cell r="B1181">
            <v>1179</v>
          </cell>
          <cell r="C1181" t="str">
            <v>Jairo de Jesus Sousa</v>
          </cell>
          <cell r="D1181" t="str">
            <v>000.000.000-1178</v>
          </cell>
          <cell r="E1181" t="str">
            <v>Cx. Econômica</v>
          </cell>
          <cell r="F1181">
            <v>4818</v>
          </cell>
          <cell r="G1181">
            <v>13</v>
          </cell>
          <cell r="H1181" t="str">
            <v>00011023-0</v>
          </cell>
        </row>
        <row r="1182">
          <cell r="B1182">
            <v>1180</v>
          </cell>
          <cell r="C1182" t="str">
            <v>Cineide Brito de Lima</v>
          </cell>
          <cell r="D1182" t="str">
            <v>000.000.000-1179</v>
          </cell>
          <cell r="E1182" t="str">
            <v>Cx. Econômica</v>
          </cell>
          <cell r="F1182">
            <v>949</v>
          </cell>
          <cell r="G1182">
            <v>23</v>
          </cell>
          <cell r="H1182" t="str">
            <v>00021735-1</v>
          </cell>
        </row>
        <row r="1183">
          <cell r="B1183">
            <v>1181</v>
          </cell>
          <cell r="C1183" t="str">
            <v>Malaquias Pereira Junior</v>
          </cell>
          <cell r="D1183" t="str">
            <v>000.000.000-1180</v>
          </cell>
          <cell r="E1183" t="str">
            <v>Banco do Brasil</v>
          </cell>
          <cell r="F1183" t="str">
            <v>2760-X</v>
          </cell>
          <cell r="G1183" t="str">
            <v>poup</v>
          </cell>
          <cell r="H1183" t="str">
            <v>6.069-8</v>
          </cell>
        </row>
        <row r="1184">
          <cell r="B1184">
            <v>1182</v>
          </cell>
          <cell r="C1184" t="str">
            <v>Lucivania da Silva Moura</v>
          </cell>
          <cell r="D1184" t="str">
            <v>000.000.000-1181</v>
          </cell>
          <cell r="E1184" t="str">
            <v>Cx. Econômica</v>
          </cell>
          <cell r="F1184">
            <v>4818</v>
          </cell>
          <cell r="G1184">
            <v>13</v>
          </cell>
          <cell r="H1184" t="str">
            <v>00010285-7</v>
          </cell>
        </row>
        <row r="1185">
          <cell r="B1185">
            <v>1183</v>
          </cell>
          <cell r="C1185" t="str">
            <v>Gilson Mendes de Oliveira</v>
          </cell>
          <cell r="D1185" t="str">
            <v>000.000.000-1182</v>
          </cell>
          <cell r="E1185" t="str">
            <v>Banco do Brasil</v>
          </cell>
          <cell r="F1185" t="str">
            <v>2760-X</v>
          </cell>
          <cell r="G1185" t="str">
            <v>poup</v>
          </cell>
          <cell r="H1185" t="str">
            <v>20.284-3</v>
          </cell>
        </row>
        <row r="1186">
          <cell r="B1186">
            <v>1184</v>
          </cell>
          <cell r="C1186" t="str">
            <v>Cosme Santana de Oliveira</v>
          </cell>
          <cell r="D1186" t="str">
            <v>000.000.000-1183</v>
          </cell>
          <cell r="E1186" t="str">
            <v>Banco do Brasil</v>
          </cell>
          <cell r="F1186" t="str">
            <v>2760-X</v>
          </cell>
          <cell r="G1186" t="str">
            <v>c/corr</v>
          </cell>
          <cell r="H1186" t="str">
            <v>6.389-4</v>
          </cell>
        </row>
        <row r="1187">
          <cell r="B1187">
            <v>1185</v>
          </cell>
          <cell r="C1187" t="str">
            <v>Leandro Rodrigues Souza</v>
          </cell>
          <cell r="D1187" t="str">
            <v>000.000.000-1184</v>
          </cell>
          <cell r="E1187" t="str">
            <v>Bradesco</v>
          </cell>
          <cell r="F1187" t="str">
            <v>3616-1</v>
          </cell>
          <cell r="G1187" t="str">
            <v>c/corr</v>
          </cell>
          <cell r="H1187" t="str">
            <v>0523476-0</v>
          </cell>
        </row>
        <row r="1188">
          <cell r="B1188">
            <v>1186</v>
          </cell>
          <cell r="C1188" t="str">
            <v>Joscilene Silva Oliveira</v>
          </cell>
          <cell r="D1188" t="str">
            <v>000.000.000-1185</v>
          </cell>
          <cell r="E1188" t="str">
            <v>Bradesco</v>
          </cell>
          <cell r="F1188" t="str">
            <v>3801-6</v>
          </cell>
          <cell r="G1188" t="str">
            <v>c/corr</v>
          </cell>
          <cell r="H1188" t="str">
            <v>0350327-5</v>
          </cell>
        </row>
        <row r="1189">
          <cell r="B1189">
            <v>1187</v>
          </cell>
          <cell r="C1189" t="str">
            <v>Durvalino José Gonçalves</v>
          </cell>
          <cell r="D1189" t="str">
            <v>000.000.000-1186</v>
          </cell>
          <cell r="E1189" t="str">
            <v>Cx. Econômica</v>
          </cell>
          <cell r="F1189">
            <v>4825</v>
          </cell>
          <cell r="G1189">
            <v>13</v>
          </cell>
          <cell r="H1189" t="str">
            <v>00021132-8</v>
          </cell>
        </row>
        <row r="1190">
          <cell r="B1190">
            <v>1188</v>
          </cell>
          <cell r="C1190" t="str">
            <v>Mário Diva Miranda</v>
          </cell>
          <cell r="D1190" t="str">
            <v>000.000.000-1187</v>
          </cell>
          <cell r="E1190" t="str">
            <v>Bradesco</v>
          </cell>
          <cell r="F1190" t="str">
            <v>3801-6</v>
          </cell>
          <cell r="G1190" t="str">
            <v>c/corr</v>
          </cell>
          <cell r="H1190" t="str">
            <v>0350461-0</v>
          </cell>
        </row>
        <row r="1191">
          <cell r="B1191">
            <v>1189</v>
          </cell>
          <cell r="C1191" t="str">
            <v>Uilma Nunes Paixão</v>
          </cell>
          <cell r="D1191" t="str">
            <v>000.000.000-1188</v>
          </cell>
          <cell r="E1191" t="str">
            <v>Banco do Brasil</v>
          </cell>
          <cell r="F1191" t="str">
            <v>2760-X</v>
          </cell>
          <cell r="G1191" t="str">
            <v>c/corr</v>
          </cell>
          <cell r="H1191" t="str">
            <v>13.048-6</v>
          </cell>
        </row>
        <row r="1192">
          <cell r="B1192">
            <v>1190</v>
          </cell>
          <cell r="C1192" t="str">
            <v>Adriano Rodrigues dos Santos</v>
          </cell>
          <cell r="D1192" t="str">
            <v>000.000.000-1189</v>
          </cell>
          <cell r="E1192" t="str">
            <v>Cx. Econômica</v>
          </cell>
          <cell r="F1192">
            <v>4818</v>
          </cell>
          <cell r="G1192">
            <v>13</v>
          </cell>
          <cell r="H1192" t="str">
            <v>00014305-7</v>
          </cell>
        </row>
        <row r="1193">
          <cell r="B1193">
            <v>1191</v>
          </cell>
          <cell r="C1193" t="str">
            <v>Eliane Souza Santos</v>
          </cell>
          <cell r="D1193" t="str">
            <v>000.000.000-1190</v>
          </cell>
          <cell r="E1193" t="str">
            <v>Cx. Econômica</v>
          </cell>
          <cell r="F1193">
            <v>1053</v>
          </cell>
          <cell r="G1193">
            <v>13</v>
          </cell>
          <cell r="H1193" t="str">
            <v>00153222-0</v>
          </cell>
        </row>
        <row r="1194">
          <cell r="B1194">
            <v>1192</v>
          </cell>
          <cell r="C1194" t="str">
            <v>Caique Oliveira dos Santos</v>
          </cell>
          <cell r="D1194" t="str">
            <v>000.000.000-1191</v>
          </cell>
          <cell r="E1194" t="str">
            <v>Cx. Econômica</v>
          </cell>
          <cell r="F1194">
            <v>4825</v>
          </cell>
          <cell r="G1194">
            <v>13</v>
          </cell>
          <cell r="H1194" t="str">
            <v>00012160-4</v>
          </cell>
        </row>
        <row r="1195">
          <cell r="B1195">
            <v>1193</v>
          </cell>
          <cell r="C1195" t="str">
            <v>Elane Rosa de Souza</v>
          </cell>
          <cell r="D1195" t="str">
            <v>000.000.000-1192</v>
          </cell>
          <cell r="E1195" t="str">
            <v>Cx. Econômica</v>
          </cell>
          <cell r="F1195">
            <v>2399</v>
          </cell>
          <cell r="G1195">
            <v>13</v>
          </cell>
          <cell r="H1195" t="str">
            <v>00018713-3</v>
          </cell>
        </row>
        <row r="1196">
          <cell r="B1196">
            <v>1194</v>
          </cell>
          <cell r="C1196" t="str">
            <v>Gildete Evangelista Brito</v>
          </cell>
          <cell r="D1196" t="str">
            <v>000.000.000-1193</v>
          </cell>
          <cell r="E1196" t="str">
            <v>Cx. Econômica</v>
          </cell>
          <cell r="F1196">
            <v>780</v>
          </cell>
          <cell r="G1196">
            <v>13</v>
          </cell>
          <cell r="H1196" t="str">
            <v>00093444-9</v>
          </cell>
        </row>
        <row r="1197">
          <cell r="B1197">
            <v>1195</v>
          </cell>
          <cell r="C1197" t="str">
            <v>Luzia de Souza Brito</v>
          </cell>
          <cell r="D1197" t="str">
            <v>000.000.000-1194</v>
          </cell>
          <cell r="E1197" t="str">
            <v>Cx. Econômica</v>
          </cell>
          <cell r="F1197">
            <v>4601</v>
          </cell>
          <cell r="G1197">
            <v>13</v>
          </cell>
          <cell r="H1197" t="str">
            <v>00012733-7</v>
          </cell>
        </row>
        <row r="1198">
          <cell r="B1198">
            <v>1196</v>
          </cell>
          <cell r="C1198" t="str">
            <v>Luciene Maria de Morais</v>
          </cell>
          <cell r="D1198" t="str">
            <v>000.000.000-1195</v>
          </cell>
          <cell r="E1198" t="str">
            <v>Bradesco</v>
          </cell>
          <cell r="F1198">
            <v>3655</v>
          </cell>
          <cell r="G1198" t="str">
            <v>poup</v>
          </cell>
          <cell r="H1198" t="str">
            <v>1002654-7</v>
          </cell>
        </row>
        <row r="1199">
          <cell r="B1199">
            <v>1197</v>
          </cell>
          <cell r="C1199" t="str">
            <v>Andreia Morais de Brito</v>
          </cell>
          <cell r="D1199" t="str">
            <v>000.000.000-1196</v>
          </cell>
          <cell r="E1199" t="str">
            <v>Cx. Econômica</v>
          </cell>
          <cell r="F1199">
            <v>4222</v>
          </cell>
          <cell r="G1199">
            <v>13</v>
          </cell>
          <cell r="H1199" t="str">
            <v>00014259-0</v>
          </cell>
        </row>
        <row r="1200">
          <cell r="B1200">
            <v>1198</v>
          </cell>
          <cell r="C1200" t="str">
            <v>Marlene Oliveira Boaventura</v>
          </cell>
          <cell r="D1200" t="str">
            <v>000.000.000-1197</v>
          </cell>
          <cell r="E1200" t="str">
            <v>Bradesco</v>
          </cell>
          <cell r="F1200" t="str">
            <v>3655-2</v>
          </cell>
          <cell r="G1200" t="str">
            <v>poup</v>
          </cell>
          <cell r="H1200" t="str">
            <v>1004888-5</v>
          </cell>
        </row>
        <row r="1201">
          <cell r="B1201">
            <v>1199</v>
          </cell>
          <cell r="C1201" t="str">
            <v>Alexandre de Oliveira Souza</v>
          </cell>
          <cell r="D1201" t="str">
            <v>000.000.000-1198</v>
          </cell>
          <cell r="E1201" t="str">
            <v>Bradesco</v>
          </cell>
          <cell r="F1201" t="str">
            <v>3655-2</v>
          </cell>
          <cell r="G1201" t="str">
            <v>poup</v>
          </cell>
          <cell r="H1201" t="str">
            <v>1005271-8</v>
          </cell>
        </row>
        <row r="1202">
          <cell r="B1202">
            <v>1200</v>
          </cell>
          <cell r="C1202" t="str">
            <v>Eliane Rosa dos Santos</v>
          </cell>
          <cell r="D1202" t="str">
            <v>000.000.000-1199</v>
          </cell>
          <cell r="E1202" t="str">
            <v>Cx. Econômica</v>
          </cell>
          <cell r="F1202">
            <v>4601</v>
          </cell>
          <cell r="G1202">
            <v>13</v>
          </cell>
          <cell r="H1202" t="str">
            <v>00010012-9</v>
          </cell>
        </row>
        <row r="1203">
          <cell r="B1203">
            <v>1201</v>
          </cell>
          <cell r="C1203" t="str">
            <v>Maria Graças P. Moureira</v>
          </cell>
          <cell r="D1203" t="str">
            <v>000.000.000-1200</v>
          </cell>
          <cell r="E1203" t="str">
            <v>Cx. Econômica</v>
          </cell>
          <cell r="F1203">
            <v>949</v>
          </cell>
          <cell r="G1203">
            <v>13</v>
          </cell>
          <cell r="H1203" t="str">
            <v>00017775-1</v>
          </cell>
        </row>
        <row r="1204">
          <cell r="B1204">
            <v>1202</v>
          </cell>
          <cell r="C1204" t="str">
            <v>Raimunda Gomes de Novais</v>
          </cell>
          <cell r="D1204" t="str">
            <v>000.000.000-1201</v>
          </cell>
          <cell r="E1204" t="str">
            <v>Cx. Econômica</v>
          </cell>
          <cell r="F1204">
            <v>4601</v>
          </cell>
          <cell r="G1204">
            <v>13</v>
          </cell>
          <cell r="H1204" t="str">
            <v>00001837-6</v>
          </cell>
        </row>
        <row r="1205">
          <cell r="B1205">
            <v>1203</v>
          </cell>
          <cell r="C1205" t="str">
            <v>Maremi Teles dos Santos</v>
          </cell>
          <cell r="D1205" t="str">
            <v>000.000.000-1202</v>
          </cell>
          <cell r="E1205" t="str">
            <v>Bradesco</v>
          </cell>
          <cell r="F1205">
            <v>3738</v>
          </cell>
          <cell r="G1205" t="str">
            <v>c/corr</v>
          </cell>
          <cell r="H1205" t="str">
            <v>130238-8</v>
          </cell>
        </row>
        <row r="1206">
          <cell r="B1206">
            <v>1204</v>
          </cell>
          <cell r="C1206" t="str">
            <v>Lucimaria Silva de Souza</v>
          </cell>
          <cell r="D1206" t="str">
            <v>000.000.000-1203</v>
          </cell>
          <cell r="E1206" t="str">
            <v>Cx. Econômica</v>
          </cell>
          <cell r="F1206">
            <v>4825</v>
          </cell>
          <cell r="G1206">
            <v>13</v>
          </cell>
          <cell r="H1206" t="str">
            <v>00023027-6</v>
          </cell>
        </row>
        <row r="1207">
          <cell r="B1207">
            <v>1205</v>
          </cell>
          <cell r="C1207" t="str">
            <v>Valdeteno Novais Oliveira</v>
          </cell>
          <cell r="D1207" t="str">
            <v>000.000.000-1204</v>
          </cell>
          <cell r="E1207" t="str">
            <v>Bradesco</v>
          </cell>
          <cell r="F1207">
            <v>3655</v>
          </cell>
          <cell r="G1207" t="str">
            <v>poup</v>
          </cell>
          <cell r="H1207" t="str">
            <v>1004239-9</v>
          </cell>
        </row>
        <row r="1208">
          <cell r="B1208">
            <v>1206</v>
          </cell>
          <cell r="C1208" t="str">
            <v>Ronielma de Oliveira Morais</v>
          </cell>
          <cell r="D1208" t="str">
            <v>000.000.000-1205</v>
          </cell>
          <cell r="E1208" t="str">
            <v>Bradesco</v>
          </cell>
          <cell r="F1208">
            <v>3655</v>
          </cell>
          <cell r="G1208" t="str">
            <v>poup</v>
          </cell>
          <cell r="H1208" t="str">
            <v>1000393-8</v>
          </cell>
        </row>
        <row r="1209">
          <cell r="B1209">
            <v>1207</v>
          </cell>
          <cell r="C1209" t="str">
            <v>Sueli Oliveira Boaventura</v>
          </cell>
          <cell r="D1209" t="str">
            <v>000.000.000-1206</v>
          </cell>
          <cell r="E1209" t="str">
            <v>Cx. Econômica</v>
          </cell>
          <cell r="F1209">
            <v>780</v>
          </cell>
          <cell r="G1209">
            <v>23</v>
          </cell>
          <cell r="H1209" t="str">
            <v>00016453-5</v>
          </cell>
        </row>
        <row r="1210">
          <cell r="B1210">
            <v>1208</v>
          </cell>
          <cell r="C1210" t="str">
            <v>Neildo de Oliveira Silva</v>
          </cell>
          <cell r="D1210" t="str">
            <v>000.000.000-1207</v>
          </cell>
          <cell r="E1210" t="str">
            <v>Bradesco</v>
          </cell>
          <cell r="F1210">
            <v>3655</v>
          </cell>
          <cell r="G1210" t="str">
            <v>poup</v>
          </cell>
          <cell r="H1210" t="str">
            <v>1003304-7</v>
          </cell>
        </row>
        <row r="1211">
          <cell r="B1211">
            <v>1209</v>
          </cell>
          <cell r="C1211" t="str">
            <v>Silvanete Boaventura de Souza</v>
          </cell>
          <cell r="D1211" t="str">
            <v>000.000.000-1208</v>
          </cell>
          <cell r="E1211" t="str">
            <v>Bradesco</v>
          </cell>
          <cell r="F1211">
            <v>3655</v>
          </cell>
          <cell r="G1211" t="str">
            <v>poup</v>
          </cell>
          <cell r="H1211" t="str">
            <v>1001513-8</v>
          </cell>
        </row>
        <row r="1212">
          <cell r="B1212">
            <v>1210</v>
          </cell>
          <cell r="C1212" t="str">
            <v>Ismael Santos Nunes</v>
          </cell>
          <cell r="D1212" t="str">
            <v>000.000.000-1209</v>
          </cell>
          <cell r="E1212" t="str">
            <v>Cx. Econômica</v>
          </cell>
          <cell r="F1212">
            <v>4825</v>
          </cell>
          <cell r="G1212">
            <v>13</v>
          </cell>
          <cell r="H1212" t="str">
            <v>00022045-9</v>
          </cell>
        </row>
        <row r="1213">
          <cell r="B1213">
            <v>1211</v>
          </cell>
          <cell r="C1213" t="str">
            <v>Wesley Gonçalves Silva</v>
          </cell>
          <cell r="D1213" t="str">
            <v>000.000.000-1210</v>
          </cell>
          <cell r="E1213" t="str">
            <v>Cx. Econômica</v>
          </cell>
          <cell r="F1213">
            <v>4825</v>
          </cell>
          <cell r="G1213">
            <v>13</v>
          </cell>
          <cell r="H1213" t="str">
            <v>00022051-3</v>
          </cell>
        </row>
        <row r="1214">
          <cell r="B1214">
            <v>1212</v>
          </cell>
          <cell r="C1214" t="str">
            <v>Almir Araújo Lima</v>
          </cell>
          <cell r="D1214" t="str">
            <v>000.000.000-1211</v>
          </cell>
          <cell r="E1214" t="str">
            <v>Bradesco</v>
          </cell>
          <cell r="F1214" t="str">
            <v>3616-1</v>
          </cell>
          <cell r="G1214" t="str">
            <v>c/corr</v>
          </cell>
          <cell r="H1214" t="str">
            <v>0008239-2</v>
          </cell>
        </row>
        <row r="1215">
          <cell r="B1215">
            <v>1213</v>
          </cell>
          <cell r="C1215" t="str">
            <v>Iris Alves de Souza</v>
          </cell>
          <cell r="D1215" t="str">
            <v>000.000.000-1212</v>
          </cell>
          <cell r="E1215" t="str">
            <v>Cx. Econômica</v>
          </cell>
          <cell r="F1215">
            <v>4818</v>
          </cell>
          <cell r="G1215">
            <v>13</v>
          </cell>
          <cell r="H1215" t="str">
            <v>00010627-5</v>
          </cell>
        </row>
        <row r="1216">
          <cell r="B1216">
            <v>1214</v>
          </cell>
          <cell r="C1216" t="str">
            <v>Luziania Santana Santos</v>
          </cell>
          <cell r="D1216" t="str">
            <v>000.000.000-1213</v>
          </cell>
          <cell r="E1216" t="str">
            <v>Cx. Econômica</v>
          </cell>
          <cell r="F1216">
            <v>949</v>
          </cell>
          <cell r="G1216">
            <v>13</v>
          </cell>
          <cell r="H1216" t="str">
            <v>00081969-9</v>
          </cell>
        </row>
        <row r="1217">
          <cell r="B1217">
            <v>1215</v>
          </cell>
          <cell r="C1217" t="str">
            <v>Ana Lucia Santana Sousa</v>
          </cell>
          <cell r="D1217" t="str">
            <v>000.000.000-1214</v>
          </cell>
          <cell r="E1217" t="str">
            <v>Cx. Econômica</v>
          </cell>
          <cell r="F1217">
            <v>949</v>
          </cell>
          <cell r="G1217">
            <v>23</v>
          </cell>
          <cell r="H1217" t="str">
            <v>00023188-5</v>
          </cell>
        </row>
        <row r="1218">
          <cell r="B1218">
            <v>1216</v>
          </cell>
          <cell r="C1218" t="str">
            <v>Cristiano dos Santos S. B. Graças</v>
          </cell>
          <cell r="D1218" t="str">
            <v>000.000.000-1215</v>
          </cell>
          <cell r="E1218" t="str">
            <v>Cx. Econômica</v>
          </cell>
          <cell r="F1218">
            <v>4375</v>
          </cell>
          <cell r="G1218">
            <v>23</v>
          </cell>
          <cell r="H1218" t="str">
            <v>00002340-0</v>
          </cell>
        </row>
        <row r="1219">
          <cell r="B1219">
            <v>1217</v>
          </cell>
          <cell r="C1219" t="str">
            <v>Damires da Silva Alves</v>
          </cell>
          <cell r="D1219" t="str">
            <v>000.000.000-1216</v>
          </cell>
          <cell r="E1219" t="str">
            <v>Cx. Econômica</v>
          </cell>
          <cell r="F1219">
            <v>659</v>
          </cell>
          <cell r="G1219">
            <v>13</v>
          </cell>
          <cell r="H1219" t="str">
            <v>00050099-8</v>
          </cell>
        </row>
        <row r="1220">
          <cell r="B1220">
            <v>1218</v>
          </cell>
          <cell r="C1220" t="str">
            <v>Lais Fonseca de Souza</v>
          </cell>
          <cell r="D1220" t="str">
            <v>000.000.000-1217</v>
          </cell>
          <cell r="E1220" t="str">
            <v>Cx. Econômica</v>
          </cell>
          <cell r="F1220">
            <v>4601</v>
          </cell>
          <cell r="G1220">
            <v>13</v>
          </cell>
          <cell r="H1220" t="str">
            <v>00009040-9</v>
          </cell>
        </row>
        <row r="1221">
          <cell r="B1221">
            <v>1219</v>
          </cell>
          <cell r="C1221" t="str">
            <v>Fabiana O. Marciel</v>
          </cell>
          <cell r="D1221" t="str">
            <v>000.000.000-1218</v>
          </cell>
          <cell r="E1221" t="str">
            <v>Bradesco</v>
          </cell>
          <cell r="F1221" t="str">
            <v>3801-6</v>
          </cell>
          <cell r="G1221" t="str">
            <v>poup</v>
          </cell>
          <cell r="H1221" t="str">
            <v>1000270-2</v>
          </cell>
        </row>
        <row r="1222">
          <cell r="B1222">
            <v>1220</v>
          </cell>
          <cell r="C1222" t="str">
            <v>Ione Ferreira de Souza</v>
          </cell>
          <cell r="D1222" t="str">
            <v>000.000.000-1219</v>
          </cell>
          <cell r="E1222" t="str">
            <v>Cx. Econômica</v>
          </cell>
          <cell r="F1222">
            <v>4601</v>
          </cell>
          <cell r="G1222">
            <v>13</v>
          </cell>
          <cell r="H1222" t="str">
            <v>00012588-1</v>
          </cell>
        </row>
        <row r="1223">
          <cell r="B1223">
            <v>1221</v>
          </cell>
          <cell r="C1223" t="str">
            <v>Ana Regina T. Machado</v>
          </cell>
          <cell r="D1223" t="str">
            <v>000.000.000-1220</v>
          </cell>
          <cell r="E1223" t="str">
            <v>Bradesco</v>
          </cell>
          <cell r="F1223" t="str">
            <v>3616-1</v>
          </cell>
          <cell r="G1223" t="str">
            <v>c/corr</v>
          </cell>
          <cell r="H1223" t="str">
            <v>0003966-7</v>
          </cell>
        </row>
        <row r="1224">
          <cell r="B1224">
            <v>1222</v>
          </cell>
          <cell r="C1224" t="str">
            <v>Marcia Silva dos Santos</v>
          </cell>
          <cell r="D1224" t="str">
            <v>000.000.000-1221</v>
          </cell>
          <cell r="E1224" t="str">
            <v>Bradesco</v>
          </cell>
          <cell r="F1224" t="str">
            <v>3616-1</v>
          </cell>
          <cell r="G1224" t="str">
            <v>c/corr</v>
          </cell>
          <cell r="H1224" t="str">
            <v>0005184-5</v>
          </cell>
        </row>
        <row r="1225">
          <cell r="B1225">
            <v>1223</v>
          </cell>
          <cell r="C1225" t="str">
            <v>Paulo Sérgio S. Lessa</v>
          </cell>
          <cell r="D1225" t="str">
            <v>000.000.000-1222</v>
          </cell>
          <cell r="E1225" t="str">
            <v>Banco do Brasil</v>
          </cell>
          <cell r="F1225" t="str">
            <v>2760-X</v>
          </cell>
          <cell r="G1225" t="str">
            <v>c/corr</v>
          </cell>
          <cell r="H1225" t="str">
            <v>17.300-2</v>
          </cell>
        </row>
        <row r="1226">
          <cell r="B1226">
            <v>1224</v>
          </cell>
          <cell r="C1226" t="str">
            <v>Nivaldo Gonçalves da Silva</v>
          </cell>
          <cell r="D1226" t="str">
            <v>000.000.000-1223</v>
          </cell>
          <cell r="E1226" t="str">
            <v>Bradesco</v>
          </cell>
          <cell r="F1226" t="str">
            <v>3616-1</v>
          </cell>
          <cell r="G1226" t="str">
            <v>c/corr</v>
          </cell>
          <cell r="H1226" t="str">
            <v>0007459-4</v>
          </cell>
        </row>
        <row r="1227">
          <cell r="B1227">
            <v>1225</v>
          </cell>
          <cell r="C1227" t="str">
            <v>Jeferson dos Santos</v>
          </cell>
          <cell r="D1227" t="str">
            <v>000.000.000-1224</v>
          </cell>
          <cell r="E1227" t="str">
            <v>Cx. Econômica</v>
          </cell>
          <cell r="F1227">
            <v>973</v>
          </cell>
          <cell r="G1227">
            <v>13</v>
          </cell>
          <cell r="H1227" t="str">
            <v>00087943-9</v>
          </cell>
        </row>
        <row r="1228">
          <cell r="B1228">
            <v>1226</v>
          </cell>
          <cell r="C1228" t="str">
            <v>Diego dos Santos Oliveira</v>
          </cell>
          <cell r="D1228" t="str">
            <v>000.000.000-1225</v>
          </cell>
          <cell r="E1228" t="str">
            <v>Cx. Econômica</v>
          </cell>
          <cell r="F1228">
            <v>3802</v>
          </cell>
          <cell r="G1228">
            <v>13</v>
          </cell>
          <cell r="H1228" t="str">
            <v>00007525-6</v>
          </cell>
        </row>
        <row r="1229">
          <cell r="B1229">
            <v>1227</v>
          </cell>
          <cell r="C1229" t="str">
            <v>Valtecio Batista da Cruz</v>
          </cell>
          <cell r="D1229" t="str">
            <v>000.000.000-1226</v>
          </cell>
          <cell r="E1229" t="str">
            <v>Cx. Econômica</v>
          </cell>
          <cell r="F1229">
            <v>949</v>
          </cell>
          <cell r="G1229">
            <v>13</v>
          </cell>
          <cell r="H1229" t="str">
            <v>00025837-9</v>
          </cell>
        </row>
        <row r="1230">
          <cell r="B1230">
            <v>1228</v>
          </cell>
          <cell r="C1230" t="str">
            <v>Lucas Cruz Carvalho</v>
          </cell>
          <cell r="D1230" t="str">
            <v>000.000.000-1227</v>
          </cell>
          <cell r="E1230" t="str">
            <v>Cx. Econômica</v>
          </cell>
          <cell r="F1230">
            <v>4825</v>
          </cell>
          <cell r="G1230">
            <v>13</v>
          </cell>
          <cell r="H1230" t="str">
            <v>00008154-8</v>
          </cell>
        </row>
        <row r="1231">
          <cell r="B1231">
            <v>1229</v>
          </cell>
          <cell r="C1231" t="str">
            <v xml:space="preserve">Gilmar V. de Assis/Maria E. de J. Santos </v>
          </cell>
          <cell r="D1231" t="str">
            <v>000.000.000-1228</v>
          </cell>
          <cell r="E1231" t="str">
            <v>Bradesco</v>
          </cell>
          <cell r="F1231" t="str">
            <v>3801-6</v>
          </cell>
          <cell r="G1231" t="str">
            <v>c/corr</v>
          </cell>
          <cell r="H1231" t="str">
            <v>0008536-7</v>
          </cell>
        </row>
        <row r="1232">
          <cell r="B1232">
            <v>1230</v>
          </cell>
          <cell r="C1232" t="str">
            <v>Joelita de Jesus Souza</v>
          </cell>
          <cell r="D1232" t="str">
            <v>000.000.000-1229</v>
          </cell>
          <cell r="E1232" t="str">
            <v>Bradesco</v>
          </cell>
          <cell r="F1232" t="str">
            <v>3801-6</v>
          </cell>
          <cell r="G1232" t="str">
            <v>c/corr</v>
          </cell>
          <cell r="H1232" t="str">
            <v>0000648-3</v>
          </cell>
        </row>
        <row r="1233">
          <cell r="B1233">
            <v>1231</v>
          </cell>
          <cell r="C1233" t="str">
            <v>Maria A. J. Souza</v>
          </cell>
          <cell r="D1233" t="str">
            <v>000.000.000-1230</v>
          </cell>
          <cell r="E1233" t="str">
            <v>Banco do Brasil</v>
          </cell>
          <cell r="F1233" t="str">
            <v>0963-6</v>
          </cell>
          <cell r="G1233" t="str">
            <v>poup</v>
          </cell>
          <cell r="H1233" t="str">
            <v>46.179-2</v>
          </cell>
        </row>
        <row r="1234">
          <cell r="B1234">
            <v>1232</v>
          </cell>
          <cell r="C1234" t="str">
            <v>Lucielma Paes da Silva</v>
          </cell>
          <cell r="D1234" t="str">
            <v>000.000.000-1231</v>
          </cell>
          <cell r="E1234" t="str">
            <v>Cx. Econômica</v>
          </cell>
          <cell r="F1234">
            <v>780</v>
          </cell>
          <cell r="G1234">
            <v>13</v>
          </cell>
          <cell r="H1234" t="str">
            <v>00019052-8</v>
          </cell>
        </row>
        <row r="1235">
          <cell r="B1235">
            <v>1233</v>
          </cell>
          <cell r="C1235" t="str">
            <v>Maria José de Souza Miranda</v>
          </cell>
          <cell r="D1235" t="str">
            <v>000.000.000-1232</v>
          </cell>
          <cell r="E1235" t="str">
            <v>Bradesco</v>
          </cell>
          <cell r="F1235" t="str">
            <v>3655-2</v>
          </cell>
          <cell r="G1235" t="str">
            <v>c/corr</v>
          </cell>
          <cell r="H1235" t="str">
            <v>1004553-3</v>
          </cell>
        </row>
        <row r="1236">
          <cell r="B1236">
            <v>1234</v>
          </cell>
          <cell r="C1236" t="str">
            <v>Everaldo Santana de Jesus</v>
          </cell>
          <cell r="D1236" t="str">
            <v>000.000.000-1233</v>
          </cell>
          <cell r="E1236" t="str">
            <v>Bradesco</v>
          </cell>
          <cell r="F1236" t="str">
            <v>3616-1</v>
          </cell>
          <cell r="G1236" t="str">
            <v>c/corr</v>
          </cell>
          <cell r="H1236" t="str">
            <v>1001395-0</v>
          </cell>
        </row>
        <row r="1237">
          <cell r="B1237">
            <v>1235</v>
          </cell>
          <cell r="C1237" t="str">
            <v>Silvanete Antônio de Souza</v>
          </cell>
          <cell r="D1237" t="str">
            <v>000.000.000-1234</v>
          </cell>
          <cell r="E1237" t="str">
            <v>Cx. Econômica</v>
          </cell>
          <cell r="F1237">
            <v>4825</v>
          </cell>
          <cell r="G1237">
            <v>13</v>
          </cell>
          <cell r="H1237" t="str">
            <v>00001432-8</v>
          </cell>
        </row>
        <row r="1238">
          <cell r="B1238">
            <v>1236</v>
          </cell>
          <cell r="C1238" t="str">
            <v>Ana Sena Santos</v>
          </cell>
          <cell r="D1238" t="str">
            <v>000.000.000-1235</v>
          </cell>
          <cell r="E1238" t="str">
            <v>Cx. Econômica</v>
          </cell>
          <cell r="F1238">
            <v>949</v>
          </cell>
          <cell r="G1238">
            <v>23</v>
          </cell>
          <cell r="H1238" t="str">
            <v>00008345-2</v>
          </cell>
        </row>
        <row r="1239">
          <cell r="B1239">
            <v>1237</v>
          </cell>
          <cell r="C1239" t="str">
            <v>Eudice Paixão Maia</v>
          </cell>
          <cell r="D1239" t="str">
            <v>000.000.000-1236</v>
          </cell>
          <cell r="E1239" t="str">
            <v>Cx. Econômica</v>
          </cell>
          <cell r="F1239">
            <v>949</v>
          </cell>
          <cell r="G1239">
            <v>23</v>
          </cell>
          <cell r="H1239" t="str">
            <v>00024537-1</v>
          </cell>
        </row>
        <row r="1240">
          <cell r="B1240">
            <v>1238</v>
          </cell>
          <cell r="C1240" t="str">
            <v>Clenilda Oliveira dos Santos</v>
          </cell>
          <cell r="D1240" t="str">
            <v>000.000.000-1237</v>
          </cell>
          <cell r="E1240" t="str">
            <v>Cx. Econômica</v>
          </cell>
          <cell r="F1240">
            <v>2734</v>
          </cell>
          <cell r="G1240">
            <v>13</v>
          </cell>
          <cell r="H1240" t="str">
            <v>00055654-6</v>
          </cell>
        </row>
        <row r="1241">
          <cell r="B1241">
            <v>1239</v>
          </cell>
          <cell r="C1241" t="str">
            <v>Luzinete Lima A. Santos</v>
          </cell>
          <cell r="D1241" t="str">
            <v>000.000.000-1238</v>
          </cell>
          <cell r="E1241" t="str">
            <v>Cx. Econômica</v>
          </cell>
          <cell r="F1241">
            <v>951</v>
          </cell>
          <cell r="G1241">
            <v>13</v>
          </cell>
          <cell r="H1241" t="str">
            <v>00096761-3</v>
          </cell>
        </row>
        <row r="1242">
          <cell r="B1242">
            <v>1240</v>
          </cell>
          <cell r="C1242" t="str">
            <v>Lucilene Maria Oliveira</v>
          </cell>
          <cell r="D1242" t="str">
            <v>000.000.000-1239</v>
          </cell>
          <cell r="E1242" t="str">
            <v>Bradesco</v>
          </cell>
          <cell r="F1242" t="str">
            <v>3801-6</v>
          </cell>
          <cell r="G1242" t="str">
            <v>c/corr</v>
          </cell>
          <cell r="H1242" t="str">
            <v>0350385-2</v>
          </cell>
        </row>
        <row r="1243">
          <cell r="B1243">
            <v>1241</v>
          </cell>
          <cell r="C1243" t="str">
            <v>Rosivania Madalena de Souza</v>
          </cell>
          <cell r="D1243" t="str">
            <v>000.000.000-1240</v>
          </cell>
          <cell r="E1243" t="str">
            <v>Bradesco</v>
          </cell>
          <cell r="F1243" t="str">
            <v>3801-6</v>
          </cell>
          <cell r="G1243" t="str">
            <v>poup</v>
          </cell>
          <cell r="H1243" t="str">
            <v>1000147-1</v>
          </cell>
        </row>
        <row r="1244">
          <cell r="B1244">
            <v>1242</v>
          </cell>
          <cell r="C1244" t="str">
            <v>Tamires Lima de Jesus</v>
          </cell>
          <cell r="D1244" t="str">
            <v>000.000.000-1241</v>
          </cell>
          <cell r="E1244" t="str">
            <v>Cx. Econômica</v>
          </cell>
          <cell r="F1244">
            <v>4825</v>
          </cell>
          <cell r="G1244">
            <v>13</v>
          </cell>
          <cell r="H1244" t="str">
            <v>00022280-0</v>
          </cell>
        </row>
        <row r="1245">
          <cell r="B1245">
            <v>1243</v>
          </cell>
          <cell r="C1245" t="str">
            <v>Leonice de Jesus Monteiro</v>
          </cell>
          <cell r="D1245" t="str">
            <v>000.000.000-1242</v>
          </cell>
          <cell r="E1245" t="str">
            <v>Cx. Econômica</v>
          </cell>
          <cell r="F1245">
            <v>4825</v>
          </cell>
          <cell r="G1245">
            <v>13</v>
          </cell>
          <cell r="H1245" t="str">
            <v>00000293-1</v>
          </cell>
        </row>
        <row r="1246">
          <cell r="B1246">
            <v>1244</v>
          </cell>
          <cell r="C1246" t="str">
            <v>Raimunda Madalena de Souza</v>
          </cell>
          <cell r="D1246" t="str">
            <v>000.000.000-1243</v>
          </cell>
          <cell r="E1246" t="str">
            <v>Bradesco</v>
          </cell>
          <cell r="F1246" t="str">
            <v>3801-6</v>
          </cell>
          <cell r="G1246" t="str">
            <v>poup</v>
          </cell>
          <cell r="H1246" t="str">
            <v>1000175-7</v>
          </cell>
        </row>
        <row r="1247">
          <cell r="B1247">
            <v>1245</v>
          </cell>
          <cell r="C1247" t="str">
            <v>Betania Maria de Jesus</v>
          </cell>
          <cell r="D1247" t="str">
            <v>000.000.000-1244</v>
          </cell>
          <cell r="E1247" t="str">
            <v>Cx. Econômica</v>
          </cell>
          <cell r="F1247">
            <v>4825</v>
          </cell>
          <cell r="G1247">
            <v>13</v>
          </cell>
          <cell r="H1247" t="str">
            <v>00001066-7</v>
          </cell>
        </row>
        <row r="1248">
          <cell r="B1248">
            <v>1246</v>
          </cell>
          <cell r="C1248" t="str">
            <v>Eliana Rosa de Souza</v>
          </cell>
          <cell r="D1248" t="str">
            <v>000.000.000-1245</v>
          </cell>
          <cell r="E1248" t="str">
            <v>Cx. Econômica</v>
          </cell>
          <cell r="F1248">
            <v>4825</v>
          </cell>
          <cell r="G1248">
            <v>13</v>
          </cell>
          <cell r="H1248" t="str">
            <v>00011941-3</v>
          </cell>
        </row>
        <row r="1249">
          <cell r="B1249">
            <v>1247</v>
          </cell>
          <cell r="C1249" t="str">
            <v>Elenir M. dos Anjos</v>
          </cell>
          <cell r="D1249" t="str">
            <v>000.000.000-1246</v>
          </cell>
          <cell r="E1249" t="str">
            <v>Cx. Econômica</v>
          </cell>
          <cell r="F1249">
            <v>949</v>
          </cell>
          <cell r="G1249">
            <v>13</v>
          </cell>
          <cell r="H1249" t="str">
            <v>00074265-3</v>
          </cell>
        </row>
        <row r="1250">
          <cell r="B1250">
            <v>1248</v>
          </cell>
          <cell r="C1250" t="str">
            <v>Isabel Lima da Silva Santos</v>
          </cell>
          <cell r="D1250" t="str">
            <v>000.000.000-1247</v>
          </cell>
          <cell r="E1250" t="str">
            <v>Cx. Econômica</v>
          </cell>
          <cell r="F1250">
            <v>949</v>
          </cell>
          <cell r="G1250">
            <v>13</v>
          </cell>
          <cell r="H1250" t="str">
            <v>00027300-9</v>
          </cell>
        </row>
        <row r="1251">
          <cell r="B1251">
            <v>1249</v>
          </cell>
          <cell r="C1251" t="str">
            <v>Jeferson Anjos Oliveira</v>
          </cell>
          <cell r="D1251" t="str">
            <v>000.000.000-1248</v>
          </cell>
          <cell r="E1251" t="str">
            <v>Cx. Econômica</v>
          </cell>
          <cell r="F1251">
            <v>4825</v>
          </cell>
          <cell r="G1251">
            <v>13</v>
          </cell>
          <cell r="H1251" t="str">
            <v>00023315-1</v>
          </cell>
        </row>
        <row r="1252">
          <cell r="B1252">
            <v>1250</v>
          </cell>
          <cell r="C1252" t="str">
            <v>João Carlos N. Gomes</v>
          </cell>
          <cell r="D1252" t="str">
            <v>000.000.000-1249</v>
          </cell>
          <cell r="E1252" t="str">
            <v>Cx. Econômica</v>
          </cell>
          <cell r="F1252">
            <v>4818</v>
          </cell>
          <cell r="G1252">
            <v>13</v>
          </cell>
          <cell r="H1252" t="str">
            <v>00006862-4</v>
          </cell>
        </row>
        <row r="1253">
          <cell r="B1253">
            <v>1251</v>
          </cell>
          <cell r="C1253" t="str">
            <v>Paulo Pereira dos Santos</v>
          </cell>
          <cell r="D1253" t="str">
            <v>000.000.000-1250</v>
          </cell>
          <cell r="E1253" t="str">
            <v>Cx. Econômica</v>
          </cell>
          <cell r="F1253">
            <v>780</v>
          </cell>
          <cell r="G1253">
            <v>23</v>
          </cell>
          <cell r="H1253" t="str">
            <v>00012091-0</v>
          </cell>
        </row>
        <row r="1254">
          <cell r="B1254">
            <v>1252</v>
          </cell>
          <cell r="C1254" t="str">
            <v>Maria Celes Ferreira Souza</v>
          </cell>
          <cell r="D1254" t="str">
            <v>000.000.000-1251</v>
          </cell>
          <cell r="E1254" t="str">
            <v>Bradesco</v>
          </cell>
          <cell r="F1254" t="str">
            <v>3616-1</v>
          </cell>
          <cell r="G1254" t="str">
            <v>c/corr</v>
          </cell>
          <cell r="H1254" t="str">
            <v>0050164-6</v>
          </cell>
        </row>
        <row r="1255">
          <cell r="B1255">
            <v>1253</v>
          </cell>
          <cell r="C1255" t="str">
            <v>Carlisson dos R Mangab</v>
          </cell>
          <cell r="D1255" t="str">
            <v>000.000.000-1252</v>
          </cell>
          <cell r="E1255" t="str">
            <v>Cx. Econômica</v>
          </cell>
          <cell r="F1255">
            <v>4825</v>
          </cell>
          <cell r="G1255">
            <v>13</v>
          </cell>
          <cell r="H1255" t="str">
            <v>00018828-8</v>
          </cell>
        </row>
        <row r="1256">
          <cell r="B1256">
            <v>1254</v>
          </cell>
          <cell r="C1256" t="str">
            <v>Roberio Ivan de Oliveira</v>
          </cell>
          <cell r="D1256" t="str">
            <v>000.000.000-1253</v>
          </cell>
          <cell r="E1256" t="str">
            <v>Cx. Econômica</v>
          </cell>
          <cell r="F1256">
            <v>4825</v>
          </cell>
          <cell r="G1256">
            <v>13</v>
          </cell>
          <cell r="H1256" t="str">
            <v>00012825-0</v>
          </cell>
        </row>
        <row r="1257">
          <cell r="B1257">
            <v>1255</v>
          </cell>
          <cell r="C1257" t="str">
            <v>Sandra Euzébia dos Anjos</v>
          </cell>
          <cell r="D1257" t="str">
            <v>000.000.000-1254</v>
          </cell>
          <cell r="E1257" t="str">
            <v>Bradesco</v>
          </cell>
          <cell r="F1257" t="str">
            <v>3801-6</v>
          </cell>
          <cell r="G1257" t="str">
            <v>poup</v>
          </cell>
          <cell r="H1257" t="str">
            <v>0350565-0</v>
          </cell>
        </row>
        <row r="1258">
          <cell r="B1258">
            <v>1256</v>
          </cell>
          <cell r="C1258" t="str">
            <v>Girleide Santana</v>
          </cell>
          <cell r="D1258" t="str">
            <v>000.000.000-1255</v>
          </cell>
          <cell r="E1258" t="str">
            <v>Cx. Econômica</v>
          </cell>
          <cell r="F1258">
            <v>4818</v>
          </cell>
          <cell r="G1258">
            <v>13</v>
          </cell>
          <cell r="H1258" t="str">
            <v>00006184-0</v>
          </cell>
        </row>
        <row r="1259">
          <cell r="B1259">
            <v>1257</v>
          </cell>
          <cell r="C1259" t="str">
            <v>Cleber de Jesus Oliveira</v>
          </cell>
          <cell r="D1259" t="str">
            <v>000.000.000-1256</v>
          </cell>
          <cell r="E1259" t="str">
            <v>Bradesco</v>
          </cell>
          <cell r="F1259" t="str">
            <v>3532-7</v>
          </cell>
          <cell r="G1259" t="str">
            <v>poup</v>
          </cell>
          <cell r="H1259" t="str">
            <v>0003149-6</v>
          </cell>
        </row>
        <row r="1260">
          <cell r="B1260">
            <v>1258</v>
          </cell>
          <cell r="C1260" t="str">
            <v>Elisangela Maria de Souza</v>
          </cell>
          <cell r="D1260" t="str">
            <v>000.000.000-1257</v>
          </cell>
          <cell r="E1260" t="str">
            <v>Bradesco</v>
          </cell>
          <cell r="F1260" t="str">
            <v>3801-6</v>
          </cell>
          <cell r="G1260" t="str">
            <v>poup</v>
          </cell>
          <cell r="H1260" t="str">
            <v>0523153-1</v>
          </cell>
        </row>
        <row r="1261">
          <cell r="B1261">
            <v>1259</v>
          </cell>
          <cell r="C1261" t="str">
            <v>Miralva de Jesus Batista</v>
          </cell>
          <cell r="D1261" t="str">
            <v>000.000.000-1258</v>
          </cell>
          <cell r="E1261" t="str">
            <v>Bradesco</v>
          </cell>
          <cell r="F1261" t="str">
            <v>3616-1</v>
          </cell>
          <cell r="G1261" t="str">
            <v>poup</v>
          </cell>
          <cell r="H1261" t="str">
            <v>1001294-5</v>
          </cell>
        </row>
        <row r="1262">
          <cell r="B1262">
            <v>1260</v>
          </cell>
          <cell r="C1262" t="str">
            <v>Joelma da Silva Pereira</v>
          </cell>
          <cell r="D1262" t="str">
            <v>000.000.000-1259</v>
          </cell>
          <cell r="E1262" t="str">
            <v>Cx. Econômica</v>
          </cell>
          <cell r="F1262">
            <v>4825</v>
          </cell>
          <cell r="G1262">
            <v>13</v>
          </cell>
          <cell r="H1262" t="str">
            <v>00021566-8</v>
          </cell>
        </row>
        <row r="1263">
          <cell r="B1263">
            <v>1261</v>
          </cell>
          <cell r="C1263" t="str">
            <v>Erivalda Pereira Brito</v>
          </cell>
          <cell r="D1263" t="str">
            <v>000.000.000-1260</v>
          </cell>
          <cell r="E1263" t="str">
            <v>Cx. Econômica</v>
          </cell>
          <cell r="F1263">
            <v>780</v>
          </cell>
          <cell r="G1263">
            <v>23</v>
          </cell>
          <cell r="H1263" t="str">
            <v>00016714-3</v>
          </cell>
        </row>
        <row r="1264">
          <cell r="B1264">
            <v>1262</v>
          </cell>
          <cell r="C1264" t="str">
            <v>Antônio Alves dos Santos</v>
          </cell>
          <cell r="D1264" t="str">
            <v>000.000.000-1261</v>
          </cell>
          <cell r="E1264" t="str">
            <v>Cx. Econômica</v>
          </cell>
          <cell r="F1264">
            <v>780</v>
          </cell>
          <cell r="G1264">
            <v>23</v>
          </cell>
          <cell r="H1264" t="str">
            <v>00003948-0</v>
          </cell>
        </row>
        <row r="1265">
          <cell r="B1265">
            <v>1263</v>
          </cell>
          <cell r="C1265" t="str">
            <v>Rubia Oliveira Santos</v>
          </cell>
          <cell r="D1265" t="str">
            <v>000.000.000-1262</v>
          </cell>
          <cell r="E1265" t="str">
            <v>Bradesco</v>
          </cell>
          <cell r="F1265" t="str">
            <v>3806-1</v>
          </cell>
          <cell r="G1265" t="str">
            <v>poup</v>
          </cell>
          <cell r="H1265" t="str">
            <v>0001745-0</v>
          </cell>
        </row>
        <row r="1266">
          <cell r="B1266">
            <v>1264</v>
          </cell>
          <cell r="C1266" t="str">
            <v>José Carlos Ferreira</v>
          </cell>
          <cell r="D1266" t="str">
            <v>000.000.000-1263</v>
          </cell>
          <cell r="E1266" t="str">
            <v>Bradesco</v>
          </cell>
          <cell r="F1266" t="str">
            <v>3616-1</v>
          </cell>
          <cell r="G1266" t="str">
            <v>poup</v>
          </cell>
          <cell r="H1266" t="str">
            <v>1000703-8</v>
          </cell>
        </row>
        <row r="1267">
          <cell r="B1267">
            <v>1265</v>
          </cell>
          <cell r="C1267" t="str">
            <v>Emerson Alves de Jesus</v>
          </cell>
          <cell r="D1267" t="str">
            <v>000.000.000-1264</v>
          </cell>
          <cell r="E1267" t="str">
            <v>Cx. Econômica</v>
          </cell>
          <cell r="F1267">
            <v>3458</v>
          </cell>
          <cell r="G1267">
            <v>13</v>
          </cell>
          <cell r="H1267" t="str">
            <v>00007374-2</v>
          </cell>
        </row>
        <row r="1268">
          <cell r="B1268">
            <v>1266</v>
          </cell>
          <cell r="C1268" t="str">
            <v>Mônica Viana Anjos</v>
          </cell>
          <cell r="D1268" t="str">
            <v>000.000.000-1265</v>
          </cell>
          <cell r="E1268" t="str">
            <v>Banco do Brasil</v>
          </cell>
          <cell r="F1268" t="str">
            <v>2760-X</v>
          </cell>
          <cell r="G1268" t="str">
            <v>poup</v>
          </cell>
          <cell r="H1268" t="str">
            <v>18.433-0</v>
          </cell>
        </row>
        <row r="1269">
          <cell r="B1269">
            <v>1267</v>
          </cell>
          <cell r="C1269" t="str">
            <v>Leandro de Andrade Souza</v>
          </cell>
          <cell r="D1269" t="str">
            <v>000.000.000-1266</v>
          </cell>
          <cell r="E1269" t="str">
            <v>Cx. Econômica</v>
          </cell>
          <cell r="F1269">
            <v>4825</v>
          </cell>
          <cell r="G1269">
            <v>13</v>
          </cell>
          <cell r="H1269" t="str">
            <v>00000398-9</v>
          </cell>
        </row>
        <row r="1270">
          <cell r="B1270">
            <v>1268</v>
          </cell>
          <cell r="C1270" t="str">
            <v>Nilton Rodrigues Pires</v>
          </cell>
          <cell r="D1270" t="str">
            <v>000.000.000-1267</v>
          </cell>
          <cell r="E1270" t="str">
            <v>Cx. Econômica</v>
          </cell>
          <cell r="F1270">
            <v>4825</v>
          </cell>
          <cell r="G1270">
            <v>13</v>
          </cell>
          <cell r="H1270" t="str">
            <v>00023824-2</v>
          </cell>
        </row>
        <row r="1271">
          <cell r="B1271">
            <v>1269</v>
          </cell>
          <cell r="C1271" t="str">
            <v>Joane Jesus dos Santos</v>
          </cell>
          <cell r="D1271" t="str">
            <v>000.000.000-1268</v>
          </cell>
          <cell r="E1271" t="str">
            <v>Cx. Econômica</v>
          </cell>
          <cell r="F1271">
            <v>4825</v>
          </cell>
          <cell r="G1271">
            <v>13</v>
          </cell>
          <cell r="H1271" t="str">
            <v>00020175-6</v>
          </cell>
        </row>
        <row r="1272">
          <cell r="B1272">
            <v>1270</v>
          </cell>
          <cell r="C1272" t="str">
            <v>Romário Nascimento Santos</v>
          </cell>
          <cell r="D1272" t="str">
            <v>000.000.000-1269</v>
          </cell>
          <cell r="E1272" t="str">
            <v>Cx. Econômica</v>
          </cell>
          <cell r="F1272">
            <v>4825</v>
          </cell>
          <cell r="G1272">
            <v>13</v>
          </cell>
          <cell r="H1272" t="str">
            <v>00005082-0</v>
          </cell>
        </row>
        <row r="1273">
          <cell r="B1273">
            <v>1271</v>
          </cell>
          <cell r="C1273" t="str">
            <v>Adão Xavier de Souza</v>
          </cell>
          <cell r="D1273" t="str">
            <v>000.000.000-1270</v>
          </cell>
          <cell r="E1273" t="str">
            <v>Cx. Econômica</v>
          </cell>
          <cell r="F1273">
            <v>780</v>
          </cell>
          <cell r="G1273">
            <v>13</v>
          </cell>
          <cell r="H1273" t="str">
            <v>00046718-2</v>
          </cell>
        </row>
        <row r="1274">
          <cell r="B1274">
            <v>1272</v>
          </cell>
          <cell r="C1274" t="str">
            <v>Erenilza de Jesus Oliveira</v>
          </cell>
          <cell r="D1274" t="str">
            <v>000.000.000-1271</v>
          </cell>
          <cell r="E1274" t="str">
            <v>Cx. Econômica</v>
          </cell>
          <cell r="F1274">
            <v>4601</v>
          </cell>
          <cell r="G1274">
            <v>13</v>
          </cell>
          <cell r="H1274" t="str">
            <v>00010110-9</v>
          </cell>
        </row>
        <row r="1275">
          <cell r="B1275">
            <v>1273</v>
          </cell>
          <cell r="C1275" t="str">
            <v>Maria Amoza P. de Jesus</v>
          </cell>
          <cell r="D1275" t="str">
            <v>000.000.000-1272</v>
          </cell>
          <cell r="E1275" t="str">
            <v>Cx. Econômica</v>
          </cell>
          <cell r="F1275">
            <v>4825</v>
          </cell>
          <cell r="G1275">
            <v>13</v>
          </cell>
          <cell r="H1275" t="str">
            <v>00019125-4</v>
          </cell>
        </row>
        <row r="1276">
          <cell r="B1276">
            <v>1274</v>
          </cell>
          <cell r="C1276" t="str">
            <v>Gildevan Mendes de Morais</v>
          </cell>
          <cell r="D1276" t="str">
            <v>000.000.000-1273</v>
          </cell>
          <cell r="E1276" t="str">
            <v>Cx. Econômica</v>
          </cell>
          <cell r="F1276">
            <v>4222</v>
          </cell>
          <cell r="G1276">
            <v>13</v>
          </cell>
          <cell r="H1276" t="str">
            <v>00004113-0</v>
          </cell>
        </row>
        <row r="1277">
          <cell r="B1277">
            <v>1275</v>
          </cell>
          <cell r="C1277" t="str">
            <v>Alessandro S dos Santos</v>
          </cell>
          <cell r="D1277" t="str">
            <v>000.000.000-1274</v>
          </cell>
          <cell r="E1277" t="str">
            <v>Bradesco</v>
          </cell>
          <cell r="F1277" t="str">
            <v>3616-1</v>
          </cell>
          <cell r="G1277" t="str">
            <v>poup</v>
          </cell>
          <cell r="H1277" t="str">
            <v>0008183-3</v>
          </cell>
        </row>
        <row r="1278">
          <cell r="B1278">
            <v>1276</v>
          </cell>
          <cell r="C1278" t="str">
            <v>Paulo Augusto de Souza</v>
          </cell>
          <cell r="D1278" t="str">
            <v>000.000.000-1275</v>
          </cell>
          <cell r="E1278" t="str">
            <v>Bradesco</v>
          </cell>
          <cell r="F1278" t="str">
            <v>3801-6</v>
          </cell>
          <cell r="G1278" t="str">
            <v>poup</v>
          </cell>
          <cell r="H1278" t="str">
            <v>0523701-7</v>
          </cell>
        </row>
        <row r="1279">
          <cell r="B1279">
            <v>1277</v>
          </cell>
          <cell r="C1279" t="str">
            <v>Paulo Sérgio de Jesus Cruz</v>
          </cell>
          <cell r="D1279" t="str">
            <v>000.000.000-1276</v>
          </cell>
          <cell r="E1279" t="str">
            <v>Cx. Econômica</v>
          </cell>
          <cell r="F1279">
            <v>4825</v>
          </cell>
          <cell r="G1279">
            <v>13</v>
          </cell>
          <cell r="H1279" t="str">
            <v>00021909-4</v>
          </cell>
        </row>
        <row r="1280">
          <cell r="B1280">
            <v>1278</v>
          </cell>
          <cell r="C1280" t="str">
            <v>Gilvania de Jesus Brito</v>
          </cell>
          <cell r="D1280" t="str">
            <v>000.000.000-1277</v>
          </cell>
          <cell r="E1280" t="str">
            <v>Cx. Econômica</v>
          </cell>
          <cell r="F1280">
            <v>4825</v>
          </cell>
          <cell r="G1280">
            <v>13</v>
          </cell>
          <cell r="H1280" t="str">
            <v>00005179-7</v>
          </cell>
        </row>
        <row r="1281">
          <cell r="B1281">
            <v>1279</v>
          </cell>
          <cell r="C1281" t="str">
            <v>Sacha Bispo da Silva</v>
          </cell>
          <cell r="D1281" t="str">
            <v>000.000.000-1278</v>
          </cell>
          <cell r="E1281" t="str">
            <v>Cx. Econômica</v>
          </cell>
          <cell r="F1281">
            <v>2734</v>
          </cell>
          <cell r="G1281">
            <v>23</v>
          </cell>
          <cell r="H1281" t="str">
            <v>00004756-8</v>
          </cell>
        </row>
        <row r="1282">
          <cell r="B1282">
            <v>1280</v>
          </cell>
          <cell r="C1282" t="str">
            <v>Marinalva F Evangelista</v>
          </cell>
          <cell r="D1282" t="str">
            <v>000.000.000-1279</v>
          </cell>
          <cell r="E1282" t="str">
            <v>Bradesco</v>
          </cell>
          <cell r="F1282" t="str">
            <v>3616-1</v>
          </cell>
          <cell r="G1282" t="str">
            <v>poup</v>
          </cell>
          <cell r="H1282" t="str">
            <v>0004921-2</v>
          </cell>
        </row>
        <row r="1283">
          <cell r="B1283">
            <v>1281</v>
          </cell>
          <cell r="C1283" t="str">
            <v>Livia Ferreira Martins</v>
          </cell>
          <cell r="D1283" t="str">
            <v>000.000.000-1280</v>
          </cell>
          <cell r="E1283" t="str">
            <v>Cx. Econômica</v>
          </cell>
          <cell r="F1283">
            <v>949</v>
          </cell>
          <cell r="G1283">
            <v>13</v>
          </cell>
          <cell r="H1283" t="str">
            <v>00036986-3</v>
          </cell>
        </row>
        <row r="1284">
          <cell r="B1284">
            <v>1282</v>
          </cell>
          <cell r="C1284" t="str">
            <v>Morivaldo Oliveira Bispo</v>
          </cell>
          <cell r="D1284" t="str">
            <v>000.000.000-1281</v>
          </cell>
          <cell r="E1284" t="str">
            <v>Cx. Econômica</v>
          </cell>
          <cell r="F1284">
            <v>1254</v>
          </cell>
          <cell r="G1284">
            <v>13</v>
          </cell>
          <cell r="H1284" t="str">
            <v>00030159-7</v>
          </cell>
        </row>
        <row r="1285">
          <cell r="B1285">
            <v>1283</v>
          </cell>
          <cell r="C1285" t="str">
            <v>Edineia Martins da Silva</v>
          </cell>
          <cell r="D1285" t="str">
            <v>000.000.000-1282</v>
          </cell>
          <cell r="E1285" t="str">
            <v>Cx. Econômica</v>
          </cell>
          <cell r="F1285">
            <v>949</v>
          </cell>
          <cell r="G1285">
            <v>23</v>
          </cell>
          <cell r="H1285" t="str">
            <v>00027835-0</v>
          </cell>
        </row>
        <row r="1286">
          <cell r="B1286">
            <v>1284</v>
          </cell>
          <cell r="C1286" t="str">
            <v>Danilo Teles Marciel</v>
          </cell>
          <cell r="D1286" t="str">
            <v>000.000.000-1283</v>
          </cell>
          <cell r="E1286" t="str">
            <v>Bradesco</v>
          </cell>
          <cell r="F1286" t="str">
            <v>3801-6</v>
          </cell>
          <cell r="G1286" t="str">
            <v>poup</v>
          </cell>
          <cell r="H1286" t="str">
            <v>0003888-1</v>
          </cell>
        </row>
        <row r="1287">
          <cell r="B1287">
            <v>1285</v>
          </cell>
          <cell r="C1287" t="str">
            <v>Camila Santos Lima</v>
          </cell>
          <cell r="D1287" t="str">
            <v>000.000.000-1284</v>
          </cell>
          <cell r="E1287" t="str">
            <v>Bradesco</v>
          </cell>
          <cell r="F1287" t="str">
            <v>3801-6</v>
          </cell>
          <cell r="G1287" t="str">
            <v>poup</v>
          </cell>
          <cell r="H1287" t="str">
            <v>0003614-5</v>
          </cell>
        </row>
        <row r="1288">
          <cell r="B1288">
            <v>1286</v>
          </cell>
          <cell r="C1288" t="str">
            <v>Silvania da Silva Santos</v>
          </cell>
          <cell r="D1288" t="str">
            <v>000.000.000-1285</v>
          </cell>
          <cell r="E1288" t="str">
            <v>Bradesco</v>
          </cell>
          <cell r="F1288" t="str">
            <v>3801-6</v>
          </cell>
          <cell r="G1288" t="str">
            <v>poup</v>
          </cell>
          <cell r="H1288" t="str">
            <v>0003393-6</v>
          </cell>
        </row>
        <row r="1289">
          <cell r="B1289">
            <v>1287</v>
          </cell>
          <cell r="C1289" t="str">
            <v>Erionice Jesus da Silva</v>
          </cell>
          <cell r="D1289" t="str">
            <v>000.000.000-1286</v>
          </cell>
          <cell r="E1289" t="str">
            <v>Cx. Econômica</v>
          </cell>
          <cell r="F1289">
            <v>4825</v>
          </cell>
          <cell r="G1289">
            <v>13</v>
          </cell>
          <cell r="H1289" t="str">
            <v>00003460-4</v>
          </cell>
        </row>
        <row r="1290">
          <cell r="B1290">
            <v>1288</v>
          </cell>
          <cell r="C1290" t="str">
            <v>Luzia Santos da Silva</v>
          </cell>
          <cell r="D1290" t="str">
            <v>000.000.000-1287</v>
          </cell>
          <cell r="E1290" t="str">
            <v>Bradesco</v>
          </cell>
          <cell r="F1290" t="str">
            <v>3801-6</v>
          </cell>
          <cell r="G1290" t="str">
            <v>poup</v>
          </cell>
          <cell r="H1290" t="str">
            <v>0003635-8</v>
          </cell>
        </row>
        <row r="1291">
          <cell r="B1291">
            <v>1289</v>
          </cell>
          <cell r="C1291" t="str">
            <v>João Francisco da Silva</v>
          </cell>
          <cell r="D1291" t="str">
            <v>000.000.000-1288</v>
          </cell>
          <cell r="E1291" t="str">
            <v>Bradesco</v>
          </cell>
          <cell r="F1291" t="str">
            <v>3801-6</v>
          </cell>
          <cell r="G1291" t="str">
            <v>poup</v>
          </cell>
          <cell r="H1291" t="str">
            <v>0064321-1</v>
          </cell>
        </row>
        <row r="1292">
          <cell r="B1292">
            <v>1290</v>
          </cell>
          <cell r="C1292" t="str">
            <v>Gilvandia Silva Alves</v>
          </cell>
          <cell r="D1292" t="str">
            <v>000.000.000-1289</v>
          </cell>
          <cell r="E1292" t="str">
            <v>Bradesco</v>
          </cell>
          <cell r="F1292" t="str">
            <v>3801-6</v>
          </cell>
          <cell r="G1292" t="str">
            <v>poup</v>
          </cell>
          <cell r="H1292" t="str">
            <v>0350253-8</v>
          </cell>
        </row>
        <row r="1293">
          <cell r="B1293">
            <v>1291</v>
          </cell>
          <cell r="C1293" t="str">
            <v>Gilson da Silva Pereira</v>
          </cell>
          <cell r="D1293" t="str">
            <v>000.000.000-1290</v>
          </cell>
          <cell r="E1293" t="str">
            <v>Cx. Econômica</v>
          </cell>
          <cell r="F1293">
            <v>128</v>
          </cell>
          <cell r="G1293">
            <v>13</v>
          </cell>
          <cell r="H1293" t="str">
            <v>00006961-0</v>
          </cell>
        </row>
        <row r="1294">
          <cell r="B1294">
            <v>1292</v>
          </cell>
          <cell r="C1294" t="str">
            <v>Reinilson Oliveira Souza</v>
          </cell>
          <cell r="D1294" t="str">
            <v>000.000.000-1291</v>
          </cell>
          <cell r="E1294" t="str">
            <v>Cx. Econômica</v>
          </cell>
          <cell r="F1294">
            <v>4825</v>
          </cell>
          <cell r="G1294">
            <v>13</v>
          </cell>
          <cell r="H1294" t="str">
            <v>00018338-3</v>
          </cell>
        </row>
        <row r="1295">
          <cell r="B1295">
            <v>1293</v>
          </cell>
          <cell r="C1295" t="str">
            <v>Isaque Rosa de Souza</v>
          </cell>
          <cell r="D1295" t="str">
            <v>000.000.000-1292</v>
          </cell>
          <cell r="E1295" t="str">
            <v>Bradesco</v>
          </cell>
          <cell r="F1295" t="str">
            <v>3801-6</v>
          </cell>
          <cell r="G1295" t="str">
            <v>c/corr</v>
          </cell>
          <cell r="H1295" t="str">
            <v>0002203-9</v>
          </cell>
        </row>
        <row r="1296">
          <cell r="B1296">
            <v>1294</v>
          </cell>
          <cell r="C1296" t="str">
            <v>Marlene Gaspar de Souza</v>
          </cell>
          <cell r="D1296" t="str">
            <v>000.000.000-1293</v>
          </cell>
          <cell r="E1296" t="str">
            <v>Bradesco</v>
          </cell>
          <cell r="F1296" t="str">
            <v>3801-6</v>
          </cell>
          <cell r="G1296" t="str">
            <v>c/corr</v>
          </cell>
          <cell r="H1296" t="str">
            <v>0003390-1</v>
          </cell>
        </row>
        <row r="1297">
          <cell r="B1297">
            <v>1295</v>
          </cell>
          <cell r="C1297" t="str">
            <v>Clesia Souza Santos</v>
          </cell>
          <cell r="D1297" t="str">
            <v>000.000.000-1294</v>
          </cell>
          <cell r="E1297" t="str">
            <v>Bradesco</v>
          </cell>
          <cell r="F1297">
            <v>2842</v>
          </cell>
          <cell r="G1297" t="str">
            <v>poup</v>
          </cell>
          <cell r="H1297" t="str">
            <v>1003160-5</v>
          </cell>
        </row>
        <row r="1298">
          <cell r="B1298">
            <v>1296</v>
          </cell>
          <cell r="C1298" t="str">
            <v>Narina Santana Machado</v>
          </cell>
          <cell r="D1298" t="str">
            <v>000.000.000-1295</v>
          </cell>
          <cell r="E1298" t="str">
            <v>Cx. Econômica</v>
          </cell>
          <cell r="F1298">
            <v>949</v>
          </cell>
          <cell r="G1298">
            <v>23</v>
          </cell>
          <cell r="H1298" t="str">
            <v>00006099-1</v>
          </cell>
        </row>
        <row r="1299">
          <cell r="B1299">
            <v>1297</v>
          </cell>
          <cell r="C1299" t="str">
            <v>Cleide Silva Santos</v>
          </cell>
          <cell r="D1299" t="str">
            <v>000.000.000-1296</v>
          </cell>
          <cell r="E1299" t="str">
            <v>Cx. Econômica</v>
          </cell>
          <cell r="F1299">
            <v>4818</v>
          </cell>
          <cell r="G1299">
            <v>13</v>
          </cell>
          <cell r="H1299" t="str">
            <v>00007263-0</v>
          </cell>
        </row>
        <row r="1300">
          <cell r="B1300">
            <v>1298</v>
          </cell>
          <cell r="C1300" t="str">
            <v>José Carlos Araújo Gomes</v>
          </cell>
          <cell r="D1300" t="str">
            <v>000.000.000-1297</v>
          </cell>
          <cell r="E1300" t="str">
            <v>Cx. Econômica</v>
          </cell>
          <cell r="F1300">
            <v>4818</v>
          </cell>
          <cell r="G1300">
            <v>13</v>
          </cell>
          <cell r="H1300" t="str">
            <v>00005064-4</v>
          </cell>
        </row>
        <row r="1301">
          <cell r="B1301">
            <v>1299</v>
          </cell>
          <cell r="C1301" t="str">
            <v>Paulo Ricardo J. Santos</v>
          </cell>
          <cell r="D1301" t="str">
            <v>000.000.000-1298</v>
          </cell>
          <cell r="E1301" t="str">
            <v>Cx. Econômica</v>
          </cell>
          <cell r="F1301">
            <v>4893</v>
          </cell>
          <cell r="G1301">
            <v>13</v>
          </cell>
          <cell r="H1301" t="str">
            <v>00006305-2</v>
          </cell>
        </row>
        <row r="1302">
          <cell r="B1302">
            <v>1300</v>
          </cell>
          <cell r="C1302" t="str">
            <v>Tamires Pereira de Souza</v>
          </cell>
          <cell r="D1302" t="str">
            <v>000.000.000-1299</v>
          </cell>
          <cell r="E1302" t="str">
            <v>Cx. Econômica</v>
          </cell>
          <cell r="F1302">
            <v>4825</v>
          </cell>
          <cell r="G1302">
            <v>13</v>
          </cell>
          <cell r="H1302" t="str">
            <v>00014796-4</v>
          </cell>
        </row>
        <row r="1303">
          <cell r="B1303">
            <v>1301</v>
          </cell>
          <cell r="C1303" t="str">
            <v>Sandra Gonçalves Alves</v>
          </cell>
          <cell r="D1303" t="str">
            <v>000.000.000-1300</v>
          </cell>
          <cell r="E1303" t="str">
            <v>Cx. Econômica</v>
          </cell>
          <cell r="F1303">
            <v>4825</v>
          </cell>
          <cell r="G1303">
            <v>23</v>
          </cell>
          <cell r="H1303" t="str">
            <v>00000919-4</v>
          </cell>
        </row>
        <row r="1304">
          <cell r="B1304">
            <v>1302</v>
          </cell>
          <cell r="C1304" t="str">
            <v>Robson de Souza Santos</v>
          </cell>
          <cell r="D1304" t="str">
            <v>000.000.000-1301</v>
          </cell>
          <cell r="E1304" t="str">
            <v>Cx. Econômica</v>
          </cell>
          <cell r="F1304">
            <v>4825</v>
          </cell>
          <cell r="G1304">
            <v>13</v>
          </cell>
          <cell r="H1304" t="str">
            <v>00020376-7</v>
          </cell>
        </row>
        <row r="1305">
          <cell r="B1305">
            <v>1303</v>
          </cell>
          <cell r="C1305" t="str">
            <v>Sara Alves de Brito</v>
          </cell>
          <cell r="D1305" t="str">
            <v>000.000.000-1302</v>
          </cell>
          <cell r="E1305" t="str">
            <v>Bradesco</v>
          </cell>
          <cell r="F1305" t="str">
            <v>3801-6</v>
          </cell>
          <cell r="G1305" t="str">
            <v>c/corr</v>
          </cell>
          <cell r="H1305" t="str">
            <v>0001727-2</v>
          </cell>
        </row>
        <row r="1306">
          <cell r="B1306">
            <v>1304</v>
          </cell>
          <cell r="C1306" t="str">
            <v>Romário A. Santos</v>
          </cell>
          <cell r="D1306" t="str">
            <v>000.000.000-1303</v>
          </cell>
          <cell r="E1306" t="str">
            <v>Cx. Econômica</v>
          </cell>
          <cell r="F1306">
            <v>4825</v>
          </cell>
          <cell r="G1306">
            <v>13</v>
          </cell>
          <cell r="H1306" t="str">
            <v>00016960-7</v>
          </cell>
        </row>
        <row r="1307">
          <cell r="B1307">
            <v>1305</v>
          </cell>
          <cell r="C1307" t="str">
            <v>Raimunda O. Anjos</v>
          </cell>
          <cell r="D1307" t="str">
            <v>000.000.000-1304</v>
          </cell>
          <cell r="E1307" t="str">
            <v>Banco do Brasil</v>
          </cell>
          <cell r="F1307" t="str">
            <v>1696-9</v>
          </cell>
          <cell r="G1307" t="str">
            <v>poup</v>
          </cell>
          <cell r="H1307" t="str">
            <v>12.269-6</v>
          </cell>
        </row>
        <row r="1308">
          <cell r="B1308">
            <v>1306</v>
          </cell>
          <cell r="C1308" t="str">
            <v>Virlene Bispo Mercês</v>
          </cell>
          <cell r="D1308" t="str">
            <v>000.000.000-1305</v>
          </cell>
          <cell r="E1308" t="str">
            <v>Bradesco</v>
          </cell>
          <cell r="F1308" t="str">
            <v>3616-1</v>
          </cell>
          <cell r="G1308" t="str">
            <v>poup</v>
          </cell>
          <cell r="H1308" t="str">
            <v>1000689-9</v>
          </cell>
        </row>
        <row r="1309">
          <cell r="B1309">
            <v>1307</v>
          </cell>
          <cell r="C1309" t="str">
            <v>Jilson Barbosa Oliveira</v>
          </cell>
          <cell r="D1309" t="str">
            <v>000.000.000-1306</v>
          </cell>
          <cell r="E1309" t="str">
            <v>Cx. Econômica</v>
          </cell>
          <cell r="F1309">
            <v>949</v>
          </cell>
          <cell r="G1309">
            <v>13</v>
          </cell>
          <cell r="H1309" t="str">
            <v>00039599-6</v>
          </cell>
        </row>
        <row r="1310">
          <cell r="B1310">
            <v>1308</v>
          </cell>
          <cell r="C1310" t="str">
            <v>Marinalva Gonçalves Silva</v>
          </cell>
          <cell r="D1310" t="str">
            <v>000.000.000-1307</v>
          </cell>
          <cell r="E1310" t="str">
            <v>Cx. Econômica</v>
          </cell>
          <cell r="F1310">
            <v>949</v>
          </cell>
          <cell r="G1310">
            <v>23</v>
          </cell>
          <cell r="H1310" t="str">
            <v>00014772-8</v>
          </cell>
        </row>
        <row r="1311">
          <cell r="B1311">
            <v>1309</v>
          </cell>
          <cell r="C1311" t="str">
            <v>Lourito Ferreira de Novais</v>
          </cell>
          <cell r="D1311" t="str">
            <v>000.000.000-1308</v>
          </cell>
          <cell r="E1311" t="str">
            <v>Bradesco</v>
          </cell>
          <cell r="F1311" t="str">
            <v>3801-6</v>
          </cell>
          <cell r="G1311" t="str">
            <v>c/corr</v>
          </cell>
          <cell r="H1311" t="str">
            <v>0008794-7</v>
          </cell>
        </row>
        <row r="1312">
          <cell r="B1312">
            <v>1310</v>
          </cell>
          <cell r="C1312" t="str">
            <v>Vera Lúcia Francisca de Sousa</v>
          </cell>
          <cell r="D1312" t="str">
            <v>000.000.000-1309</v>
          </cell>
          <cell r="E1312" t="str">
            <v>Bradesco</v>
          </cell>
          <cell r="F1312" t="str">
            <v>3801-6</v>
          </cell>
          <cell r="G1312" t="str">
            <v>poup</v>
          </cell>
          <cell r="H1312" t="str">
            <v>1000282-6</v>
          </cell>
        </row>
        <row r="1313">
          <cell r="B1313">
            <v>1311</v>
          </cell>
          <cell r="C1313" t="str">
            <v>Tereza Emília de Novais</v>
          </cell>
          <cell r="D1313" t="str">
            <v>000.000.000-1310</v>
          </cell>
          <cell r="E1313" t="str">
            <v>Bradesco</v>
          </cell>
          <cell r="F1313" t="str">
            <v>3801-6</v>
          </cell>
          <cell r="G1313" t="str">
            <v>c/corr</v>
          </cell>
          <cell r="H1313" t="str">
            <v>0060404-7</v>
          </cell>
        </row>
        <row r="1314">
          <cell r="B1314">
            <v>1312</v>
          </cell>
          <cell r="C1314" t="str">
            <v>Taciara Cruz Alves</v>
          </cell>
          <cell r="D1314" t="str">
            <v>000.000.000-1311</v>
          </cell>
          <cell r="E1314" t="str">
            <v>Bradesco</v>
          </cell>
          <cell r="F1314" t="str">
            <v>3801-6</v>
          </cell>
          <cell r="G1314" t="str">
            <v>c/corr</v>
          </cell>
          <cell r="H1314" t="str">
            <v>0004106-8</v>
          </cell>
        </row>
        <row r="1315">
          <cell r="B1315">
            <v>1313</v>
          </cell>
          <cell r="C1315" t="str">
            <v>Edileuza Cordeiro Paula</v>
          </cell>
          <cell r="D1315" t="str">
            <v>000.000.000-1312</v>
          </cell>
          <cell r="E1315" t="str">
            <v>Cx. Econômica</v>
          </cell>
          <cell r="F1315">
            <v>4535</v>
          </cell>
          <cell r="G1315">
            <v>13</v>
          </cell>
          <cell r="H1315" t="str">
            <v>00001555-7</v>
          </cell>
        </row>
        <row r="1316">
          <cell r="B1316">
            <v>1314</v>
          </cell>
          <cell r="C1316" t="str">
            <v>Tamires Dourado de Oliveira</v>
          </cell>
          <cell r="D1316" t="str">
            <v>000.000.000-1313</v>
          </cell>
          <cell r="E1316" t="str">
            <v>Cx. Econômica</v>
          </cell>
          <cell r="F1316">
            <v>780</v>
          </cell>
          <cell r="G1316">
            <v>13</v>
          </cell>
          <cell r="H1316" t="str">
            <v>00083659-5</v>
          </cell>
        </row>
        <row r="1317">
          <cell r="B1317">
            <v>1315</v>
          </cell>
          <cell r="C1317" t="str">
            <v>Simone A. Oliveira</v>
          </cell>
          <cell r="D1317" t="str">
            <v>000.000.000-1314</v>
          </cell>
          <cell r="E1317" t="str">
            <v>Banco do Brasil</v>
          </cell>
          <cell r="F1317" t="str">
            <v>2760-X</v>
          </cell>
          <cell r="G1317" t="str">
            <v>poup</v>
          </cell>
          <cell r="H1317" t="str">
            <v>10.249-0</v>
          </cell>
        </row>
        <row r="1318">
          <cell r="B1318">
            <v>1316</v>
          </cell>
          <cell r="C1318" t="str">
            <v>Claudio O. Ferreira</v>
          </cell>
          <cell r="D1318" t="str">
            <v>000.000.000-1315</v>
          </cell>
          <cell r="E1318" t="str">
            <v>Cx. Econômica</v>
          </cell>
          <cell r="F1318">
            <v>949</v>
          </cell>
          <cell r="G1318">
            <v>13</v>
          </cell>
          <cell r="H1318" t="str">
            <v>00076257-3</v>
          </cell>
        </row>
        <row r="1319">
          <cell r="B1319">
            <v>1317</v>
          </cell>
          <cell r="C1319" t="str">
            <v>Raimundo da Silva</v>
          </cell>
          <cell r="D1319" t="str">
            <v>000.000.000-1316</v>
          </cell>
          <cell r="E1319" t="str">
            <v>Bradesco</v>
          </cell>
          <cell r="F1319" t="str">
            <v>5490-9</v>
          </cell>
          <cell r="G1319" t="str">
            <v>c/corr</v>
          </cell>
          <cell r="H1319" t="str">
            <v>0002343-4</v>
          </cell>
        </row>
        <row r="1320">
          <cell r="B1320">
            <v>1318</v>
          </cell>
          <cell r="C1320" t="str">
            <v>Daniela dos Anjos Souza</v>
          </cell>
          <cell r="D1320" t="str">
            <v>000.000.000-1317</v>
          </cell>
          <cell r="E1320" t="str">
            <v>Cx. Econômica</v>
          </cell>
          <cell r="F1320">
            <v>4825</v>
          </cell>
          <cell r="G1320">
            <v>13</v>
          </cell>
          <cell r="H1320" t="str">
            <v>00020121-7</v>
          </cell>
        </row>
        <row r="1321">
          <cell r="B1321">
            <v>1319</v>
          </cell>
          <cell r="C1321" t="str">
            <v>Vanessa Sampaio Santiago</v>
          </cell>
          <cell r="D1321" t="str">
            <v>000.000.000-1318</v>
          </cell>
          <cell r="E1321" t="str">
            <v>Cx. Econômica</v>
          </cell>
          <cell r="F1321">
            <v>780</v>
          </cell>
          <cell r="G1321">
            <v>23</v>
          </cell>
          <cell r="H1321" t="str">
            <v>00020248-8</v>
          </cell>
        </row>
        <row r="1322">
          <cell r="B1322">
            <v>1320</v>
          </cell>
          <cell r="C1322" t="str">
            <v>Elizabete Sa Teles Sena</v>
          </cell>
          <cell r="D1322" t="str">
            <v>000.000.000-1319</v>
          </cell>
          <cell r="E1322" t="str">
            <v>Cx. Econômica</v>
          </cell>
          <cell r="F1322">
            <v>4825</v>
          </cell>
          <cell r="G1322">
            <v>13</v>
          </cell>
          <cell r="H1322" t="str">
            <v>00005690-0</v>
          </cell>
        </row>
        <row r="1323">
          <cell r="B1323">
            <v>1321</v>
          </cell>
          <cell r="C1323" t="str">
            <v>Valdeque Teles Santos</v>
          </cell>
          <cell r="D1323" t="str">
            <v>000.000.000-1320</v>
          </cell>
          <cell r="E1323" t="str">
            <v>Bradesco</v>
          </cell>
          <cell r="F1323" t="str">
            <v>3655-2</v>
          </cell>
          <cell r="G1323" t="str">
            <v>poup</v>
          </cell>
          <cell r="H1323" t="str">
            <v>1002374-2</v>
          </cell>
        </row>
        <row r="1324">
          <cell r="B1324">
            <v>1322</v>
          </cell>
          <cell r="C1324" t="str">
            <v>Ivanilda Morais de Sousa</v>
          </cell>
          <cell r="D1324" t="str">
            <v>000.000.000-1321</v>
          </cell>
          <cell r="E1324" t="str">
            <v>Bradesco</v>
          </cell>
          <cell r="F1324" t="str">
            <v>2723-5</v>
          </cell>
          <cell r="G1324" t="str">
            <v>poup</v>
          </cell>
          <cell r="H1324" t="str">
            <v>1010969-8</v>
          </cell>
        </row>
        <row r="1325">
          <cell r="B1325">
            <v>1323</v>
          </cell>
          <cell r="C1325" t="str">
            <v>Marcia Silva dos Santos</v>
          </cell>
          <cell r="D1325" t="str">
            <v>000.000.000-1322</v>
          </cell>
          <cell r="E1325" t="str">
            <v>Cx. Econômica</v>
          </cell>
          <cell r="F1325">
            <v>949</v>
          </cell>
          <cell r="G1325">
            <v>23</v>
          </cell>
          <cell r="H1325" t="str">
            <v>00014804-0</v>
          </cell>
        </row>
        <row r="1326">
          <cell r="B1326">
            <v>1324</v>
          </cell>
          <cell r="C1326" t="str">
            <v>Solange Barbosa da Silva</v>
          </cell>
          <cell r="D1326" t="str">
            <v>000.000.000-1323</v>
          </cell>
          <cell r="E1326" t="str">
            <v>Bradesco</v>
          </cell>
          <cell r="F1326" t="str">
            <v>3616-1</v>
          </cell>
          <cell r="G1326" t="str">
            <v>c/corr</v>
          </cell>
          <cell r="H1326" t="str">
            <v>0005594-8</v>
          </cell>
        </row>
        <row r="1327">
          <cell r="B1327">
            <v>1325</v>
          </cell>
          <cell r="C1327" t="str">
            <v>Valéria de Jesus Bispo</v>
          </cell>
          <cell r="D1327" t="str">
            <v>000.000.000-1324</v>
          </cell>
          <cell r="E1327" t="str">
            <v>Cx. Econômica</v>
          </cell>
          <cell r="F1327">
            <v>780</v>
          </cell>
          <cell r="G1327">
            <v>13</v>
          </cell>
          <cell r="H1327" t="str">
            <v>00101466-1</v>
          </cell>
        </row>
        <row r="1328">
          <cell r="B1328">
            <v>1326</v>
          </cell>
          <cell r="C1328" t="str">
            <v>Natália dos Santos Araújo</v>
          </cell>
          <cell r="D1328" t="str">
            <v>000.000.000-1325</v>
          </cell>
          <cell r="E1328" t="str">
            <v>Cx. Econômica</v>
          </cell>
          <cell r="F1328">
            <v>4818</v>
          </cell>
          <cell r="G1328">
            <v>13</v>
          </cell>
          <cell r="H1328" t="str">
            <v>00013945-9</v>
          </cell>
        </row>
        <row r="1329">
          <cell r="B1329">
            <v>1327</v>
          </cell>
          <cell r="C1329" t="str">
            <v>Hildeni Alves Araujo</v>
          </cell>
          <cell r="D1329" t="str">
            <v>000.000.000-1326</v>
          </cell>
          <cell r="E1329" t="str">
            <v>Cx. Econômica</v>
          </cell>
          <cell r="F1329">
            <v>949</v>
          </cell>
          <cell r="G1329">
            <v>23</v>
          </cell>
          <cell r="H1329" t="str">
            <v>00024666-1</v>
          </cell>
        </row>
        <row r="1330">
          <cell r="B1330">
            <v>1328</v>
          </cell>
          <cell r="C1330" t="str">
            <v>Gisselia Santos da Silva</v>
          </cell>
          <cell r="D1330" t="str">
            <v>000.000.000-1327</v>
          </cell>
          <cell r="E1330" t="str">
            <v>Cx. Econômica</v>
          </cell>
          <cell r="F1330">
            <v>4818</v>
          </cell>
          <cell r="G1330">
            <v>13</v>
          </cell>
          <cell r="H1330" t="str">
            <v>00022760-0</v>
          </cell>
        </row>
        <row r="1331">
          <cell r="B1331">
            <v>1329</v>
          </cell>
          <cell r="C1331" t="str">
            <v>José Leandro Alves Costa</v>
          </cell>
          <cell r="D1331" t="str">
            <v>000.000.000-1328</v>
          </cell>
          <cell r="E1331" t="str">
            <v>Cx. Econômica</v>
          </cell>
          <cell r="F1331">
            <v>4825</v>
          </cell>
          <cell r="G1331">
            <v>13</v>
          </cell>
          <cell r="H1331" t="str">
            <v>00018703-6</v>
          </cell>
        </row>
        <row r="1332">
          <cell r="B1332">
            <v>1330</v>
          </cell>
          <cell r="C1332" t="str">
            <v>Robenilson da Cruz Silva</v>
          </cell>
          <cell r="D1332" t="str">
            <v>000.000.000-1329</v>
          </cell>
          <cell r="E1332" t="str">
            <v>Cx. Econômica</v>
          </cell>
          <cell r="F1332">
            <v>147</v>
          </cell>
          <cell r="G1332">
            <v>13</v>
          </cell>
          <cell r="H1332" t="str">
            <v>00025062-9</v>
          </cell>
        </row>
        <row r="1333">
          <cell r="B1333">
            <v>1331</v>
          </cell>
          <cell r="C1333" t="str">
            <v>Marilene do Rosário da Conceição</v>
          </cell>
          <cell r="D1333" t="str">
            <v>000.000.000-1330</v>
          </cell>
          <cell r="E1333" t="str">
            <v>Bradesco</v>
          </cell>
          <cell r="F1333" t="str">
            <v>3801-6</v>
          </cell>
          <cell r="G1333" t="str">
            <v>c/corr</v>
          </cell>
          <cell r="H1333" t="str">
            <v>0001442-7</v>
          </cell>
        </row>
        <row r="1334">
          <cell r="B1334">
            <v>1332</v>
          </cell>
          <cell r="C1334" t="str">
            <v>Milton Rosa de Souza</v>
          </cell>
          <cell r="D1334" t="str">
            <v>000.000.000-1331</v>
          </cell>
          <cell r="E1334" t="str">
            <v>Cx. Econômica</v>
          </cell>
          <cell r="F1334">
            <v>4825</v>
          </cell>
          <cell r="G1334">
            <v>13</v>
          </cell>
          <cell r="H1334" t="str">
            <v>00022628-7</v>
          </cell>
        </row>
        <row r="1335">
          <cell r="B1335">
            <v>1333</v>
          </cell>
          <cell r="C1335" t="str">
            <v>Natália Ribeiro de Souza</v>
          </cell>
          <cell r="D1335" t="str">
            <v>000.000.000-1332</v>
          </cell>
          <cell r="E1335" t="str">
            <v>Cx. Econômica</v>
          </cell>
          <cell r="F1335">
            <v>4825</v>
          </cell>
          <cell r="G1335">
            <v>13</v>
          </cell>
          <cell r="H1335" t="str">
            <v>00012123-0</v>
          </cell>
        </row>
        <row r="1336">
          <cell r="B1336">
            <v>1334</v>
          </cell>
          <cell r="C1336" t="str">
            <v>Edicleide Barbosa de Oliveira</v>
          </cell>
          <cell r="D1336" t="str">
            <v>000.000.000-1333</v>
          </cell>
          <cell r="E1336" t="str">
            <v>Bradesco</v>
          </cell>
          <cell r="F1336" t="str">
            <v>3616-1</v>
          </cell>
          <cell r="G1336" t="str">
            <v>c/corr</v>
          </cell>
          <cell r="H1336" t="str">
            <v>0005310-4</v>
          </cell>
        </row>
        <row r="1337">
          <cell r="B1337">
            <v>1335</v>
          </cell>
          <cell r="C1337" t="str">
            <v>Dionei J. dos Anjos</v>
          </cell>
          <cell r="D1337" t="str">
            <v>000.000.000-1334</v>
          </cell>
          <cell r="E1337" t="str">
            <v>Cx. Econômica</v>
          </cell>
          <cell r="F1337">
            <v>949</v>
          </cell>
          <cell r="G1337">
            <v>13</v>
          </cell>
          <cell r="H1337" t="str">
            <v>00070601-0</v>
          </cell>
        </row>
        <row r="1338">
          <cell r="B1338">
            <v>1336</v>
          </cell>
          <cell r="C1338" t="str">
            <v>Gabriel Sa Teles de Sousa</v>
          </cell>
          <cell r="D1338" t="str">
            <v>000.000.000-1335</v>
          </cell>
          <cell r="E1338" t="str">
            <v>Cx. Econômica</v>
          </cell>
          <cell r="F1338">
            <v>4818</v>
          </cell>
          <cell r="G1338">
            <v>13</v>
          </cell>
          <cell r="H1338" t="str">
            <v>00006062-3</v>
          </cell>
        </row>
        <row r="1339">
          <cell r="B1339">
            <v>1337</v>
          </cell>
          <cell r="C1339" t="str">
            <v>Jildecir Martins Sampaio</v>
          </cell>
          <cell r="D1339" t="str">
            <v>000.000.000-1336</v>
          </cell>
          <cell r="E1339" t="str">
            <v>Bradesco</v>
          </cell>
          <cell r="F1339" t="str">
            <v>3616-1</v>
          </cell>
          <cell r="G1339" t="str">
            <v>poup</v>
          </cell>
          <cell r="H1339" t="str">
            <v>1001140-0</v>
          </cell>
        </row>
        <row r="1340">
          <cell r="B1340">
            <v>1338</v>
          </cell>
          <cell r="C1340" t="str">
            <v>Antônio Carlos Peixoto</v>
          </cell>
          <cell r="D1340" t="str">
            <v>000.000.000-1337</v>
          </cell>
          <cell r="E1340" t="str">
            <v>Cx. Econômica</v>
          </cell>
          <cell r="F1340">
            <v>780</v>
          </cell>
          <cell r="G1340">
            <v>13</v>
          </cell>
          <cell r="H1340" t="str">
            <v>00004572-5</v>
          </cell>
        </row>
        <row r="1341">
          <cell r="B1341">
            <v>1339</v>
          </cell>
          <cell r="C1341" t="str">
            <v>Edison Brito da Silva</v>
          </cell>
          <cell r="D1341" t="str">
            <v>000.000.000-1338</v>
          </cell>
          <cell r="E1341" t="str">
            <v>Cx. Econômica</v>
          </cell>
          <cell r="F1341">
            <v>4825</v>
          </cell>
          <cell r="G1341">
            <v>13</v>
          </cell>
          <cell r="H1341" t="str">
            <v>00014812-0</v>
          </cell>
        </row>
        <row r="1342">
          <cell r="B1342">
            <v>1340</v>
          </cell>
          <cell r="C1342" t="str">
            <v>Gilmar Ferreira de Plinio</v>
          </cell>
          <cell r="D1342" t="str">
            <v>000.000.000-1339</v>
          </cell>
          <cell r="E1342" t="str">
            <v>Bradesco</v>
          </cell>
          <cell r="F1342" t="str">
            <v>3616-1</v>
          </cell>
          <cell r="G1342" t="str">
            <v>poup</v>
          </cell>
          <cell r="H1342" t="str">
            <v>1000721-6</v>
          </cell>
        </row>
        <row r="1343">
          <cell r="B1343">
            <v>1341</v>
          </cell>
          <cell r="C1343" t="str">
            <v>Mariana Silva Nunes</v>
          </cell>
          <cell r="D1343" t="str">
            <v>000.000.000-1340</v>
          </cell>
          <cell r="E1343" t="str">
            <v>Bradesco</v>
          </cell>
          <cell r="F1343" t="str">
            <v>3801-6</v>
          </cell>
          <cell r="G1343" t="str">
            <v>c/corr</v>
          </cell>
          <cell r="H1343" t="str">
            <v>0003446-0</v>
          </cell>
        </row>
        <row r="1344">
          <cell r="B1344">
            <v>1342</v>
          </cell>
          <cell r="C1344" t="str">
            <v>Celene Alves M de Matos</v>
          </cell>
          <cell r="D1344" t="str">
            <v>000.000.000-1341</v>
          </cell>
          <cell r="E1344" t="str">
            <v>Cx. Econômica</v>
          </cell>
          <cell r="F1344">
            <v>4825</v>
          </cell>
          <cell r="G1344">
            <v>13</v>
          </cell>
          <cell r="H1344" t="str">
            <v>00012993-1</v>
          </cell>
        </row>
        <row r="1345">
          <cell r="B1345">
            <v>1343</v>
          </cell>
          <cell r="C1345" t="str">
            <v>Jerferson Andrade de Lima</v>
          </cell>
          <cell r="D1345" t="str">
            <v>000.000.000-1342</v>
          </cell>
          <cell r="E1345" t="str">
            <v>Cx. Econômica</v>
          </cell>
          <cell r="F1345">
            <v>4825</v>
          </cell>
          <cell r="G1345">
            <v>13</v>
          </cell>
          <cell r="H1345" t="str">
            <v>00004561-4</v>
          </cell>
        </row>
        <row r="1346">
          <cell r="B1346">
            <v>1344</v>
          </cell>
          <cell r="C1346" t="str">
            <v>Ediene Lima Soares</v>
          </cell>
          <cell r="D1346" t="str">
            <v>000.000.000-1343</v>
          </cell>
          <cell r="E1346" t="str">
            <v>Cx. Econômica</v>
          </cell>
          <cell r="F1346">
            <v>4825</v>
          </cell>
          <cell r="G1346">
            <v>13</v>
          </cell>
          <cell r="H1346" t="str">
            <v>00009264-7</v>
          </cell>
        </row>
        <row r="1347">
          <cell r="B1347">
            <v>1345</v>
          </cell>
          <cell r="C1347" t="str">
            <v>Lucineide de Souza Santos</v>
          </cell>
          <cell r="D1347" t="str">
            <v>000.000.000-1344</v>
          </cell>
          <cell r="E1347" t="str">
            <v>Cx. Econômica</v>
          </cell>
          <cell r="F1347">
            <v>3204</v>
          </cell>
          <cell r="G1347">
            <v>13</v>
          </cell>
          <cell r="H1347" t="str">
            <v>00011119-7</v>
          </cell>
        </row>
        <row r="1348">
          <cell r="B1348">
            <v>1346</v>
          </cell>
          <cell r="C1348" t="str">
            <v>Terezinha S. Santos</v>
          </cell>
          <cell r="D1348" t="str">
            <v>000.000.000-1345</v>
          </cell>
          <cell r="E1348" t="str">
            <v>Banco do Brasil</v>
          </cell>
          <cell r="F1348" t="str">
            <v>2760-X</v>
          </cell>
          <cell r="G1348" t="str">
            <v>poup</v>
          </cell>
          <cell r="H1348" t="str">
            <v>12.775-2</v>
          </cell>
        </row>
        <row r="1349">
          <cell r="B1349">
            <v>1347</v>
          </cell>
          <cell r="C1349" t="str">
            <v>Poliana Nunes dos Santos</v>
          </cell>
          <cell r="D1349" t="str">
            <v>000.000.000-1346</v>
          </cell>
          <cell r="E1349" t="str">
            <v>Cx. Econômica</v>
          </cell>
          <cell r="F1349">
            <v>4825</v>
          </cell>
          <cell r="G1349">
            <v>13</v>
          </cell>
          <cell r="H1349" t="str">
            <v>00023900-1</v>
          </cell>
        </row>
        <row r="1350">
          <cell r="B1350">
            <v>1348</v>
          </cell>
          <cell r="C1350" t="str">
            <v>Jose Nilton P. dos Santos</v>
          </cell>
          <cell r="D1350" t="str">
            <v>000.000.000-1347</v>
          </cell>
          <cell r="E1350" t="str">
            <v>Cx. Econômica</v>
          </cell>
          <cell r="F1350">
            <v>4825</v>
          </cell>
          <cell r="G1350">
            <v>13</v>
          </cell>
          <cell r="H1350" t="str">
            <v>00023729-7</v>
          </cell>
        </row>
        <row r="1351">
          <cell r="B1351">
            <v>1349</v>
          </cell>
          <cell r="C1351" t="str">
            <v>Antônio Selmo N. Marques</v>
          </cell>
          <cell r="D1351" t="str">
            <v>000.000.000-1348</v>
          </cell>
          <cell r="E1351" t="str">
            <v>Cx. Econômica</v>
          </cell>
          <cell r="F1351">
            <v>566</v>
          </cell>
          <cell r="G1351">
            <v>13</v>
          </cell>
          <cell r="H1351" t="str">
            <v>00133614-2</v>
          </cell>
        </row>
        <row r="1352">
          <cell r="B1352">
            <v>1350</v>
          </cell>
          <cell r="C1352" t="str">
            <v>Edilson Ribeiro</v>
          </cell>
          <cell r="D1352" t="str">
            <v>000.000.000-1349</v>
          </cell>
          <cell r="E1352" t="str">
            <v>Cx. Econômica</v>
          </cell>
          <cell r="F1352">
            <v>4825</v>
          </cell>
          <cell r="G1352">
            <v>13</v>
          </cell>
          <cell r="H1352" t="str">
            <v>00022187-0</v>
          </cell>
        </row>
        <row r="1353">
          <cell r="B1353">
            <v>1351</v>
          </cell>
          <cell r="C1353" t="str">
            <v>Ivonete Euzébio dos Anjos</v>
          </cell>
          <cell r="D1353" t="str">
            <v>000.000.000-1350</v>
          </cell>
          <cell r="E1353" t="str">
            <v>Bradesco</v>
          </cell>
          <cell r="F1353" t="str">
            <v>3801-6</v>
          </cell>
          <cell r="G1353" t="str">
            <v>c/corr</v>
          </cell>
          <cell r="H1353" t="str">
            <v>0001042-1</v>
          </cell>
        </row>
        <row r="1354">
          <cell r="B1354">
            <v>1352</v>
          </cell>
          <cell r="C1354" t="str">
            <v>Fernando Sá Teles Santana</v>
          </cell>
          <cell r="D1354" t="str">
            <v>000.000.000-1351</v>
          </cell>
          <cell r="E1354" t="str">
            <v>Cx. Econômica</v>
          </cell>
          <cell r="F1354">
            <v>4825</v>
          </cell>
          <cell r="G1354">
            <v>13</v>
          </cell>
          <cell r="H1354" t="str">
            <v>00011398-9</v>
          </cell>
        </row>
        <row r="1355">
          <cell r="B1355">
            <v>1353</v>
          </cell>
          <cell r="C1355" t="str">
            <v>Laisa Mendes Araújo</v>
          </cell>
          <cell r="D1355" t="str">
            <v>000.000.000-1352</v>
          </cell>
          <cell r="E1355" t="str">
            <v>Bradesco</v>
          </cell>
          <cell r="F1355" t="str">
            <v>3801-6</v>
          </cell>
          <cell r="G1355" t="str">
            <v>c/corr</v>
          </cell>
          <cell r="H1355" t="str">
            <v>350353-4</v>
          </cell>
        </row>
        <row r="1356">
          <cell r="B1356">
            <v>1354</v>
          </cell>
          <cell r="C1356" t="str">
            <v>Gilderlandia M. de Oliveira</v>
          </cell>
          <cell r="D1356" t="str">
            <v>000.000.000-1353</v>
          </cell>
          <cell r="E1356" t="str">
            <v>Cx. Econômica</v>
          </cell>
          <cell r="F1356">
            <v>780</v>
          </cell>
          <cell r="G1356">
            <v>23</v>
          </cell>
          <cell r="H1356" t="str">
            <v>00009567-3</v>
          </cell>
        </row>
        <row r="1357">
          <cell r="B1357">
            <v>1355</v>
          </cell>
          <cell r="C1357" t="str">
            <v>Marineide de Jesus Moreira</v>
          </cell>
          <cell r="D1357" t="str">
            <v>000.000.000-1354</v>
          </cell>
          <cell r="E1357" t="str">
            <v>Cx. Econômica</v>
          </cell>
          <cell r="F1357">
            <v>780</v>
          </cell>
          <cell r="G1357">
            <v>13</v>
          </cell>
          <cell r="H1357" t="str">
            <v>00000371-2</v>
          </cell>
        </row>
        <row r="1358">
          <cell r="B1358">
            <v>1356</v>
          </cell>
          <cell r="C1358" t="str">
            <v>Marineide Cristina Alves</v>
          </cell>
          <cell r="D1358" t="str">
            <v>000.000.000-1355</v>
          </cell>
          <cell r="E1358" t="str">
            <v>Cx. Econômica</v>
          </cell>
          <cell r="F1358">
            <v>4825</v>
          </cell>
          <cell r="G1358">
            <v>13</v>
          </cell>
          <cell r="H1358" t="str">
            <v>00001283-0</v>
          </cell>
        </row>
        <row r="1359">
          <cell r="B1359">
            <v>1357</v>
          </cell>
          <cell r="C1359" t="str">
            <v>Wellington N. Ferreira</v>
          </cell>
          <cell r="D1359" t="str">
            <v>000.000.000-1356</v>
          </cell>
          <cell r="E1359" t="str">
            <v>Cx. Econômica</v>
          </cell>
          <cell r="F1359">
            <v>2734</v>
          </cell>
          <cell r="G1359">
            <v>13</v>
          </cell>
          <cell r="H1359" t="str">
            <v>00039924-6</v>
          </cell>
        </row>
        <row r="1360">
          <cell r="B1360">
            <v>1358</v>
          </cell>
          <cell r="C1360" t="str">
            <v>Adriana Evangelica</v>
          </cell>
          <cell r="D1360" t="str">
            <v>000.000.000-1357</v>
          </cell>
          <cell r="E1360" t="str">
            <v>Cx. Econômica</v>
          </cell>
          <cell r="F1360">
            <v>4825</v>
          </cell>
          <cell r="G1360">
            <v>13</v>
          </cell>
          <cell r="H1360" t="str">
            <v>00001063-2</v>
          </cell>
        </row>
        <row r="1361">
          <cell r="B1361">
            <v>1359</v>
          </cell>
          <cell r="C1361" t="str">
            <v>Joana F. da Conceição</v>
          </cell>
          <cell r="D1361" t="str">
            <v>000.000.000-1358</v>
          </cell>
          <cell r="E1361" t="str">
            <v>Banco do Brasil</v>
          </cell>
          <cell r="F1361" t="str">
            <v>1696-9</v>
          </cell>
          <cell r="G1361" t="str">
            <v>poup</v>
          </cell>
          <cell r="H1361" t="str">
            <v>16.396-1</v>
          </cell>
        </row>
        <row r="1362">
          <cell r="B1362">
            <v>1360</v>
          </cell>
          <cell r="C1362" t="str">
            <v>Mario Sergio Reis da Silva</v>
          </cell>
          <cell r="D1362" t="str">
            <v>000.000.000-1359</v>
          </cell>
          <cell r="E1362" t="str">
            <v>Cx. Econômica</v>
          </cell>
          <cell r="F1362">
            <v>674</v>
          </cell>
          <cell r="G1362">
            <v>13</v>
          </cell>
          <cell r="H1362" t="str">
            <v>00029029-4</v>
          </cell>
        </row>
        <row r="1363">
          <cell r="B1363">
            <v>1361</v>
          </cell>
          <cell r="C1363" t="str">
            <v>Adelmo Pinto Santana</v>
          </cell>
          <cell r="D1363" t="str">
            <v>000.000.000-1360</v>
          </cell>
          <cell r="E1363" t="str">
            <v>Cx. Econômica</v>
          </cell>
          <cell r="F1363">
            <v>4818</v>
          </cell>
          <cell r="G1363">
            <v>13</v>
          </cell>
          <cell r="H1363" t="str">
            <v>00004817-8</v>
          </cell>
        </row>
        <row r="1364">
          <cell r="B1364">
            <v>1362</v>
          </cell>
          <cell r="C1364" t="str">
            <v>Priscila Oliveira de Jesus</v>
          </cell>
          <cell r="D1364" t="str">
            <v>000.000.000-1361</v>
          </cell>
          <cell r="E1364" t="str">
            <v>Bradesco</v>
          </cell>
          <cell r="F1364">
            <v>3650</v>
          </cell>
          <cell r="G1364" t="str">
            <v>c/corr</v>
          </cell>
          <cell r="H1364" t="str">
            <v>028373-8</v>
          </cell>
        </row>
        <row r="1365">
          <cell r="B1365">
            <v>1363</v>
          </cell>
          <cell r="C1365" t="str">
            <v>Jaelson Miranda de Souza</v>
          </cell>
          <cell r="D1365" t="str">
            <v>000.000.000-1362</v>
          </cell>
          <cell r="E1365" t="str">
            <v>Cx. Econômica</v>
          </cell>
          <cell r="F1365">
            <v>4825</v>
          </cell>
          <cell r="G1365">
            <v>13</v>
          </cell>
          <cell r="H1365" t="str">
            <v>00010149-2</v>
          </cell>
        </row>
        <row r="1366">
          <cell r="B1366">
            <v>1364</v>
          </cell>
          <cell r="C1366" t="str">
            <v>Jailton Souza de Jesus</v>
          </cell>
          <cell r="D1366" t="str">
            <v>000.000.000-1363</v>
          </cell>
          <cell r="E1366" t="str">
            <v>Cx. Econômica</v>
          </cell>
          <cell r="F1366">
            <v>4825</v>
          </cell>
          <cell r="G1366">
            <v>13</v>
          </cell>
          <cell r="H1366" t="str">
            <v>00016334-0</v>
          </cell>
        </row>
        <row r="1367">
          <cell r="B1367">
            <v>1365</v>
          </cell>
          <cell r="C1367" t="str">
            <v>Rafael O. Alves</v>
          </cell>
          <cell r="D1367" t="str">
            <v>000.000.000-1364</v>
          </cell>
          <cell r="E1367" t="str">
            <v>Cx. Econômica</v>
          </cell>
          <cell r="F1367">
            <v>4601</v>
          </cell>
          <cell r="G1367">
            <v>1288</v>
          </cell>
          <cell r="H1367" t="str">
            <v>803779744-7</v>
          </cell>
        </row>
        <row r="1368">
          <cell r="B1368">
            <v>1366</v>
          </cell>
          <cell r="C1368" t="str">
            <v>Crislaine Andrade Martins</v>
          </cell>
          <cell r="D1368" t="str">
            <v>000.000.000-1365</v>
          </cell>
          <cell r="E1368" t="str">
            <v>Cx. Econômica</v>
          </cell>
          <cell r="F1368">
            <v>3089</v>
          </cell>
          <cell r="G1368">
            <v>13</v>
          </cell>
          <cell r="H1368" t="str">
            <v>00019576-1</v>
          </cell>
        </row>
        <row r="1369">
          <cell r="B1369">
            <v>1367</v>
          </cell>
          <cell r="C1369" t="str">
            <v>Marineide Santos Santana</v>
          </cell>
          <cell r="D1369" t="str">
            <v>000.000.000-1366</v>
          </cell>
          <cell r="E1369" t="str">
            <v>Cx. Econômica</v>
          </cell>
          <cell r="F1369">
            <v>4825</v>
          </cell>
          <cell r="G1369">
            <v>13</v>
          </cell>
          <cell r="H1369" t="str">
            <v>00015696-3</v>
          </cell>
        </row>
        <row r="1370">
          <cell r="B1370">
            <v>1368</v>
          </cell>
          <cell r="C1370" t="str">
            <v>Valtonio Alves da Silva</v>
          </cell>
          <cell r="D1370" t="str">
            <v>000.000.000-1367</v>
          </cell>
          <cell r="E1370" t="str">
            <v>Cx. Econômica</v>
          </cell>
          <cell r="F1370">
            <v>4825</v>
          </cell>
          <cell r="G1370">
            <v>13</v>
          </cell>
          <cell r="H1370" t="str">
            <v>00005173-8</v>
          </cell>
        </row>
        <row r="1371">
          <cell r="B1371">
            <v>1369</v>
          </cell>
          <cell r="C1371" t="str">
            <v>Silvanete Antonio de Souza</v>
          </cell>
          <cell r="D1371" t="str">
            <v>000.000.000-1368</v>
          </cell>
          <cell r="E1371" t="str">
            <v>Cx. Econômica</v>
          </cell>
          <cell r="F1371">
            <v>780</v>
          </cell>
          <cell r="G1371">
            <v>13</v>
          </cell>
          <cell r="H1371" t="str">
            <v>00010115-0</v>
          </cell>
        </row>
        <row r="1372">
          <cell r="B1372">
            <v>1370</v>
          </cell>
          <cell r="C1372" t="str">
            <v>Natália Meira de Jesus</v>
          </cell>
          <cell r="D1372" t="str">
            <v>000.000.000-1369</v>
          </cell>
          <cell r="E1372" t="str">
            <v>Cx. Econômica</v>
          </cell>
          <cell r="F1372">
            <v>4825</v>
          </cell>
          <cell r="G1372">
            <v>13</v>
          </cell>
          <cell r="H1372" t="str">
            <v>00021741-5</v>
          </cell>
        </row>
        <row r="1373">
          <cell r="B1373">
            <v>1371</v>
          </cell>
          <cell r="C1373" t="str">
            <v>Jacson de Jesus Moreira</v>
          </cell>
          <cell r="D1373" t="str">
            <v>000.000.000-1370</v>
          </cell>
          <cell r="E1373" t="str">
            <v>Cx. Econômica</v>
          </cell>
          <cell r="F1373">
            <v>4825</v>
          </cell>
          <cell r="G1373">
            <v>13</v>
          </cell>
          <cell r="H1373" t="str">
            <v>00021532-3</v>
          </cell>
        </row>
        <row r="1374">
          <cell r="B1374">
            <v>1372</v>
          </cell>
          <cell r="C1374" t="str">
            <v>Vanderlucia Santana Souza</v>
          </cell>
          <cell r="D1374" t="str">
            <v>000.000.000-1371</v>
          </cell>
          <cell r="E1374" t="str">
            <v>Cx. Econômica</v>
          </cell>
          <cell r="F1374">
            <v>4825</v>
          </cell>
          <cell r="G1374">
            <v>13</v>
          </cell>
          <cell r="H1374" t="str">
            <v>00003511-2</v>
          </cell>
        </row>
        <row r="1375">
          <cell r="B1375">
            <v>1373</v>
          </cell>
          <cell r="C1375" t="str">
            <v>Robério Silva Oliveira</v>
          </cell>
          <cell r="D1375" t="str">
            <v>000.000.000-1372</v>
          </cell>
          <cell r="E1375" t="str">
            <v>Bradesco</v>
          </cell>
          <cell r="F1375" t="str">
            <v>3801-6</v>
          </cell>
          <cell r="G1375" t="str">
            <v>c/corr</v>
          </cell>
          <cell r="H1375" t="str">
            <v>0350542-1</v>
          </cell>
        </row>
        <row r="1376">
          <cell r="B1376">
            <v>1374</v>
          </cell>
          <cell r="C1376" t="str">
            <v>Laede Andrade Reis</v>
          </cell>
          <cell r="D1376" t="str">
            <v>000.000.000-1373</v>
          </cell>
          <cell r="E1376" t="str">
            <v>Cx. Econômica</v>
          </cell>
          <cell r="F1376">
            <v>4818</v>
          </cell>
          <cell r="G1376">
            <v>13</v>
          </cell>
          <cell r="H1376" t="str">
            <v>00014963-2</v>
          </cell>
        </row>
        <row r="1377">
          <cell r="B1377">
            <v>1375</v>
          </cell>
          <cell r="C1377" t="str">
            <v>Edineusa Maria de Brito</v>
          </cell>
          <cell r="D1377" t="str">
            <v>000.000.000-1374</v>
          </cell>
          <cell r="E1377" t="str">
            <v>Cx. Econômica</v>
          </cell>
          <cell r="F1377">
            <v>949</v>
          </cell>
          <cell r="G1377">
            <v>23</v>
          </cell>
          <cell r="H1377" t="str">
            <v>00006733-3</v>
          </cell>
        </row>
        <row r="1378">
          <cell r="B1378">
            <v>1376</v>
          </cell>
          <cell r="C1378" t="str">
            <v>Célia dos Santos Souza</v>
          </cell>
          <cell r="D1378" t="str">
            <v>000.000.000-1375</v>
          </cell>
          <cell r="E1378" t="str">
            <v>Cx. Econômica</v>
          </cell>
          <cell r="F1378">
            <v>4818</v>
          </cell>
          <cell r="G1378">
            <v>13</v>
          </cell>
          <cell r="H1378" t="str">
            <v>00014972-1</v>
          </cell>
        </row>
        <row r="1379">
          <cell r="B1379">
            <v>1377</v>
          </cell>
          <cell r="C1379" t="str">
            <v>Abenailton Oliveira Costa</v>
          </cell>
          <cell r="D1379" t="str">
            <v>000.000.000-1376</v>
          </cell>
          <cell r="E1379" t="str">
            <v>Bradesco</v>
          </cell>
          <cell r="F1379" t="str">
            <v>3801-6</v>
          </cell>
          <cell r="G1379" t="str">
            <v>c/corr</v>
          </cell>
          <cell r="H1379" t="str">
            <v>0003605-6</v>
          </cell>
        </row>
        <row r="1380">
          <cell r="B1380">
            <v>1378</v>
          </cell>
          <cell r="C1380" t="str">
            <v>Genival Gomes Carmo</v>
          </cell>
          <cell r="D1380" t="str">
            <v>000.000.000-1377</v>
          </cell>
          <cell r="E1380" t="str">
            <v>Cx. Econômica</v>
          </cell>
          <cell r="F1380">
            <v>3777</v>
          </cell>
          <cell r="G1380">
            <v>13</v>
          </cell>
          <cell r="H1380" t="str">
            <v>00003183-1</v>
          </cell>
        </row>
        <row r="1381">
          <cell r="B1381">
            <v>1379</v>
          </cell>
          <cell r="C1381" t="str">
            <v>Iolanda Oliveira Ribeiro</v>
          </cell>
          <cell r="D1381" t="str">
            <v>000.000.000-1378</v>
          </cell>
          <cell r="E1381" t="str">
            <v>Cx. Econômica</v>
          </cell>
          <cell r="F1381">
            <v>780</v>
          </cell>
          <cell r="G1381">
            <v>23</v>
          </cell>
          <cell r="H1381" t="str">
            <v>00024125-4</v>
          </cell>
        </row>
        <row r="1382">
          <cell r="B1382">
            <v>1380</v>
          </cell>
          <cell r="C1382" t="str">
            <v>Leonardo Louginho Souza</v>
          </cell>
          <cell r="D1382" t="str">
            <v>000.000.000-1379</v>
          </cell>
          <cell r="E1382" t="str">
            <v>Cx. Econômica</v>
          </cell>
          <cell r="F1382">
            <v>4825</v>
          </cell>
          <cell r="G1382">
            <v>13</v>
          </cell>
          <cell r="H1382" t="str">
            <v>00006331-0</v>
          </cell>
        </row>
        <row r="1383">
          <cell r="B1383">
            <v>1381</v>
          </cell>
          <cell r="C1383" t="str">
            <v>Tiago Silva de Oliveira</v>
          </cell>
          <cell r="D1383" t="str">
            <v>000.000.000-1380</v>
          </cell>
          <cell r="E1383" t="str">
            <v>Bradesco</v>
          </cell>
          <cell r="F1383" t="str">
            <v>3801-6</v>
          </cell>
          <cell r="G1383" t="str">
            <v>c/corr</v>
          </cell>
          <cell r="H1383" t="str">
            <v>0001782-5</v>
          </cell>
        </row>
        <row r="1384">
          <cell r="B1384">
            <v>1382</v>
          </cell>
          <cell r="C1384" t="str">
            <v>Genesson A. de Souza</v>
          </cell>
          <cell r="D1384" t="str">
            <v>000.000.000-1381</v>
          </cell>
          <cell r="E1384" t="str">
            <v>Cx. Econômica</v>
          </cell>
          <cell r="F1384">
            <v>4825</v>
          </cell>
          <cell r="G1384">
            <v>13</v>
          </cell>
          <cell r="H1384" t="str">
            <v>00023022-5</v>
          </cell>
        </row>
        <row r="1385">
          <cell r="B1385">
            <v>1383</v>
          </cell>
          <cell r="C1385" t="str">
            <v>Geniclevia F. da Silva</v>
          </cell>
          <cell r="D1385" t="str">
            <v>000.000.000-1382</v>
          </cell>
          <cell r="E1385" t="str">
            <v>Cx. Econômica</v>
          </cell>
          <cell r="F1385">
            <v>4825</v>
          </cell>
          <cell r="G1385">
            <v>13</v>
          </cell>
          <cell r="H1385" t="str">
            <v>00023358-5</v>
          </cell>
        </row>
        <row r="1386">
          <cell r="B1386">
            <v>1384</v>
          </cell>
          <cell r="C1386" t="str">
            <v>Janice Santana dos Santos</v>
          </cell>
          <cell r="D1386" t="str">
            <v>000.000.000-1383</v>
          </cell>
          <cell r="E1386" t="str">
            <v>Bradesco</v>
          </cell>
          <cell r="F1386" t="str">
            <v>3616-1</v>
          </cell>
          <cell r="G1386" t="str">
            <v>poup</v>
          </cell>
          <cell r="H1386" t="str">
            <v>1001717-3</v>
          </cell>
        </row>
        <row r="1387">
          <cell r="B1387">
            <v>1385</v>
          </cell>
          <cell r="C1387" t="str">
            <v>Jessica Soares Oliveira</v>
          </cell>
          <cell r="D1387" t="str">
            <v>000.000.000-1384</v>
          </cell>
          <cell r="E1387" t="str">
            <v>Cx. Econômica</v>
          </cell>
          <cell r="F1387">
            <v>949</v>
          </cell>
          <cell r="G1387">
            <v>13</v>
          </cell>
          <cell r="H1387" t="str">
            <v>00084300-0</v>
          </cell>
        </row>
        <row r="1388">
          <cell r="B1388">
            <v>1386</v>
          </cell>
          <cell r="C1388" t="str">
            <v>Valdir Ferreira Pinto</v>
          </cell>
          <cell r="D1388" t="str">
            <v>000.000.000-1385</v>
          </cell>
          <cell r="E1388" t="str">
            <v>Cx. Econômica</v>
          </cell>
          <cell r="F1388">
            <v>2734</v>
          </cell>
          <cell r="G1388">
            <v>13</v>
          </cell>
          <cell r="H1388" t="str">
            <v>00025483-3</v>
          </cell>
        </row>
        <row r="1389">
          <cell r="B1389">
            <v>1387</v>
          </cell>
          <cell r="C1389" t="str">
            <v>Daelcio Oliveira</v>
          </cell>
          <cell r="D1389" t="str">
            <v>000.000.000-1386</v>
          </cell>
          <cell r="E1389" t="str">
            <v>Cx. Econômica</v>
          </cell>
          <cell r="F1389">
            <v>4825</v>
          </cell>
          <cell r="G1389">
            <v>13</v>
          </cell>
          <cell r="H1389" t="str">
            <v>00023179-5</v>
          </cell>
        </row>
        <row r="1390">
          <cell r="B1390">
            <v>1388</v>
          </cell>
          <cell r="C1390" t="str">
            <v>Gleito E. S. Souza</v>
          </cell>
          <cell r="D1390" t="str">
            <v>000.000.000-1387</v>
          </cell>
          <cell r="E1390" t="str">
            <v>Cx. Econômica</v>
          </cell>
          <cell r="F1390">
            <v>4535</v>
          </cell>
          <cell r="G1390">
            <v>13</v>
          </cell>
          <cell r="H1390" t="str">
            <v>00007215-1</v>
          </cell>
        </row>
        <row r="1391">
          <cell r="B1391">
            <v>1389</v>
          </cell>
          <cell r="C1391" t="str">
            <v>Ana N. Santos Soares</v>
          </cell>
          <cell r="D1391" t="str">
            <v>000.000.000-1388</v>
          </cell>
          <cell r="E1391" t="str">
            <v>Banco do Brasil</v>
          </cell>
          <cell r="F1391" t="str">
            <v>2760-X</v>
          </cell>
          <cell r="G1391" t="str">
            <v>poup</v>
          </cell>
          <cell r="H1391" t="str">
            <v>15.629-9</v>
          </cell>
        </row>
        <row r="1392">
          <cell r="B1392">
            <v>1390</v>
          </cell>
          <cell r="C1392" t="str">
            <v>Dermivania de Souza Cedro</v>
          </cell>
          <cell r="D1392" t="str">
            <v>000.000.000-1389</v>
          </cell>
          <cell r="E1392" t="str">
            <v>Cx. Econômica</v>
          </cell>
          <cell r="F1392">
            <v>780</v>
          </cell>
          <cell r="G1392">
            <v>23</v>
          </cell>
          <cell r="H1392" t="str">
            <v>00020339-5</v>
          </cell>
        </row>
        <row r="1393">
          <cell r="B1393">
            <v>1391</v>
          </cell>
          <cell r="C1393" t="str">
            <v>Elisangela Marciana Souza</v>
          </cell>
          <cell r="D1393" t="str">
            <v>000.000.000-1390</v>
          </cell>
          <cell r="E1393" t="str">
            <v>Cx. Econômica</v>
          </cell>
          <cell r="F1393">
            <v>780</v>
          </cell>
          <cell r="G1393">
            <v>13</v>
          </cell>
          <cell r="H1393" t="str">
            <v>00014540-1</v>
          </cell>
        </row>
        <row r="1394">
          <cell r="B1394">
            <v>1392</v>
          </cell>
          <cell r="C1394" t="str">
            <v>Manelito Silva A. Souza</v>
          </cell>
          <cell r="D1394" t="str">
            <v>000.000.000-1391</v>
          </cell>
          <cell r="E1394" t="str">
            <v>Cx. Econômica</v>
          </cell>
          <cell r="F1394">
            <v>4818</v>
          </cell>
          <cell r="G1394">
            <v>13</v>
          </cell>
          <cell r="H1394" t="str">
            <v>00007921-9</v>
          </cell>
        </row>
        <row r="1395">
          <cell r="B1395">
            <v>1393</v>
          </cell>
          <cell r="C1395" t="str">
            <v>Lívia Sousa Gonçalves</v>
          </cell>
          <cell r="D1395" t="str">
            <v>000.000.000-1392</v>
          </cell>
          <cell r="E1395" t="str">
            <v>Bradesco</v>
          </cell>
          <cell r="F1395" t="str">
            <v>3801-6</v>
          </cell>
          <cell r="G1395" t="str">
            <v>poup</v>
          </cell>
          <cell r="H1395" t="str">
            <v>0004280-3</v>
          </cell>
        </row>
        <row r="1396">
          <cell r="B1396">
            <v>1394</v>
          </cell>
          <cell r="C1396" t="str">
            <v>Poliana Nunes dos Santos</v>
          </cell>
          <cell r="D1396" t="str">
            <v>000.000.000-1393</v>
          </cell>
          <cell r="E1396" t="str">
            <v>Cx. Econômica</v>
          </cell>
          <cell r="F1396">
            <v>4825</v>
          </cell>
          <cell r="G1396">
            <v>13</v>
          </cell>
          <cell r="H1396" t="str">
            <v>00023900-1</v>
          </cell>
        </row>
        <row r="1397">
          <cell r="B1397">
            <v>1395</v>
          </cell>
          <cell r="C1397" t="str">
            <v>Ivonaldo Sousa Silva</v>
          </cell>
          <cell r="D1397" t="str">
            <v>000.000.000-1394</v>
          </cell>
          <cell r="E1397" t="str">
            <v>Cx. Econômica</v>
          </cell>
          <cell r="F1397">
            <v>4825</v>
          </cell>
          <cell r="G1397">
            <v>13</v>
          </cell>
          <cell r="H1397" t="str">
            <v>00004638-6</v>
          </cell>
        </row>
        <row r="1398">
          <cell r="B1398">
            <v>1396</v>
          </cell>
          <cell r="C1398" t="str">
            <v>Anderson de Sousa Pereira</v>
          </cell>
          <cell r="D1398" t="str">
            <v>000.000.000-1395</v>
          </cell>
          <cell r="E1398" t="str">
            <v>Cx. Econômica</v>
          </cell>
          <cell r="F1398">
            <v>4825</v>
          </cell>
          <cell r="G1398">
            <v>13</v>
          </cell>
          <cell r="H1398" t="str">
            <v>00020105-5</v>
          </cell>
        </row>
        <row r="1399">
          <cell r="B1399">
            <v>1397</v>
          </cell>
          <cell r="C1399" t="str">
            <v>Flávia de S. Cedro</v>
          </cell>
          <cell r="D1399" t="str">
            <v>000.000.000-1396</v>
          </cell>
          <cell r="E1399" t="str">
            <v>Cx. Econômica</v>
          </cell>
          <cell r="F1399">
            <v>4535</v>
          </cell>
          <cell r="G1399">
            <v>13</v>
          </cell>
          <cell r="H1399" t="str">
            <v>00005981-3</v>
          </cell>
        </row>
        <row r="1400">
          <cell r="B1400">
            <v>1398</v>
          </cell>
          <cell r="C1400" t="str">
            <v>Mª de Lourdes M. Oliveira</v>
          </cell>
          <cell r="D1400" t="str">
            <v>000.000.000-1397</v>
          </cell>
          <cell r="E1400" t="str">
            <v>Cx. Econômica</v>
          </cell>
          <cell r="F1400">
            <v>4825</v>
          </cell>
          <cell r="G1400">
            <v>13</v>
          </cell>
          <cell r="H1400" t="str">
            <v>00008694-9</v>
          </cell>
        </row>
        <row r="1401">
          <cell r="B1401">
            <v>1399</v>
          </cell>
          <cell r="C1401" t="str">
            <v>Leidiane Souza dos Santos</v>
          </cell>
          <cell r="D1401" t="str">
            <v>000.000.000-1398</v>
          </cell>
          <cell r="E1401" t="str">
            <v>Bradesco</v>
          </cell>
          <cell r="F1401">
            <v>3738</v>
          </cell>
          <cell r="G1401" t="str">
            <v>poup</v>
          </cell>
          <cell r="H1401" t="str">
            <v>0681091-8</v>
          </cell>
        </row>
        <row r="1402">
          <cell r="B1402">
            <v>1400</v>
          </cell>
          <cell r="C1402" t="str">
            <v>Janilson Francisco dos Santos</v>
          </cell>
          <cell r="D1402" t="str">
            <v>000.000.000-1399</v>
          </cell>
          <cell r="E1402" t="str">
            <v>Cx. Econômica</v>
          </cell>
          <cell r="F1402">
            <v>3204</v>
          </cell>
          <cell r="G1402">
            <v>13</v>
          </cell>
          <cell r="H1402" t="str">
            <v>00016531-9</v>
          </cell>
        </row>
        <row r="1403">
          <cell r="B1403">
            <v>1401</v>
          </cell>
          <cell r="C1403" t="str">
            <v>Marivania Teles Oliveira</v>
          </cell>
          <cell r="D1403" t="str">
            <v>000.000.000-1400</v>
          </cell>
          <cell r="E1403" t="str">
            <v>Cx. Econômica</v>
          </cell>
          <cell r="F1403">
            <v>780</v>
          </cell>
          <cell r="G1403">
            <v>23</v>
          </cell>
          <cell r="H1403" t="str">
            <v>00011412-0</v>
          </cell>
        </row>
        <row r="1404">
          <cell r="B1404">
            <v>1402</v>
          </cell>
          <cell r="C1404" t="str">
            <v>Roseli Lima de Oliveira</v>
          </cell>
          <cell r="D1404" t="str">
            <v>000.000.000-1401</v>
          </cell>
          <cell r="E1404" t="str">
            <v>Bradesco</v>
          </cell>
          <cell r="F1404" t="str">
            <v>3538-6</v>
          </cell>
          <cell r="G1404" t="str">
            <v>poup</v>
          </cell>
          <cell r="H1404" t="str">
            <v>0005253-1</v>
          </cell>
        </row>
        <row r="1405">
          <cell r="B1405">
            <v>1403</v>
          </cell>
          <cell r="C1405" t="str">
            <v>Lindinalva Rosa dos Santos</v>
          </cell>
          <cell r="D1405" t="str">
            <v>000.000.000-1402</v>
          </cell>
          <cell r="E1405" t="str">
            <v>Cx. Econômica</v>
          </cell>
          <cell r="F1405">
            <v>4825</v>
          </cell>
          <cell r="G1405">
            <v>13</v>
          </cell>
          <cell r="H1405" t="str">
            <v>00019261-7</v>
          </cell>
        </row>
        <row r="1406">
          <cell r="B1406">
            <v>1404</v>
          </cell>
          <cell r="C1406" t="str">
            <v>Juliana Silva da Conceição</v>
          </cell>
          <cell r="D1406" t="str">
            <v>000.000.000-1403</v>
          </cell>
          <cell r="E1406" t="str">
            <v>Cx. Econômica</v>
          </cell>
          <cell r="F1406">
            <v>4825</v>
          </cell>
          <cell r="G1406">
            <v>13</v>
          </cell>
          <cell r="H1406" t="str">
            <v>00015507-0</v>
          </cell>
        </row>
        <row r="1407">
          <cell r="B1407">
            <v>1405</v>
          </cell>
          <cell r="C1407" t="str">
            <v>Célia Pereira dos Santos</v>
          </cell>
          <cell r="D1407" t="str">
            <v>000.000.000-1404</v>
          </cell>
          <cell r="E1407" t="str">
            <v>Cx. Econômica</v>
          </cell>
          <cell r="F1407">
            <v>4825</v>
          </cell>
          <cell r="G1407">
            <v>13</v>
          </cell>
          <cell r="H1407" t="str">
            <v>00002507-9</v>
          </cell>
        </row>
        <row r="1408">
          <cell r="B1408">
            <v>1406</v>
          </cell>
          <cell r="C1408" t="str">
            <v>Eloisa Santana Guimarães</v>
          </cell>
          <cell r="D1408" t="str">
            <v>000.000.000-1405</v>
          </cell>
          <cell r="E1408" t="str">
            <v>Bradesco</v>
          </cell>
          <cell r="F1408" t="str">
            <v>3801-6</v>
          </cell>
          <cell r="G1408" t="str">
            <v>poup</v>
          </cell>
          <cell r="H1408" t="str">
            <v>0521931-0</v>
          </cell>
        </row>
        <row r="1409">
          <cell r="B1409">
            <v>1407</v>
          </cell>
          <cell r="C1409" t="str">
            <v>Luana Conceição Santos</v>
          </cell>
          <cell r="D1409" t="str">
            <v>000.000.000-1406</v>
          </cell>
          <cell r="E1409" t="str">
            <v>Bradesco</v>
          </cell>
          <cell r="F1409" t="str">
            <v>0294-1</v>
          </cell>
          <cell r="G1409" t="str">
            <v>poup</v>
          </cell>
          <cell r="H1409" t="str">
            <v>1014181-8</v>
          </cell>
        </row>
        <row r="1410">
          <cell r="B1410">
            <v>1408</v>
          </cell>
          <cell r="C1410" t="str">
            <v>Euciléia Santos</v>
          </cell>
          <cell r="D1410" t="str">
            <v>000.000.000-1407</v>
          </cell>
          <cell r="E1410" t="str">
            <v>Cx. Econômica</v>
          </cell>
          <cell r="F1410">
            <v>4825</v>
          </cell>
          <cell r="G1410">
            <v>13</v>
          </cell>
          <cell r="H1410" t="str">
            <v>00020018-0</v>
          </cell>
        </row>
        <row r="1411">
          <cell r="B1411">
            <v>1409</v>
          </cell>
          <cell r="C1411" t="str">
            <v>Carine Souza de Jesus</v>
          </cell>
          <cell r="D1411" t="str">
            <v>000.000.000-1408</v>
          </cell>
          <cell r="E1411" t="str">
            <v>Cx. Econômica</v>
          </cell>
          <cell r="F1411">
            <v>4825</v>
          </cell>
          <cell r="G1411">
            <v>13</v>
          </cell>
          <cell r="H1411" t="str">
            <v>00020099-7</v>
          </cell>
        </row>
        <row r="1412">
          <cell r="B1412">
            <v>1410</v>
          </cell>
          <cell r="C1412" t="str">
            <v>Vanilza Pereira de Souza</v>
          </cell>
          <cell r="D1412" t="str">
            <v>000.000.000-1409</v>
          </cell>
          <cell r="E1412" t="str">
            <v>Cx. Econômica</v>
          </cell>
          <cell r="F1412">
            <v>780</v>
          </cell>
          <cell r="G1412">
            <v>13</v>
          </cell>
          <cell r="H1412" t="str">
            <v>00072112-7</v>
          </cell>
        </row>
        <row r="1413">
          <cell r="B1413">
            <v>1411</v>
          </cell>
          <cell r="C1413" t="str">
            <v>Ediene Lima Soares</v>
          </cell>
          <cell r="D1413" t="str">
            <v>000.000.000-1410</v>
          </cell>
          <cell r="E1413" t="str">
            <v>Banco do Brasil</v>
          </cell>
          <cell r="F1413" t="str">
            <v>2760-X</v>
          </cell>
          <cell r="G1413" t="str">
            <v>poup</v>
          </cell>
          <cell r="H1413" t="str">
            <v>872-9</v>
          </cell>
        </row>
        <row r="1414">
          <cell r="B1414">
            <v>1412</v>
          </cell>
          <cell r="C1414" t="str">
            <v>Jilmaene Pereira de Souza</v>
          </cell>
          <cell r="D1414" t="str">
            <v>000.000.000-1411</v>
          </cell>
          <cell r="E1414" t="str">
            <v>Cx. Econômica</v>
          </cell>
          <cell r="F1414">
            <v>4825</v>
          </cell>
          <cell r="G1414">
            <v>13</v>
          </cell>
          <cell r="H1414" t="str">
            <v>854053096-0</v>
          </cell>
        </row>
        <row r="1415">
          <cell r="B1415">
            <v>1413</v>
          </cell>
          <cell r="C1415" t="str">
            <v>Valcira Araújo  de Souza</v>
          </cell>
          <cell r="D1415" t="str">
            <v>000.000.000-1412</v>
          </cell>
          <cell r="E1415" t="str">
            <v>Cx. Econômica</v>
          </cell>
          <cell r="F1415">
            <v>3183</v>
          </cell>
          <cell r="G1415">
            <v>13</v>
          </cell>
          <cell r="H1415" t="str">
            <v>00001768-6</v>
          </cell>
        </row>
        <row r="1416">
          <cell r="B1416">
            <v>1414</v>
          </cell>
          <cell r="C1416" t="str">
            <v>José Alves de Souza</v>
          </cell>
          <cell r="D1416" t="str">
            <v>000.000.000-1413</v>
          </cell>
          <cell r="E1416" t="str">
            <v>Bradesco</v>
          </cell>
          <cell r="F1416" t="str">
            <v>3801-6</v>
          </cell>
          <cell r="G1416" t="str">
            <v>poup</v>
          </cell>
          <cell r="H1416" t="str">
            <v>1000397-0</v>
          </cell>
        </row>
        <row r="1417">
          <cell r="B1417">
            <v>1415</v>
          </cell>
          <cell r="C1417" t="str">
            <v>Cosme Almeida Santos</v>
          </cell>
          <cell r="D1417" t="str">
            <v>000.000.000-1414</v>
          </cell>
          <cell r="E1417" t="str">
            <v>Bradesco</v>
          </cell>
          <cell r="F1417" t="str">
            <v>3801-6</v>
          </cell>
          <cell r="G1417" t="str">
            <v>poup</v>
          </cell>
          <cell r="H1417" t="str">
            <v>0002530-5</v>
          </cell>
        </row>
        <row r="1418">
          <cell r="B1418">
            <v>1416</v>
          </cell>
          <cell r="C1418" t="str">
            <v>Fabiana Ribeiro Costa</v>
          </cell>
          <cell r="D1418" t="str">
            <v>000.000.000-1415</v>
          </cell>
          <cell r="E1418" t="str">
            <v>Cx. Econômica</v>
          </cell>
          <cell r="F1418">
            <v>780</v>
          </cell>
          <cell r="G1418">
            <v>23</v>
          </cell>
          <cell r="H1418" t="str">
            <v>00025581-6</v>
          </cell>
        </row>
        <row r="1419">
          <cell r="B1419">
            <v>1417</v>
          </cell>
          <cell r="C1419" t="str">
            <v>Jaciara Santos Nascimento</v>
          </cell>
          <cell r="D1419" t="str">
            <v>000.000.000-1416</v>
          </cell>
          <cell r="E1419" t="str">
            <v>Cx. Econômica</v>
          </cell>
          <cell r="F1419">
            <v>4773</v>
          </cell>
          <cell r="G1419">
            <v>23</v>
          </cell>
          <cell r="H1419" t="str">
            <v>00000604-5</v>
          </cell>
        </row>
        <row r="1420">
          <cell r="B1420">
            <v>1418</v>
          </cell>
          <cell r="C1420" t="str">
            <v>Jeane Silva dos Santos</v>
          </cell>
          <cell r="D1420" t="str">
            <v>000.000.000-1417</v>
          </cell>
          <cell r="E1420" t="str">
            <v>Cx. Econômica</v>
          </cell>
          <cell r="F1420">
            <v>4825</v>
          </cell>
          <cell r="G1420">
            <v>13</v>
          </cell>
          <cell r="H1420" t="str">
            <v>00012163-9</v>
          </cell>
        </row>
        <row r="1421">
          <cell r="B1421">
            <v>1419</v>
          </cell>
          <cell r="C1421" t="str">
            <v>Gilmar dos Santos Alves</v>
          </cell>
          <cell r="D1421" t="str">
            <v>000.000.000-1418</v>
          </cell>
          <cell r="E1421" t="str">
            <v>Bradesco</v>
          </cell>
          <cell r="F1421" t="str">
            <v>3801-6</v>
          </cell>
          <cell r="G1421" t="str">
            <v>poup</v>
          </cell>
          <cell r="H1421" t="str">
            <v>0004264-1</v>
          </cell>
        </row>
        <row r="1422">
          <cell r="B1422">
            <v>1420</v>
          </cell>
          <cell r="D1422" t="str">
            <v>000.000.000-1419</v>
          </cell>
        </row>
        <row r="1423">
          <cell r="B1423">
            <v>1421</v>
          </cell>
          <cell r="C1423" t="str">
            <v>Edriana Costa dos Santos</v>
          </cell>
          <cell r="D1423" t="str">
            <v>000.000.000-1420</v>
          </cell>
          <cell r="E1423" t="str">
            <v>Cx. Econômica</v>
          </cell>
          <cell r="F1423">
            <v>4825</v>
          </cell>
          <cell r="G1423">
            <v>13</v>
          </cell>
          <cell r="H1423" t="str">
            <v>00015143-0</v>
          </cell>
        </row>
        <row r="1424">
          <cell r="B1424">
            <v>1422</v>
          </cell>
          <cell r="C1424" t="str">
            <v>Lúcio de Jesus Souza</v>
          </cell>
          <cell r="D1424" t="str">
            <v>000.000.000-1421</v>
          </cell>
          <cell r="E1424" t="str">
            <v>Cx. Econômica</v>
          </cell>
          <cell r="F1424">
            <v>4825</v>
          </cell>
          <cell r="G1424">
            <v>13</v>
          </cell>
          <cell r="H1424" t="str">
            <v>00005495-8</v>
          </cell>
        </row>
        <row r="1425">
          <cell r="B1425">
            <v>1423</v>
          </cell>
          <cell r="C1425" t="str">
            <v>Robenilson da Cruz Silva</v>
          </cell>
          <cell r="D1425" t="str">
            <v>000.000.000-1422</v>
          </cell>
          <cell r="E1425" t="str">
            <v>Cx. Econômica</v>
          </cell>
          <cell r="F1425">
            <v>147</v>
          </cell>
          <cell r="G1425">
            <v>13</v>
          </cell>
          <cell r="H1425" t="str">
            <v>00025062-9</v>
          </cell>
        </row>
        <row r="1426">
          <cell r="B1426">
            <v>1424</v>
          </cell>
          <cell r="C1426" t="str">
            <v>Jovania Santos da Cruz</v>
          </cell>
          <cell r="D1426" t="str">
            <v>000.000.000-1423</v>
          </cell>
          <cell r="E1426" t="str">
            <v>Bradesco</v>
          </cell>
          <cell r="F1426">
            <v>7802</v>
          </cell>
          <cell r="G1426" t="str">
            <v>c/corr</v>
          </cell>
          <cell r="H1426" t="str">
            <v>530094-0</v>
          </cell>
        </row>
        <row r="1427">
          <cell r="B1427">
            <v>1425</v>
          </cell>
          <cell r="C1427" t="str">
            <v>Almir de Jesus Carvalho</v>
          </cell>
          <cell r="D1427" t="str">
            <v>000.000.000-1424</v>
          </cell>
          <cell r="E1427" t="str">
            <v>Cx. Econômica</v>
          </cell>
          <cell r="F1427">
            <v>2734</v>
          </cell>
          <cell r="G1427">
            <v>13</v>
          </cell>
          <cell r="H1427" t="str">
            <v>00023222-8</v>
          </cell>
        </row>
        <row r="1428">
          <cell r="B1428">
            <v>1426</v>
          </cell>
          <cell r="C1428" t="str">
            <v>Luciana dos Anjos Costa</v>
          </cell>
          <cell r="D1428" t="str">
            <v>000.000.000-1425</v>
          </cell>
          <cell r="E1428" t="str">
            <v>Cx. Econômica</v>
          </cell>
          <cell r="F1428">
            <v>4825</v>
          </cell>
          <cell r="G1428">
            <v>13</v>
          </cell>
          <cell r="H1428" t="str">
            <v>855654528-7</v>
          </cell>
        </row>
        <row r="1429">
          <cell r="B1429">
            <v>1427</v>
          </cell>
          <cell r="C1429" t="str">
            <v>Domingas Betania de Souza</v>
          </cell>
          <cell r="D1429" t="str">
            <v>000.000.000-1426</v>
          </cell>
          <cell r="E1429" t="str">
            <v>Bradesco</v>
          </cell>
          <cell r="F1429" t="str">
            <v>3801-6</v>
          </cell>
          <cell r="G1429" t="str">
            <v>poup</v>
          </cell>
          <cell r="H1429">
            <v>41505</v>
          </cell>
        </row>
        <row r="1430">
          <cell r="B1430">
            <v>1428</v>
          </cell>
          <cell r="C1430" t="str">
            <v>Gilson Alves Ribeiro</v>
          </cell>
          <cell r="D1430" t="str">
            <v>000.000.000-1427</v>
          </cell>
          <cell r="E1430" t="str">
            <v>Bradesco</v>
          </cell>
          <cell r="F1430" t="str">
            <v>3801-6</v>
          </cell>
          <cell r="G1430" t="str">
            <v>poup</v>
          </cell>
          <cell r="H1430">
            <v>3502503</v>
          </cell>
        </row>
        <row r="1431">
          <cell r="B1431">
            <v>1429</v>
          </cell>
          <cell r="C1431" t="str">
            <v>Ana Lucia Sena Meira</v>
          </cell>
          <cell r="D1431" t="str">
            <v>000.000.000-1428</v>
          </cell>
          <cell r="E1431" t="str">
            <v>Cx. Econômica</v>
          </cell>
          <cell r="F1431">
            <v>780</v>
          </cell>
          <cell r="G1431">
            <v>23</v>
          </cell>
          <cell r="H1431" t="str">
            <v>00010112-6</v>
          </cell>
        </row>
        <row r="1432">
          <cell r="B1432">
            <v>1430</v>
          </cell>
          <cell r="C1432" t="str">
            <v>Nivaldo Antônio Magno</v>
          </cell>
          <cell r="D1432" t="str">
            <v>000.000.000-1429</v>
          </cell>
          <cell r="E1432" t="str">
            <v>Bradesco</v>
          </cell>
          <cell r="F1432" t="str">
            <v>3616-1</v>
          </cell>
          <cell r="G1432" t="str">
            <v>c/corr</v>
          </cell>
          <cell r="H1432" t="str">
            <v>0600602-7</v>
          </cell>
        </row>
        <row r="1433">
          <cell r="B1433">
            <v>1431</v>
          </cell>
          <cell r="C1433" t="str">
            <v>Ana Cedro Alves Santos</v>
          </cell>
          <cell r="D1433" t="str">
            <v>000.000.000-1430</v>
          </cell>
          <cell r="E1433" t="str">
            <v>Banco do Brasil</v>
          </cell>
          <cell r="F1433" t="str">
            <v>2760-X</v>
          </cell>
          <cell r="G1433" t="str">
            <v>poup</v>
          </cell>
          <cell r="H1433" t="str">
            <v>10.936-3</v>
          </cell>
        </row>
        <row r="1434">
          <cell r="B1434">
            <v>1432</v>
          </cell>
          <cell r="C1434" t="str">
            <v>Paulo Santos Oliveira</v>
          </cell>
          <cell r="D1434" t="str">
            <v>000.000.000-1431</v>
          </cell>
          <cell r="E1434" t="str">
            <v>Cx. Econômica</v>
          </cell>
          <cell r="F1434">
            <v>4818</v>
          </cell>
          <cell r="G1434">
            <v>13</v>
          </cell>
          <cell r="H1434" t="str">
            <v>00001670-5</v>
          </cell>
        </row>
        <row r="1435">
          <cell r="B1435">
            <v>1433</v>
          </cell>
          <cell r="C1435" t="str">
            <v>Valdirene Alve Pereira</v>
          </cell>
          <cell r="D1435" t="str">
            <v>000.000.000-1432</v>
          </cell>
          <cell r="E1435" t="str">
            <v>Cx. Econômica</v>
          </cell>
          <cell r="F1435">
            <v>780</v>
          </cell>
          <cell r="G1435">
            <v>23</v>
          </cell>
          <cell r="H1435" t="str">
            <v>00010519-9</v>
          </cell>
        </row>
        <row r="1436">
          <cell r="B1436">
            <v>1434</v>
          </cell>
          <cell r="C1436" t="str">
            <v>Valdir Pereira S. Souza</v>
          </cell>
          <cell r="D1436" t="str">
            <v>000.000.000-1433</v>
          </cell>
          <cell r="E1436" t="str">
            <v>Cx. Econômica</v>
          </cell>
          <cell r="F1436">
            <v>4825</v>
          </cell>
          <cell r="G1436">
            <v>13</v>
          </cell>
          <cell r="H1436" t="str">
            <v>00020749-5</v>
          </cell>
        </row>
        <row r="1437">
          <cell r="B1437">
            <v>1435</v>
          </cell>
          <cell r="C1437" t="str">
            <v>Reinaldo Costa da Rocha</v>
          </cell>
          <cell r="D1437" t="str">
            <v>000.000.000-1434</v>
          </cell>
          <cell r="E1437" t="str">
            <v>Bradesco</v>
          </cell>
          <cell r="F1437" t="str">
            <v>3616-1</v>
          </cell>
          <cell r="G1437" t="str">
            <v>poup</v>
          </cell>
          <cell r="H1437" t="str">
            <v>1001578-2</v>
          </cell>
        </row>
        <row r="1438">
          <cell r="B1438">
            <v>1436</v>
          </cell>
          <cell r="C1438" t="str">
            <v>Jorge Elcivan Filho</v>
          </cell>
          <cell r="D1438" t="str">
            <v>000.000.000-1435</v>
          </cell>
          <cell r="E1438" t="str">
            <v>Banco do Brasil</v>
          </cell>
          <cell r="F1438" t="str">
            <v>2760-X</v>
          </cell>
          <cell r="G1438" t="str">
            <v>poup</v>
          </cell>
          <cell r="H1438" t="str">
            <v>8.282-1</v>
          </cell>
        </row>
        <row r="1439">
          <cell r="B1439">
            <v>1437</v>
          </cell>
          <cell r="C1439" t="str">
            <v>Aristeu Gomes de Souza</v>
          </cell>
          <cell r="D1439" t="str">
            <v>000.000.000-1436</v>
          </cell>
          <cell r="E1439" t="str">
            <v>Cx. Econômica</v>
          </cell>
          <cell r="F1439">
            <v>4818</v>
          </cell>
          <cell r="G1439">
            <v>13</v>
          </cell>
          <cell r="H1439" t="str">
            <v>00004168-8</v>
          </cell>
        </row>
        <row r="1440">
          <cell r="B1440">
            <v>1438</v>
          </cell>
          <cell r="C1440" t="str">
            <v>Maria Glória Gomes Sousa</v>
          </cell>
          <cell r="D1440" t="str">
            <v>000.000.000-1437</v>
          </cell>
          <cell r="E1440" t="str">
            <v>Banco do Brasil</v>
          </cell>
          <cell r="F1440" t="str">
            <v>2760-X</v>
          </cell>
          <cell r="G1440" t="str">
            <v>poup</v>
          </cell>
          <cell r="H1440" t="str">
            <v>18.352-0</v>
          </cell>
        </row>
        <row r="1441">
          <cell r="B1441">
            <v>1439</v>
          </cell>
          <cell r="C1441" t="str">
            <v>Joseval Gomes de Souza</v>
          </cell>
          <cell r="D1441" t="str">
            <v>000.000.000-1438</v>
          </cell>
          <cell r="E1441" t="str">
            <v>Cx. Econômica</v>
          </cell>
          <cell r="F1441">
            <v>4818</v>
          </cell>
          <cell r="G1441">
            <v>13</v>
          </cell>
          <cell r="H1441" t="str">
            <v>00008009-8</v>
          </cell>
        </row>
        <row r="1442">
          <cell r="B1442">
            <v>1440</v>
          </cell>
          <cell r="C1442" t="str">
            <v>Darleide Oliveira Santos</v>
          </cell>
          <cell r="D1442" t="str">
            <v>000.000.000-1439</v>
          </cell>
          <cell r="E1442" t="str">
            <v>Cx. Econômica</v>
          </cell>
          <cell r="F1442">
            <v>949</v>
          </cell>
          <cell r="G1442">
            <v>13</v>
          </cell>
          <cell r="H1442" t="str">
            <v>00084963-6</v>
          </cell>
        </row>
        <row r="1443">
          <cell r="B1443">
            <v>1441</v>
          </cell>
          <cell r="C1443" t="str">
            <v>Antônio Cesar dos Santos</v>
          </cell>
          <cell r="D1443" t="str">
            <v>000.000.000-1440</v>
          </cell>
          <cell r="E1443" t="str">
            <v>Banco do Brasil</v>
          </cell>
          <cell r="F1443" t="str">
            <v>2760-X</v>
          </cell>
          <cell r="G1443" t="str">
            <v>poup</v>
          </cell>
          <cell r="H1443" t="str">
            <v>19.611-8</v>
          </cell>
        </row>
        <row r="1444">
          <cell r="B1444">
            <v>1442</v>
          </cell>
          <cell r="C1444" t="str">
            <v>Maria Rodrigues de Souza</v>
          </cell>
          <cell r="D1444" t="str">
            <v>000.000.000-1441</v>
          </cell>
          <cell r="E1444" t="str">
            <v>Cx. Econômica</v>
          </cell>
          <cell r="F1444">
            <v>949</v>
          </cell>
          <cell r="G1444">
            <v>23</v>
          </cell>
          <cell r="H1444" t="str">
            <v>00006481-4</v>
          </cell>
        </row>
        <row r="1445">
          <cell r="B1445">
            <v>1443</v>
          </cell>
          <cell r="C1445" t="str">
            <v>Andrea Oliveira Moraes</v>
          </cell>
          <cell r="D1445" t="str">
            <v>000.000.000-1442</v>
          </cell>
          <cell r="E1445" t="str">
            <v>Cx. Econômica</v>
          </cell>
          <cell r="F1445">
            <v>949</v>
          </cell>
          <cell r="G1445">
            <v>23</v>
          </cell>
          <cell r="H1445" t="str">
            <v>00022919-8</v>
          </cell>
        </row>
        <row r="1446">
          <cell r="B1446">
            <v>1444</v>
          </cell>
          <cell r="C1446" t="str">
            <v>Lucas Souza Ferreira</v>
          </cell>
          <cell r="D1446" t="str">
            <v>000.000.000-1443</v>
          </cell>
          <cell r="E1446" t="str">
            <v>Cx. Econômica</v>
          </cell>
          <cell r="F1446">
            <v>4818</v>
          </cell>
          <cell r="G1446">
            <v>13</v>
          </cell>
          <cell r="H1446" t="str">
            <v>00006204-9</v>
          </cell>
        </row>
        <row r="1447">
          <cell r="B1447">
            <v>1445</v>
          </cell>
          <cell r="C1447" t="str">
            <v>Sidione Oliveira Medeiros</v>
          </cell>
          <cell r="D1447" t="str">
            <v>000.000.000-1444</v>
          </cell>
          <cell r="E1447" t="str">
            <v>Cx. Econômica</v>
          </cell>
          <cell r="F1447">
            <v>2734</v>
          </cell>
          <cell r="G1447">
            <v>13</v>
          </cell>
          <cell r="H1447" t="str">
            <v>00070170-8</v>
          </cell>
        </row>
        <row r="1448">
          <cell r="B1448">
            <v>1446</v>
          </cell>
          <cell r="C1448" t="str">
            <v>Lucas Cruz Carvalho</v>
          </cell>
          <cell r="D1448" t="str">
            <v>000.000.000-1445</v>
          </cell>
          <cell r="E1448" t="str">
            <v>Cx. Econômica</v>
          </cell>
          <cell r="F1448">
            <v>4825</v>
          </cell>
          <cell r="G1448">
            <v>13</v>
          </cell>
          <cell r="H1448" t="str">
            <v>00008154-8</v>
          </cell>
        </row>
        <row r="1449">
          <cell r="B1449">
            <v>1447</v>
          </cell>
          <cell r="C1449" t="str">
            <v>Daniel da Silva Santos</v>
          </cell>
          <cell r="D1449" t="str">
            <v>000.000.000-1446</v>
          </cell>
          <cell r="E1449" t="str">
            <v>Cx. Econômica</v>
          </cell>
          <cell r="F1449">
            <v>4825</v>
          </cell>
          <cell r="G1449">
            <v>13</v>
          </cell>
          <cell r="H1449" t="str">
            <v>00017510-0</v>
          </cell>
        </row>
        <row r="1450">
          <cell r="B1450">
            <v>1448</v>
          </cell>
          <cell r="C1450" t="str">
            <v>Marieta Rosa da Silva</v>
          </cell>
          <cell r="D1450" t="str">
            <v>000.000.000-1447</v>
          </cell>
          <cell r="E1450" t="str">
            <v>Banco do Brasil</v>
          </cell>
          <cell r="F1450" t="str">
            <v>2760-X</v>
          </cell>
          <cell r="G1450" t="str">
            <v>poup</v>
          </cell>
          <cell r="H1450" t="str">
            <v>16.811-4</v>
          </cell>
        </row>
        <row r="1451">
          <cell r="B1451">
            <v>1449</v>
          </cell>
          <cell r="C1451" t="str">
            <v>Eutácio Silva de Oliveira</v>
          </cell>
          <cell r="D1451" t="str">
            <v>000.000.000-1448</v>
          </cell>
          <cell r="E1451" t="str">
            <v>Cx. Econômica</v>
          </cell>
          <cell r="F1451">
            <v>4825</v>
          </cell>
          <cell r="G1451">
            <v>13</v>
          </cell>
          <cell r="H1451" t="str">
            <v>00004832-0</v>
          </cell>
        </row>
        <row r="1452">
          <cell r="B1452">
            <v>1450</v>
          </cell>
          <cell r="C1452" t="str">
            <v>Luciene Silva de Oliveira</v>
          </cell>
          <cell r="D1452" t="str">
            <v>000.000.000-1449</v>
          </cell>
          <cell r="E1452" t="str">
            <v>Bradesco</v>
          </cell>
          <cell r="F1452" t="str">
            <v>3801-6</v>
          </cell>
          <cell r="G1452" t="str">
            <v>c/corr</v>
          </cell>
          <cell r="H1452" t="str">
            <v>0350384-4</v>
          </cell>
        </row>
        <row r="1453">
          <cell r="B1453">
            <v>1451</v>
          </cell>
          <cell r="C1453" t="str">
            <v>Fernando Pires Souza</v>
          </cell>
          <cell r="D1453" t="str">
            <v>000.000.000-1450</v>
          </cell>
          <cell r="E1453" t="str">
            <v>Banco do Brasil</v>
          </cell>
          <cell r="F1453" t="str">
            <v>2760-X</v>
          </cell>
          <cell r="G1453" t="str">
            <v>poup</v>
          </cell>
          <cell r="H1453" t="str">
            <v>14.077-5</v>
          </cell>
        </row>
        <row r="1454">
          <cell r="B1454">
            <v>1452</v>
          </cell>
          <cell r="C1454" t="str">
            <v>Danilo Moraes dos Santos</v>
          </cell>
          <cell r="D1454" t="str">
            <v>000.000.000-1451</v>
          </cell>
          <cell r="E1454" t="str">
            <v>Cx. Econômica</v>
          </cell>
          <cell r="F1454">
            <v>949</v>
          </cell>
          <cell r="G1454">
            <v>13</v>
          </cell>
          <cell r="H1454" t="str">
            <v>00087048-1</v>
          </cell>
        </row>
        <row r="1455">
          <cell r="B1455">
            <v>1453</v>
          </cell>
          <cell r="C1455" t="str">
            <v>Luzineide Pires de Souza</v>
          </cell>
          <cell r="D1455" t="str">
            <v>000.000.000-1452</v>
          </cell>
          <cell r="E1455" t="str">
            <v>Cx. Econômica</v>
          </cell>
          <cell r="F1455">
            <v>949</v>
          </cell>
          <cell r="G1455">
            <v>23</v>
          </cell>
          <cell r="H1455" t="str">
            <v>00028208-0</v>
          </cell>
        </row>
        <row r="1456">
          <cell r="B1456">
            <v>1454</v>
          </cell>
          <cell r="C1456" t="str">
            <v>Givanildo Oliveira Santos</v>
          </cell>
          <cell r="D1456" t="str">
            <v>000.000.000-1453</v>
          </cell>
          <cell r="E1456" t="str">
            <v>Cx. Econômica</v>
          </cell>
          <cell r="F1456">
            <v>4825</v>
          </cell>
          <cell r="G1456">
            <v>13</v>
          </cell>
          <cell r="H1456" t="str">
            <v>00009125-0</v>
          </cell>
        </row>
        <row r="1457">
          <cell r="B1457">
            <v>1455</v>
          </cell>
          <cell r="C1457" t="str">
            <v>Erasmo C. Alves de Souza</v>
          </cell>
          <cell r="D1457" t="str">
            <v>000.000.000-1454</v>
          </cell>
          <cell r="E1457" t="str">
            <v>Bradesco</v>
          </cell>
          <cell r="F1457" t="str">
            <v>3616-1</v>
          </cell>
          <cell r="G1457" t="str">
            <v>poup</v>
          </cell>
          <cell r="H1457" t="str">
            <v>0523740-8</v>
          </cell>
        </row>
        <row r="1458">
          <cell r="B1458">
            <v>1456</v>
          </cell>
          <cell r="C1458" t="str">
            <v>Maria Nilma Silva Oliveira</v>
          </cell>
          <cell r="D1458" t="str">
            <v>000.000.000-1455</v>
          </cell>
          <cell r="E1458" t="str">
            <v>Bradesco</v>
          </cell>
          <cell r="F1458" t="str">
            <v>6176-0</v>
          </cell>
          <cell r="G1458" t="str">
            <v>c/corr</v>
          </cell>
          <cell r="H1458" t="str">
            <v>0365827-9</v>
          </cell>
        </row>
        <row r="1459">
          <cell r="B1459">
            <v>1457</v>
          </cell>
          <cell r="C1459" t="str">
            <v>Samara Matos de Souza</v>
          </cell>
          <cell r="D1459" t="str">
            <v>000.000.000-1456</v>
          </cell>
          <cell r="E1459" t="str">
            <v>Cx. Econômica</v>
          </cell>
          <cell r="F1459">
            <v>4825</v>
          </cell>
          <cell r="G1459">
            <v>23</v>
          </cell>
          <cell r="H1459" t="str">
            <v>00000076-6</v>
          </cell>
        </row>
        <row r="1460">
          <cell r="B1460">
            <v>1458</v>
          </cell>
          <cell r="C1460" t="str">
            <v>Marcos Alves da Silva</v>
          </cell>
          <cell r="D1460" t="str">
            <v>000.000.000-1457</v>
          </cell>
          <cell r="E1460" t="str">
            <v>Cx. Econômica</v>
          </cell>
          <cell r="F1460">
            <v>4825</v>
          </cell>
          <cell r="G1460">
            <v>13</v>
          </cell>
          <cell r="H1460" t="str">
            <v>00023966-4</v>
          </cell>
        </row>
        <row r="1461">
          <cell r="B1461">
            <v>1459</v>
          </cell>
          <cell r="C1461" t="str">
            <v>Luzia Oliveira A. Souza</v>
          </cell>
          <cell r="D1461" t="str">
            <v>000.000.000-1458</v>
          </cell>
          <cell r="E1461" t="str">
            <v>Cx. Econômica</v>
          </cell>
          <cell r="F1461">
            <v>4818</v>
          </cell>
          <cell r="G1461">
            <v>23</v>
          </cell>
          <cell r="H1461" t="str">
            <v>00001187-5</v>
          </cell>
        </row>
        <row r="1462">
          <cell r="B1462">
            <v>1460</v>
          </cell>
          <cell r="C1462" t="str">
            <v>Flávia de Sousa Fernandes</v>
          </cell>
          <cell r="D1462" t="str">
            <v>000.000.000-1459</v>
          </cell>
          <cell r="E1462" t="str">
            <v>Banco do Brasil</v>
          </cell>
          <cell r="F1462" t="str">
            <v>2760-X</v>
          </cell>
          <cell r="G1462" t="str">
            <v>poup</v>
          </cell>
          <cell r="H1462" t="str">
            <v>16.319-8</v>
          </cell>
        </row>
        <row r="1463">
          <cell r="B1463">
            <v>1461</v>
          </cell>
          <cell r="C1463" t="str">
            <v>Jorge dos Santos Soares</v>
          </cell>
          <cell r="D1463" t="str">
            <v>000.000.000-1460</v>
          </cell>
          <cell r="E1463" t="str">
            <v>Banco do Brasil</v>
          </cell>
          <cell r="F1463" t="str">
            <v>2760-X</v>
          </cell>
          <cell r="G1463" t="str">
            <v>poup</v>
          </cell>
          <cell r="H1463" t="str">
            <v>12.756-6</v>
          </cell>
        </row>
        <row r="1464">
          <cell r="B1464">
            <v>1462</v>
          </cell>
          <cell r="C1464" t="str">
            <v>Luciene Lima dos Santos</v>
          </cell>
          <cell r="D1464" t="str">
            <v>000.000.000-1461</v>
          </cell>
          <cell r="E1464" t="str">
            <v>Cx. Econômica</v>
          </cell>
          <cell r="F1464">
            <v>4818</v>
          </cell>
          <cell r="G1464">
            <v>1288</v>
          </cell>
          <cell r="H1464" t="str">
            <v>854854632-6</v>
          </cell>
        </row>
        <row r="1465">
          <cell r="B1465">
            <v>1463</v>
          </cell>
          <cell r="C1465" t="str">
            <v>Aparecida Pereira Barbosa</v>
          </cell>
          <cell r="D1465" t="str">
            <v>000.000.000-1462</v>
          </cell>
          <cell r="E1465" t="str">
            <v>Cx. Econômica</v>
          </cell>
          <cell r="F1465">
            <v>949</v>
          </cell>
          <cell r="G1465">
            <v>1288</v>
          </cell>
          <cell r="H1465" t="str">
            <v>839937376-0</v>
          </cell>
        </row>
        <row r="1466">
          <cell r="B1466">
            <v>1464</v>
          </cell>
          <cell r="C1466" t="str">
            <v>Raimunda Santana Silva</v>
          </cell>
          <cell r="D1466" t="str">
            <v>000.000.000-1463</v>
          </cell>
          <cell r="E1466" t="str">
            <v>Cx. Econômica</v>
          </cell>
          <cell r="F1466">
            <v>4818</v>
          </cell>
          <cell r="G1466">
            <v>13</v>
          </cell>
          <cell r="H1466" t="str">
            <v>00008977-0</v>
          </cell>
        </row>
        <row r="1467">
          <cell r="B1467">
            <v>1465</v>
          </cell>
          <cell r="C1467" t="str">
            <v>Daniel Conceiçao Silva</v>
          </cell>
          <cell r="D1467" t="str">
            <v>000.000.000-1464</v>
          </cell>
          <cell r="E1467" t="str">
            <v>Banco do Brasil</v>
          </cell>
          <cell r="F1467" t="str">
            <v>0109-0</v>
          </cell>
          <cell r="G1467" t="str">
            <v>poup</v>
          </cell>
          <cell r="H1467" t="str">
            <v>17.507-2</v>
          </cell>
        </row>
        <row r="1468">
          <cell r="B1468">
            <v>1466</v>
          </cell>
          <cell r="C1468" t="str">
            <v>Rubevaldo Santos Silva</v>
          </cell>
          <cell r="D1468" t="str">
            <v>000.000.000-1465</v>
          </cell>
          <cell r="E1468" t="str">
            <v>Cx. Econômica</v>
          </cell>
          <cell r="F1468">
            <v>4818</v>
          </cell>
          <cell r="G1468">
            <v>13</v>
          </cell>
          <cell r="H1468" t="str">
            <v>00013323-0</v>
          </cell>
        </row>
        <row r="1469">
          <cell r="B1469">
            <v>1467</v>
          </cell>
          <cell r="C1469" t="str">
            <v>Maicon Santos de Oliveira</v>
          </cell>
          <cell r="D1469" t="str">
            <v>000.000.000-1466</v>
          </cell>
          <cell r="E1469" t="str">
            <v>Banco do Brasil</v>
          </cell>
          <cell r="F1469" t="str">
            <v>2760-X</v>
          </cell>
          <cell r="G1469" t="str">
            <v>poup</v>
          </cell>
          <cell r="H1469" t="str">
            <v>11.784-6</v>
          </cell>
        </row>
        <row r="1470">
          <cell r="B1470">
            <v>1468</v>
          </cell>
          <cell r="C1470" t="str">
            <v>Maria  Aparecida Inácio da Silva</v>
          </cell>
          <cell r="D1470" t="str">
            <v>000.000.000-1467</v>
          </cell>
          <cell r="E1470" t="str">
            <v>Cx. Econômica</v>
          </cell>
          <cell r="F1470">
            <v>4818</v>
          </cell>
          <cell r="G1470">
            <v>13</v>
          </cell>
          <cell r="H1470" t="str">
            <v>00010270-9</v>
          </cell>
        </row>
        <row r="1471">
          <cell r="B1471">
            <v>1469</v>
          </cell>
          <cell r="C1471" t="str">
            <v>Silvana Damasceno Lisboa</v>
          </cell>
          <cell r="D1471" t="str">
            <v>000.000.000-1468</v>
          </cell>
          <cell r="E1471" t="str">
            <v>Cx. Econômica</v>
          </cell>
          <cell r="F1471">
            <v>949</v>
          </cell>
          <cell r="G1471">
            <v>13</v>
          </cell>
          <cell r="H1471" t="str">
            <v>00081245-7</v>
          </cell>
        </row>
        <row r="1472">
          <cell r="B1472">
            <v>1470</v>
          </cell>
          <cell r="C1472" t="str">
            <v>Silas S Santos/Marli R. de Jesus</v>
          </cell>
          <cell r="D1472" t="str">
            <v>000.000.000-1469</v>
          </cell>
          <cell r="E1472" t="str">
            <v>Cx. Econômica</v>
          </cell>
          <cell r="F1472">
            <v>3726</v>
          </cell>
          <cell r="G1472">
            <v>13</v>
          </cell>
          <cell r="H1472" t="str">
            <v>00007826-0</v>
          </cell>
        </row>
        <row r="1473">
          <cell r="B1473">
            <v>1471</v>
          </cell>
          <cell r="C1473" t="str">
            <v>Cristina Santos de Souza</v>
          </cell>
          <cell r="D1473" t="str">
            <v>000.000.000-1470</v>
          </cell>
          <cell r="E1473" t="str">
            <v>Cx. Econômica</v>
          </cell>
          <cell r="F1473">
            <v>4818</v>
          </cell>
          <cell r="G1473">
            <v>13</v>
          </cell>
          <cell r="H1473" t="str">
            <v>00013769-3</v>
          </cell>
        </row>
        <row r="1474">
          <cell r="B1474">
            <v>1472</v>
          </cell>
          <cell r="C1474" t="str">
            <v>João Batista Souza Andrade</v>
          </cell>
          <cell r="D1474" t="str">
            <v>000.000.000-1471</v>
          </cell>
          <cell r="E1474" t="str">
            <v>Bradesco</v>
          </cell>
          <cell r="F1474" t="str">
            <v>3616-1</v>
          </cell>
          <cell r="G1474" t="str">
            <v>poup</v>
          </cell>
          <cell r="H1474" t="str">
            <v>0006135-2</v>
          </cell>
        </row>
        <row r="1475">
          <cell r="B1475">
            <v>1473</v>
          </cell>
          <cell r="C1475" t="str">
            <v>Robson Brito Silva Souza</v>
          </cell>
          <cell r="D1475" t="str">
            <v>000.000.000-1472</v>
          </cell>
          <cell r="E1475" t="str">
            <v>Cx. Econômica</v>
          </cell>
          <cell r="F1475">
            <v>780</v>
          </cell>
          <cell r="G1475">
            <v>13</v>
          </cell>
          <cell r="H1475" t="str">
            <v>00002100-1</v>
          </cell>
        </row>
        <row r="1476">
          <cell r="B1476">
            <v>1474</v>
          </cell>
          <cell r="C1476" t="str">
            <v>Manoel Messias de Jesus</v>
          </cell>
          <cell r="D1476" t="str">
            <v>000.000.000-1473</v>
          </cell>
          <cell r="E1476" t="str">
            <v>Cx. Econômica</v>
          </cell>
          <cell r="F1476">
            <v>4825</v>
          </cell>
          <cell r="G1476">
            <v>13</v>
          </cell>
          <cell r="H1476" t="str">
            <v>00011284-2</v>
          </cell>
        </row>
        <row r="1477">
          <cell r="B1477">
            <v>1475</v>
          </cell>
          <cell r="D1477" t="str">
            <v>000.000.000-1474</v>
          </cell>
        </row>
        <row r="1478">
          <cell r="B1478">
            <v>1476</v>
          </cell>
          <cell r="C1478" t="str">
            <v>Vanderleia M. da Silva</v>
          </cell>
          <cell r="D1478" t="str">
            <v>000.000.000-1475</v>
          </cell>
          <cell r="E1478" t="str">
            <v>Cx. Econômica</v>
          </cell>
          <cell r="F1478">
            <v>949</v>
          </cell>
          <cell r="G1478">
            <v>13</v>
          </cell>
          <cell r="H1478" t="str">
            <v>00073038-8</v>
          </cell>
        </row>
        <row r="1479">
          <cell r="B1479">
            <v>1477</v>
          </cell>
          <cell r="C1479" t="str">
            <v>Adeni Lopes do Nascimento</v>
          </cell>
          <cell r="D1479" t="str">
            <v>000.000.000-1476</v>
          </cell>
          <cell r="E1479" t="str">
            <v>Cx. Econômica</v>
          </cell>
          <cell r="F1479">
            <v>3369</v>
          </cell>
          <cell r="G1479">
            <v>13</v>
          </cell>
          <cell r="H1479" t="str">
            <v>00002114-5</v>
          </cell>
        </row>
        <row r="1480">
          <cell r="B1480">
            <v>1478</v>
          </cell>
          <cell r="C1480" t="str">
            <v>Fernando S. Nascimento</v>
          </cell>
          <cell r="D1480" t="str">
            <v>000.000.000-1477</v>
          </cell>
          <cell r="E1480" t="str">
            <v>Cx. Econômica</v>
          </cell>
          <cell r="F1480">
            <v>4818</v>
          </cell>
          <cell r="G1480">
            <v>13</v>
          </cell>
          <cell r="H1480" t="str">
            <v>00011114-7</v>
          </cell>
        </row>
        <row r="1481">
          <cell r="B1481">
            <v>1479</v>
          </cell>
          <cell r="C1481" t="str">
            <v>Luciene Souza Brandão</v>
          </cell>
          <cell r="D1481" t="str">
            <v>000.000.000-1478</v>
          </cell>
          <cell r="E1481" t="str">
            <v>Cx. Econômica</v>
          </cell>
          <cell r="F1481">
            <v>949</v>
          </cell>
          <cell r="G1481">
            <v>13</v>
          </cell>
          <cell r="H1481" t="str">
            <v>00025350-4</v>
          </cell>
        </row>
        <row r="1482">
          <cell r="B1482">
            <v>1480</v>
          </cell>
          <cell r="C1482" t="str">
            <v>Viviana dos Santos Souza</v>
          </cell>
          <cell r="D1482" t="str">
            <v>000.000.000-1479</v>
          </cell>
          <cell r="E1482" t="str">
            <v>Cx. Econômica</v>
          </cell>
          <cell r="F1482">
            <v>949</v>
          </cell>
          <cell r="G1482">
            <v>13</v>
          </cell>
          <cell r="H1482" t="str">
            <v>00078133-0</v>
          </cell>
        </row>
        <row r="1483">
          <cell r="B1483">
            <v>1481</v>
          </cell>
          <cell r="C1483" t="str">
            <v>Kesia Priscila C. Santos</v>
          </cell>
          <cell r="D1483" t="str">
            <v>000.000.000-1480</v>
          </cell>
          <cell r="E1483" t="str">
            <v>Cx. Econômica</v>
          </cell>
          <cell r="F1483">
            <v>4818</v>
          </cell>
          <cell r="G1483">
            <v>1288</v>
          </cell>
          <cell r="H1483" t="str">
            <v>849302718-7</v>
          </cell>
        </row>
        <row r="1484">
          <cell r="B1484">
            <v>1482</v>
          </cell>
          <cell r="C1484" t="str">
            <v>Melecio N. S. de Oliveira</v>
          </cell>
          <cell r="D1484" t="str">
            <v>000.000.000-1481</v>
          </cell>
          <cell r="E1484" t="str">
            <v>Cx. Econômica</v>
          </cell>
          <cell r="F1484">
            <v>949</v>
          </cell>
          <cell r="G1484">
            <v>13</v>
          </cell>
          <cell r="H1484" t="str">
            <v>00074069-3</v>
          </cell>
        </row>
        <row r="1485">
          <cell r="B1485">
            <v>1483</v>
          </cell>
          <cell r="C1485" t="str">
            <v>Tatiana Lima Pereira</v>
          </cell>
          <cell r="D1485" t="str">
            <v>000.000.000-1482</v>
          </cell>
          <cell r="E1485" t="str">
            <v>Cx. Econômica</v>
          </cell>
          <cell r="F1485">
            <v>4818</v>
          </cell>
          <cell r="G1485">
            <v>13</v>
          </cell>
          <cell r="H1485" t="str">
            <v>00013076-1</v>
          </cell>
        </row>
        <row r="1486">
          <cell r="B1486">
            <v>1484</v>
          </cell>
          <cell r="C1486" t="str">
            <v>Edclei Francisco de Souza</v>
          </cell>
          <cell r="D1486" t="str">
            <v>000.000.000-1483</v>
          </cell>
          <cell r="E1486" t="str">
            <v>Bradesco</v>
          </cell>
          <cell r="F1486" t="str">
            <v>3801-6</v>
          </cell>
          <cell r="G1486" t="str">
            <v>c/corr</v>
          </cell>
          <cell r="H1486" t="str">
            <v>0520747-9</v>
          </cell>
        </row>
        <row r="1487">
          <cell r="B1487">
            <v>1485</v>
          </cell>
          <cell r="C1487" t="str">
            <v>Maria Nilde de Jesus</v>
          </cell>
          <cell r="D1487" t="str">
            <v>000.000.000-1484</v>
          </cell>
          <cell r="E1487" t="str">
            <v>Cx. Econômica</v>
          </cell>
          <cell r="F1487">
            <v>780</v>
          </cell>
          <cell r="G1487">
            <v>23</v>
          </cell>
          <cell r="H1487" t="str">
            <v>00010427-3</v>
          </cell>
        </row>
        <row r="1488">
          <cell r="B1488">
            <v>1486</v>
          </cell>
          <cell r="C1488" t="str">
            <v>Laureneide Bispo Cardoso</v>
          </cell>
          <cell r="D1488" t="str">
            <v>000.000.000-1485</v>
          </cell>
          <cell r="E1488" t="str">
            <v>Cx. Econômica</v>
          </cell>
          <cell r="F1488">
            <v>4818</v>
          </cell>
          <cell r="G1488">
            <v>13</v>
          </cell>
          <cell r="H1488" t="str">
            <v>00010960-6</v>
          </cell>
        </row>
        <row r="1489">
          <cell r="B1489">
            <v>1487</v>
          </cell>
          <cell r="C1489" t="str">
            <v>Alex Sandro L. Pereira</v>
          </cell>
          <cell r="D1489" t="str">
            <v>000.000.000-1486</v>
          </cell>
          <cell r="E1489" t="str">
            <v>Banco do Brasil</v>
          </cell>
          <cell r="F1489" t="str">
            <v>2760-X</v>
          </cell>
          <cell r="G1489" t="str">
            <v>poup</v>
          </cell>
          <cell r="H1489" t="str">
            <v>14.790-7</v>
          </cell>
        </row>
        <row r="1490">
          <cell r="B1490">
            <v>1488</v>
          </cell>
          <cell r="C1490" t="str">
            <v>Antônio Salvador Souza</v>
          </cell>
          <cell r="D1490" t="str">
            <v>000.000.000-1487</v>
          </cell>
          <cell r="E1490" t="str">
            <v>Banco do Brasil</v>
          </cell>
          <cell r="F1490" t="str">
            <v>2760-X</v>
          </cell>
          <cell r="G1490" t="str">
            <v>poup</v>
          </cell>
          <cell r="H1490" t="str">
            <v>20.718-7</v>
          </cell>
        </row>
        <row r="1491">
          <cell r="B1491">
            <v>1489</v>
          </cell>
          <cell r="C1491" t="str">
            <v>José Humberto da Silva</v>
          </cell>
          <cell r="D1491" t="str">
            <v>000.000.000-1488</v>
          </cell>
          <cell r="E1491" t="str">
            <v>Cx. Econômica</v>
          </cell>
          <cell r="F1491">
            <v>780</v>
          </cell>
          <cell r="G1491">
            <v>13</v>
          </cell>
          <cell r="H1491" t="str">
            <v>00003517-7</v>
          </cell>
        </row>
        <row r="1492">
          <cell r="B1492">
            <v>1490</v>
          </cell>
          <cell r="C1492" t="str">
            <v>Sabrina Silva Ribeiro</v>
          </cell>
          <cell r="D1492" t="str">
            <v>000.000.000-1489</v>
          </cell>
          <cell r="E1492" t="str">
            <v>Cx. Econômica</v>
          </cell>
          <cell r="F1492">
            <v>4818</v>
          </cell>
          <cell r="G1492">
            <v>13</v>
          </cell>
          <cell r="H1492" t="str">
            <v>00008966-4</v>
          </cell>
        </row>
        <row r="1493">
          <cell r="B1493">
            <v>1491</v>
          </cell>
          <cell r="C1493" t="str">
            <v>Agnaldo dos Santos Nago</v>
          </cell>
          <cell r="D1493" t="str">
            <v>000.000.000-1490</v>
          </cell>
          <cell r="E1493" t="str">
            <v>Cx. Econômica</v>
          </cell>
          <cell r="F1493">
            <v>4818</v>
          </cell>
          <cell r="G1493">
            <v>13</v>
          </cell>
          <cell r="H1493" t="str">
            <v>00015119-0</v>
          </cell>
        </row>
        <row r="1494">
          <cell r="B1494">
            <v>1492</v>
          </cell>
          <cell r="C1494" t="str">
            <v>Flávio B. Oliveira Pereira</v>
          </cell>
          <cell r="D1494" t="str">
            <v>000.000.000-1491</v>
          </cell>
          <cell r="E1494" t="str">
            <v>Bradesco</v>
          </cell>
          <cell r="F1494" t="str">
            <v>3801-6</v>
          </cell>
          <cell r="G1494" t="str">
            <v>c/corr</v>
          </cell>
          <cell r="H1494" t="str">
            <v>0350220-1</v>
          </cell>
        </row>
        <row r="1495">
          <cell r="B1495">
            <v>1493</v>
          </cell>
          <cell r="C1495" t="str">
            <v>Natan Lopes dos Santos</v>
          </cell>
          <cell r="D1495" t="str">
            <v>000.000.000-1492</v>
          </cell>
          <cell r="E1495" t="str">
            <v>Cx. Econômica</v>
          </cell>
          <cell r="F1495">
            <v>4825</v>
          </cell>
          <cell r="G1495">
            <v>13</v>
          </cell>
          <cell r="H1495" t="str">
            <v>00023841-2</v>
          </cell>
        </row>
        <row r="1496">
          <cell r="B1496">
            <v>1494</v>
          </cell>
          <cell r="C1496" t="str">
            <v>Elzita Maria de Souza</v>
          </cell>
          <cell r="D1496" t="str">
            <v>000.000.000-1493</v>
          </cell>
          <cell r="E1496" t="str">
            <v>Cx. Econômica</v>
          </cell>
          <cell r="F1496">
            <v>4825</v>
          </cell>
          <cell r="G1496">
            <v>13</v>
          </cell>
          <cell r="H1496" t="str">
            <v>00004923-7</v>
          </cell>
        </row>
        <row r="1497">
          <cell r="B1497">
            <v>1495</v>
          </cell>
          <cell r="C1497" t="str">
            <v>Flamarion Sá Teles de Oliveira</v>
          </cell>
          <cell r="D1497" t="str">
            <v>000.000.000-1494</v>
          </cell>
          <cell r="E1497" t="str">
            <v>Cx. Econômica</v>
          </cell>
          <cell r="F1497">
            <v>4825</v>
          </cell>
          <cell r="G1497">
            <v>13</v>
          </cell>
          <cell r="H1497" t="str">
            <v>00021434-3</v>
          </cell>
        </row>
        <row r="1498">
          <cell r="B1498">
            <v>1496</v>
          </cell>
          <cell r="C1498" t="str">
            <v>Uenio dos Anjos Meira</v>
          </cell>
          <cell r="D1498" t="str">
            <v>000.000.000-1495</v>
          </cell>
          <cell r="E1498" t="str">
            <v>Cx. Econômica</v>
          </cell>
          <cell r="F1498">
            <v>4601</v>
          </cell>
          <cell r="G1498">
            <v>13</v>
          </cell>
          <cell r="H1498" t="str">
            <v>00008538-3</v>
          </cell>
        </row>
        <row r="1499">
          <cell r="B1499">
            <v>1497</v>
          </cell>
          <cell r="C1499" t="str">
            <v>Genivaldo Gaspar de Souza</v>
          </cell>
          <cell r="D1499" t="str">
            <v>000.000.000-1496</v>
          </cell>
          <cell r="E1499" t="str">
            <v>Bradesco</v>
          </cell>
          <cell r="F1499" t="str">
            <v>3655-2</v>
          </cell>
          <cell r="G1499" t="str">
            <v>poup</v>
          </cell>
          <cell r="H1499" t="str">
            <v>1000654-6</v>
          </cell>
        </row>
        <row r="1500">
          <cell r="B1500">
            <v>1498</v>
          </cell>
          <cell r="C1500" t="str">
            <v>Leandro dos Anjos Santos</v>
          </cell>
          <cell r="D1500" t="str">
            <v>000.000.000-1497</v>
          </cell>
          <cell r="E1500" t="str">
            <v>Bradesco</v>
          </cell>
          <cell r="F1500" t="str">
            <v>3801-6</v>
          </cell>
          <cell r="G1500" t="str">
            <v>poup</v>
          </cell>
          <cell r="H1500" t="str">
            <v>0002739-1</v>
          </cell>
        </row>
        <row r="1501">
          <cell r="B1501">
            <v>1499</v>
          </cell>
          <cell r="C1501" t="str">
            <v>Leiliane dos Santos Nunes</v>
          </cell>
          <cell r="D1501" t="str">
            <v>000.000.000-1498</v>
          </cell>
          <cell r="E1501" t="str">
            <v>Cx. Econômica</v>
          </cell>
          <cell r="F1501">
            <v>4825</v>
          </cell>
          <cell r="G1501">
            <v>13</v>
          </cell>
          <cell r="H1501" t="str">
            <v>800126095-8</v>
          </cell>
        </row>
        <row r="1502">
          <cell r="B1502">
            <v>1500</v>
          </cell>
          <cell r="C1502" t="str">
            <v>Gilmar dos Santos Alves</v>
          </cell>
          <cell r="D1502" t="str">
            <v>000.000.000-1499</v>
          </cell>
          <cell r="E1502" t="str">
            <v>Bradesco</v>
          </cell>
          <cell r="F1502" t="str">
            <v>3801-6</v>
          </cell>
          <cell r="G1502" t="str">
            <v>poup</v>
          </cell>
          <cell r="H1502" t="str">
            <v>0004264-1</v>
          </cell>
        </row>
        <row r="1503">
          <cell r="B1503">
            <v>1501</v>
          </cell>
          <cell r="C1503" t="str">
            <v>Manelito da Silva Araújo</v>
          </cell>
          <cell r="D1503" t="str">
            <v>000.000.000-1500</v>
          </cell>
          <cell r="E1503" t="str">
            <v>Cx. Econômica</v>
          </cell>
          <cell r="F1503">
            <v>949</v>
          </cell>
          <cell r="G1503">
            <v>13</v>
          </cell>
          <cell r="H1503" t="str">
            <v>00009610-7</v>
          </cell>
        </row>
        <row r="1504">
          <cell r="B1504">
            <v>1502</v>
          </cell>
          <cell r="C1504" t="str">
            <v>Jandira de Jesus Pires</v>
          </cell>
          <cell r="D1504" t="str">
            <v>000.000.000-1501</v>
          </cell>
          <cell r="E1504" t="str">
            <v>Cx. Econômica</v>
          </cell>
          <cell r="F1504">
            <v>949</v>
          </cell>
          <cell r="G1504">
            <v>23</v>
          </cell>
          <cell r="H1504" t="str">
            <v>0007361-9</v>
          </cell>
        </row>
        <row r="1505">
          <cell r="B1505">
            <v>1503</v>
          </cell>
          <cell r="C1505" t="str">
            <v>Anailde Souza Salvador</v>
          </cell>
          <cell r="D1505" t="str">
            <v>000.000.000-1502</v>
          </cell>
          <cell r="E1505" t="str">
            <v>Banco do Brasil</v>
          </cell>
          <cell r="F1505" t="str">
            <v>2760-X</v>
          </cell>
          <cell r="G1505" t="str">
            <v>c/corr</v>
          </cell>
          <cell r="H1505" t="str">
            <v>16.040-7</v>
          </cell>
        </row>
        <row r="1506">
          <cell r="B1506">
            <v>1504</v>
          </cell>
          <cell r="C1506" t="str">
            <v>Elizabete J. Souza</v>
          </cell>
          <cell r="D1506" t="str">
            <v>000.000.000-1503</v>
          </cell>
          <cell r="E1506" t="str">
            <v>Banco do Brasil</v>
          </cell>
          <cell r="F1506" t="str">
            <v>2760-X</v>
          </cell>
          <cell r="G1506" t="str">
            <v>c/corr</v>
          </cell>
          <cell r="H1506" t="str">
            <v>14.888-1</v>
          </cell>
        </row>
        <row r="1507">
          <cell r="B1507">
            <v>1505</v>
          </cell>
          <cell r="C1507" t="str">
            <v>Oseias de Souza Araújo</v>
          </cell>
          <cell r="D1507" t="str">
            <v>000.000.000-1504</v>
          </cell>
          <cell r="E1507" t="str">
            <v>Cx. Econômica</v>
          </cell>
          <cell r="F1507">
            <v>4026</v>
          </cell>
          <cell r="G1507">
            <v>13</v>
          </cell>
          <cell r="H1507" t="str">
            <v>00050380-5</v>
          </cell>
        </row>
        <row r="1508">
          <cell r="B1508">
            <v>1506</v>
          </cell>
          <cell r="C1508" t="str">
            <v>Messias Silva Lima</v>
          </cell>
          <cell r="D1508" t="str">
            <v>000.000.000-1505</v>
          </cell>
          <cell r="E1508" t="str">
            <v>Cx. Econômica</v>
          </cell>
          <cell r="F1508">
            <v>780</v>
          </cell>
          <cell r="G1508">
            <v>13</v>
          </cell>
          <cell r="H1508" t="str">
            <v>00072275-1</v>
          </cell>
        </row>
        <row r="1509">
          <cell r="B1509">
            <v>1507</v>
          </cell>
          <cell r="C1509" t="str">
            <v>Aldai Souza Costa</v>
          </cell>
          <cell r="D1509" t="str">
            <v>000.000.000-1506</v>
          </cell>
          <cell r="E1509" t="str">
            <v>Cx. Econômica</v>
          </cell>
          <cell r="F1509">
            <v>4825</v>
          </cell>
          <cell r="G1509">
            <v>13</v>
          </cell>
          <cell r="H1509" t="str">
            <v>00006586-0</v>
          </cell>
        </row>
        <row r="1510">
          <cell r="B1510">
            <v>1508</v>
          </cell>
          <cell r="C1510" t="str">
            <v>Gesiane Santos Pires</v>
          </cell>
          <cell r="D1510" t="str">
            <v>000.000.000-1507</v>
          </cell>
          <cell r="E1510" t="str">
            <v>Cx. Econômica</v>
          </cell>
          <cell r="F1510">
            <v>4825</v>
          </cell>
          <cell r="G1510">
            <v>13</v>
          </cell>
          <cell r="H1510" t="str">
            <v>00020308-2</v>
          </cell>
        </row>
        <row r="1511">
          <cell r="B1511">
            <v>1509</v>
          </cell>
          <cell r="C1511" t="str">
            <v>Lucineide da Silva Valeiro</v>
          </cell>
          <cell r="D1511" t="str">
            <v>000.000.000-1508</v>
          </cell>
          <cell r="E1511" t="str">
            <v>Cx. Econômica</v>
          </cell>
          <cell r="F1511">
            <v>4825</v>
          </cell>
          <cell r="G1511">
            <v>13</v>
          </cell>
          <cell r="H1511" t="str">
            <v>00003371-3</v>
          </cell>
        </row>
        <row r="1512">
          <cell r="B1512">
            <v>1510</v>
          </cell>
          <cell r="C1512" t="str">
            <v>Gilvando Correia Caneiro</v>
          </cell>
          <cell r="D1512" t="str">
            <v>000.000.000-1509</v>
          </cell>
          <cell r="E1512" t="str">
            <v>Cx. Econômica</v>
          </cell>
          <cell r="F1512">
            <v>780</v>
          </cell>
          <cell r="G1512">
            <v>13</v>
          </cell>
          <cell r="H1512" t="str">
            <v>00009989-2</v>
          </cell>
        </row>
        <row r="1513">
          <cell r="B1513">
            <v>1511</v>
          </cell>
          <cell r="C1513" t="str">
            <v>Eulália Oliveira Costa</v>
          </cell>
          <cell r="D1513" t="str">
            <v>000.000.000-1510</v>
          </cell>
          <cell r="E1513" t="str">
            <v>Cx. Econômica</v>
          </cell>
          <cell r="F1513">
            <v>4825</v>
          </cell>
          <cell r="G1513">
            <v>13</v>
          </cell>
          <cell r="H1513" t="str">
            <v>00010598-6</v>
          </cell>
        </row>
        <row r="1514">
          <cell r="B1514">
            <v>1512</v>
          </cell>
          <cell r="C1514" t="str">
            <v>Noelma da Silva Santos</v>
          </cell>
          <cell r="D1514" t="str">
            <v>000.000.000-1511</v>
          </cell>
          <cell r="E1514" t="str">
            <v>Cx. Econômica</v>
          </cell>
          <cell r="F1514">
            <v>780</v>
          </cell>
          <cell r="G1514">
            <v>13</v>
          </cell>
          <cell r="H1514" t="str">
            <v>00013715-8</v>
          </cell>
        </row>
        <row r="1515">
          <cell r="B1515">
            <v>1513</v>
          </cell>
          <cell r="C1515" t="str">
            <v>Sidalva C. da Silva</v>
          </cell>
          <cell r="D1515" t="str">
            <v>000.000.000-1512</v>
          </cell>
          <cell r="E1515" t="str">
            <v>Cx. Econômica</v>
          </cell>
          <cell r="F1515">
            <v>4825</v>
          </cell>
          <cell r="G1515">
            <v>23</v>
          </cell>
          <cell r="H1515" t="str">
            <v>00000910-0</v>
          </cell>
        </row>
        <row r="1516">
          <cell r="B1516">
            <v>1514</v>
          </cell>
          <cell r="C1516" t="str">
            <v>Cleuma dos Santos Vitor</v>
          </cell>
          <cell r="D1516" t="str">
            <v>000.000.000-1513</v>
          </cell>
          <cell r="E1516" t="str">
            <v>Cx. Econômica</v>
          </cell>
          <cell r="F1516">
            <v>4825</v>
          </cell>
          <cell r="G1516">
            <v>13</v>
          </cell>
          <cell r="H1516" t="str">
            <v>00011784-4</v>
          </cell>
        </row>
        <row r="1517">
          <cell r="B1517">
            <v>1515</v>
          </cell>
          <cell r="C1517" t="str">
            <v>Geane Pereira Almeida</v>
          </cell>
          <cell r="D1517" t="str">
            <v>000.000.000-1514</v>
          </cell>
          <cell r="E1517" t="str">
            <v>Bradesco</v>
          </cell>
          <cell r="F1517" t="str">
            <v>3801-6</v>
          </cell>
          <cell r="G1517" t="str">
            <v>c/corr</v>
          </cell>
          <cell r="H1517" t="str">
            <v>0350229-5</v>
          </cell>
        </row>
        <row r="1518">
          <cell r="B1518">
            <v>1516</v>
          </cell>
          <cell r="C1518" t="str">
            <v>Valnier Alves Souza</v>
          </cell>
          <cell r="D1518" t="str">
            <v>000.000.000-1515</v>
          </cell>
          <cell r="E1518" t="str">
            <v>Cx. Econômica</v>
          </cell>
          <cell r="F1518">
            <v>4825</v>
          </cell>
          <cell r="G1518">
            <v>13</v>
          </cell>
          <cell r="H1518" t="str">
            <v>00012412-3</v>
          </cell>
        </row>
        <row r="1519">
          <cell r="B1519">
            <v>1517</v>
          </cell>
          <cell r="C1519" t="str">
            <v>Laiza Costa Ribeiro</v>
          </cell>
          <cell r="D1519" t="str">
            <v>000.000.000-1516</v>
          </cell>
          <cell r="E1519" t="str">
            <v>Bradesco</v>
          </cell>
          <cell r="F1519" t="str">
            <v>3801-6</v>
          </cell>
          <cell r="G1519" t="str">
            <v>c/corr</v>
          </cell>
          <cell r="H1519" t="str">
            <v>0002450-3</v>
          </cell>
        </row>
        <row r="1520">
          <cell r="B1520">
            <v>1518</v>
          </cell>
          <cell r="C1520" t="str">
            <v>Lucilene Costa Nunes</v>
          </cell>
          <cell r="D1520" t="str">
            <v>000.000.000-1517</v>
          </cell>
          <cell r="E1520" t="str">
            <v>Cx. Econômica</v>
          </cell>
          <cell r="F1520">
            <v>4825</v>
          </cell>
          <cell r="G1520">
            <v>13</v>
          </cell>
          <cell r="H1520" t="str">
            <v>00023784-0</v>
          </cell>
        </row>
        <row r="1521">
          <cell r="B1521">
            <v>1519</v>
          </cell>
          <cell r="C1521" t="str">
            <v>Rodrigo Barbosa da Silva</v>
          </cell>
          <cell r="D1521" t="str">
            <v>000.000.000-1518</v>
          </cell>
          <cell r="E1521" t="str">
            <v>Bradesco</v>
          </cell>
          <cell r="F1521" t="str">
            <v>3801-6</v>
          </cell>
          <cell r="G1521" t="str">
            <v>poup</v>
          </cell>
          <cell r="H1521" t="str">
            <v>0640173-2</v>
          </cell>
        </row>
        <row r="1522">
          <cell r="B1522">
            <v>1520</v>
          </cell>
          <cell r="C1522" t="str">
            <v>Mª Madalena Lima Santos</v>
          </cell>
          <cell r="D1522" t="str">
            <v>000.000.000-1519</v>
          </cell>
          <cell r="E1522" t="str">
            <v>Cx. Econômica</v>
          </cell>
          <cell r="F1522">
            <v>3233</v>
          </cell>
          <cell r="G1522">
            <v>23</v>
          </cell>
          <cell r="H1522" t="str">
            <v>00006551-4</v>
          </cell>
        </row>
        <row r="1523">
          <cell r="B1523">
            <v>1521</v>
          </cell>
          <cell r="C1523" t="str">
            <v>Valdir Ferreira Pinto</v>
          </cell>
          <cell r="D1523" t="str">
            <v>000.000.000-1520</v>
          </cell>
          <cell r="E1523" t="str">
            <v>Cx. Econômica</v>
          </cell>
          <cell r="F1523">
            <v>2734</v>
          </cell>
          <cell r="G1523">
            <v>13</v>
          </cell>
          <cell r="H1523" t="str">
            <v>00025483-3</v>
          </cell>
        </row>
        <row r="1524">
          <cell r="B1524">
            <v>1522</v>
          </cell>
          <cell r="C1524" t="str">
            <v>Abenailton Souza de Jesus</v>
          </cell>
          <cell r="D1524" t="str">
            <v>000.000.000-1521</v>
          </cell>
          <cell r="E1524" t="str">
            <v>Bradesco</v>
          </cell>
          <cell r="F1524" t="str">
            <v>3655-2</v>
          </cell>
          <cell r="G1524" t="str">
            <v>poup</v>
          </cell>
          <cell r="H1524" t="str">
            <v>0523018-7</v>
          </cell>
        </row>
        <row r="1525">
          <cell r="B1525">
            <v>1523</v>
          </cell>
          <cell r="C1525" t="str">
            <v>Adilma dos Santos Silva</v>
          </cell>
          <cell r="D1525" t="str">
            <v>000.000.000-1522</v>
          </cell>
          <cell r="E1525" t="str">
            <v>Cx. Econômica</v>
          </cell>
          <cell r="F1525">
            <v>4825</v>
          </cell>
          <cell r="G1525">
            <v>13</v>
          </cell>
          <cell r="H1525" t="str">
            <v>00015566-5</v>
          </cell>
        </row>
        <row r="1526">
          <cell r="B1526">
            <v>1524</v>
          </cell>
          <cell r="C1526" t="str">
            <v>Rosenir da Cruz Santos</v>
          </cell>
          <cell r="D1526" t="str">
            <v>000.000.000-1523</v>
          </cell>
          <cell r="E1526" t="str">
            <v>Cx. Econômica</v>
          </cell>
          <cell r="F1526">
            <v>4825</v>
          </cell>
          <cell r="G1526">
            <v>13</v>
          </cell>
          <cell r="H1526" t="str">
            <v>00012217-1</v>
          </cell>
        </row>
        <row r="1527">
          <cell r="B1527">
            <v>1525</v>
          </cell>
          <cell r="C1527" t="str">
            <v>Silvoneide Ferreira Lima</v>
          </cell>
          <cell r="D1527" t="str">
            <v>000.000.000-1524</v>
          </cell>
          <cell r="E1527" t="str">
            <v>Cx. Econômica</v>
          </cell>
          <cell r="F1527">
            <v>949</v>
          </cell>
          <cell r="G1527">
            <v>13</v>
          </cell>
          <cell r="H1527" t="str">
            <v>858559312-0</v>
          </cell>
        </row>
        <row r="1528">
          <cell r="B1528">
            <v>1526</v>
          </cell>
          <cell r="C1528" t="str">
            <v>Edvânia Fernandes Brito</v>
          </cell>
          <cell r="D1528" t="str">
            <v>000.000.000-1525</v>
          </cell>
          <cell r="E1528" t="str">
            <v>Cx. Econômica</v>
          </cell>
          <cell r="F1528">
            <v>949</v>
          </cell>
          <cell r="G1528">
            <v>23</v>
          </cell>
          <cell r="H1528" t="str">
            <v>00024117-1</v>
          </cell>
        </row>
        <row r="1529">
          <cell r="B1529">
            <v>1527</v>
          </cell>
          <cell r="C1529" t="str">
            <v>Vanessa Leite Santana</v>
          </cell>
          <cell r="D1529" t="str">
            <v>000.000.000-1526</v>
          </cell>
          <cell r="E1529" t="str">
            <v>Cx. Econômica</v>
          </cell>
          <cell r="F1529">
            <v>949</v>
          </cell>
          <cell r="G1529">
            <v>13</v>
          </cell>
          <cell r="H1529" t="str">
            <v>00082135-9</v>
          </cell>
        </row>
        <row r="1530">
          <cell r="B1530">
            <v>1528</v>
          </cell>
          <cell r="C1530" t="str">
            <v>Joelza Alves de Souza</v>
          </cell>
          <cell r="D1530" t="str">
            <v>000.000.000-1527</v>
          </cell>
          <cell r="E1530" t="str">
            <v>Cx. Econômica</v>
          </cell>
          <cell r="F1530">
            <v>4825</v>
          </cell>
          <cell r="G1530">
            <v>13</v>
          </cell>
          <cell r="H1530" t="str">
            <v>855654749-2</v>
          </cell>
        </row>
        <row r="1531">
          <cell r="B1531">
            <v>1529</v>
          </cell>
          <cell r="C1531" t="str">
            <v>Luciene Ferreira da Silva</v>
          </cell>
          <cell r="D1531" t="str">
            <v>000.000.000-1528</v>
          </cell>
          <cell r="E1531" t="str">
            <v>Cx. Econômica</v>
          </cell>
          <cell r="F1531">
            <v>4825</v>
          </cell>
          <cell r="G1531">
            <v>13</v>
          </cell>
          <cell r="H1531" t="str">
            <v>00008317-6</v>
          </cell>
        </row>
        <row r="1532">
          <cell r="B1532">
            <v>1530</v>
          </cell>
          <cell r="C1532" t="str">
            <v>Gildélia Pires de Souza</v>
          </cell>
          <cell r="D1532" t="str">
            <v>000.000.000-1529</v>
          </cell>
          <cell r="E1532" t="str">
            <v>Cx. Econômica</v>
          </cell>
          <cell r="F1532">
            <v>949</v>
          </cell>
          <cell r="G1532">
            <v>23</v>
          </cell>
          <cell r="H1532" t="str">
            <v>00026204-7</v>
          </cell>
        </row>
        <row r="1533">
          <cell r="B1533">
            <v>1531</v>
          </cell>
          <cell r="C1533" t="str">
            <v>Dilma Alves da Silva</v>
          </cell>
          <cell r="D1533" t="str">
            <v>000.000.000-1530</v>
          </cell>
          <cell r="E1533" t="str">
            <v>Cx. Econômica</v>
          </cell>
          <cell r="F1533">
            <v>780</v>
          </cell>
          <cell r="G1533">
            <v>23</v>
          </cell>
          <cell r="H1533" t="str">
            <v>00013884-4</v>
          </cell>
        </row>
        <row r="1534">
          <cell r="B1534">
            <v>1532</v>
          </cell>
          <cell r="C1534" t="str">
            <v>Sebastião Macaúbas Santos</v>
          </cell>
          <cell r="D1534" t="str">
            <v>000.000.000-1531</v>
          </cell>
          <cell r="E1534" t="str">
            <v>Banco do Brasil</v>
          </cell>
          <cell r="F1534" t="str">
            <v>3833-4</v>
          </cell>
          <cell r="G1534" t="str">
            <v>c/corr</v>
          </cell>
          <cell r="H1534" t="str">
            <v>8.282-1</v>
          </cell>
        </row>
        <row r="1535">
          <cell r="B1535">
            <v>1533</v>
          </cell>
          <cell r="C1535" t="str">
            <v>Delmires Miranda</v>
          </cell>
          <cell r="D1535" t="str">
            <v>000.000.000-1532</v>
          </cell>
          <cell r="E1535" t="str">
            <v>Cx. Econômica</v>
          </cell>
          <cell r="F1535">
            <v>4825</v>
          </cell>
          <cell r="G1535">
            <v>13</v>
          </cell>
          <cell r="H1535" t="str">
            <v>00022660-0</v>
          </cell>
        </row>
        <row r="1536">
          <cell r="B1536">
            <v>1534</v>
          </cell>
          <cell r="C1536" t="str">
            <v>Ideane Jesus de Oliveira</v>
          </cell>
          <cell r="D1536" t="str">
            <v>000.000.000-1533</v>
          </cell>
          <cell r="E1536" t="str">
            <v>Bradesco</v>
          </cell>
          <cell r="F1536" t="str">
            <v>3801-6</v>
          </cell>
          <cell r="G1536" t="str">
            <v>poup</v>
          </cell>
          <cell r="H1536" t="str">
            <v>1000216-8</v>
          </cell>
        </row>
        <row r="1537">
          <cell r="B1537">
            <v>1535</v>
          </cell>
          <cell r="C1537" t="str">
            <v>Edimar Araújo da Silva</v>
          </cell>
          <cell r="D1537" t="str">
            <v>000.000.000-1534</v>
          </cell>
          <cell r="E1537" t="str">
            <v>Cx. Econômica</v>
          </cell>
          <cell r="F1537">
            <v>949</v>
          </cell>
          <cell r="G1537">
            <v>13</v>
          </cell>
          <cell r="H1537" t="str">
            <v>00038071-9</v>
          </cell>
        </row>
        <row r="1538">
          <cell r="B1538">
            <v>1536</v>
          </cell>
          <cell r="C1538" t="str">
            <v>Carlos Cardoso dos Santos</v>
          </cell>
          <cell r="D1538" t="str">
            <v>000.000.000-1535</v>
          </cell>
          <cell r="E1538" t="str">
            <v>Cx. Econômica</v>
          </cell>
          <cell r="F1538">
            <v>4818</v>
          </cell>
          <cell r="G1538">
            <v>13</v>
          </cell>
          <cell r="H1538" t="str">
            <v>00002854-1</v>
          </cell>
        </row>
        <row r="1539">
          <cell r="B1539">
            <v>1537</v>
          </cell>
          <cell r="C1539" t="str">
            <v>Eliana Souza Pereira</v>
          </cell>
          <cell r="D1539" t="str">
            <v>000.000.000-1536</v>
          </cell>
          <cell r="E1539" t="str">
            <v>Cx. Econômica</v>
          </cell>
          <cell r="F1539">
            <v>4818</v>
          </cell>
          <cell r="G1539">
            <v>13</v>
          </cell>
          <cell r="H1539" t="str">
            <v>00012817-1</v>
          </cell>
        </row>
        <row r="1540">
          <cell r="B1540">
            <v>1538</v>
          </cell>
          <cell r="C1540" t="str">
            <v>Robervaldo Pereira Barbosa</v>
          </cell>
          <cell r="D1540" t="str">
            <v>000.000.000-1537</v>
          </cell>
          <cell r="E1540" t="str">
            <v>Bradesco</v>
          </cell>
          <cell r="F1540" t="str">
            <v>3801-6</v>
          </cell>
          <cell r="G1540" t="str">
            <v>poup</v>
          </cell>
          <cell r="H1540" t="str">
            <v>0064298-3</v>
          </cell>
        </row>
        <row r="1541">
          <cell r="B1541">
            <v>1539</v>
          </cell>
          <cell r="C1541" t="str">
            <v>Pedro Francisco de Oliveira</v>
          </cell>
          <cell r="D1541" t="str">
            <v>000.000.000-1538</v>
          </cell>
          <cell r="E1541" t="str">
            <v>Bradesco</v>
          </cell>
          <cell r="F1541" t="str">
            <v>3655-2</v>
          </cell>
          <cell r="G1541" t="str">
            <v>c/corr</v>
          </cell>
          <cell r="H1541" t="str">
            <v>0520953-6</v>
          </cell>
        </row>
        <row r="1542">
          <cell r="B1542">
            <v>1540</v>
          </cell>
          <cell r="C1542" t="str">
            <v>Santa Maria de Morais</v>
          </cell>
          <cell r="D1542" t="str">
            <v>000.000.000-1539</v>
          </cell>
          <cell r="E1542" t="str">
            <v>Cx. Econômica</v>
          </cell>
          <cell r="F1542">
            <v>949</v>
          </cell>
          <cell r="G1542">
            <v>23</v>
          </cell>
          <cell r="H1542" t="str">
            <v>00008882-9</v>
          </cell>
        </row>
        <row r="1543">
          <cell r="B1543">
            <v>1541</v>
          </cell>
          <cell r="C1543" t="str">
            <v>Gildásio Carvalho Santos</v>
          </cell>
          <cell r="D1543" t="str">
            <v>000.000.000-1540</v>
          </cell>
          <cell r="E1543" t="str">
            <v>Cx. Econômica</v>
          </cell>
          <cell r="F1543">
            <v>949</v>
          </cell>
          <cell r="G1543">
            <v>13</v>
          </cell>
          <cell r="H1543" t="str">
            <v>00024099-2</v>
          </cell>
        </row>
        <row r="1544">
          <cell r="B1544">
            <v>1542</v>
          </cell>
          <cell r="C1544" t="str">
            <v>Mª Aparecida Santos de Jesus</v>
          </cell>
          <cell r="D1544" t="str">
            <v>000.000.000-1541</v>
          </cell>
          <cell r="E1544" t="str">
            <v>Cx. Econômica</v>
          </cell>
          <cell r="F1544">
            <v>949</v>
          </cell>
          <cell r="G1544">
            <v>23</v>
          </cell>
          <cell r="H1544" t="str">
            <v>00020776-3</v>
          </cell>
        </row>
        <row r="1545">
          <cell r="B1545">
            <v>1543</v>
          </cell>
          <cell r="C1545" t="str">
            <v>Móises Marques Souza</v>
          </cell>
          <cell r="D1545" t="str">
            <v>000.000.000-1542</v>
          </cell>
          <cell r="E1545" t="str">
            <v>Cx. Econômica</v>
          </cell>
          <cell r="F1545">
            <v>4825</v>
          </cell>
          <cell r="G1545">
            <v>13</v>
          </cell>
          <cell r="H1545" t="str">
            <v>00008666-3</v>
          </cell>
        </row>
        <row r="1546">
          <cell r="B1546">
            <v>1544</v>
          </cell>
          <cell r="C1546" t="str">
            <v>John Lennon Teles  de Lima</v>
          </cell>
          <cell r="D1546" t="str">
            <v>000.000.000-1543</v>
          </cell>
          <cell r="E1546" t="str">
            <v>Cx. Econômica</v>
          </cell>
          <cell r="F1546">
            <v>4825</v>
          </cell>
          <cell r="G1546">
            <v>13</v>
          </cell>
          <cell r="H1546" t="str">
            <v>867925464-7</v>
          </cell>
        </row>
        <row r="1547">
          <cell r="B1547">
            <v>1545</v>
          </cell>
          <cell r="C1547" t="str">
            <v>Apolonio F. Conceição</v>
          </cell>
          <cell r="D1547" t="str">
            <v>000.000.000-1544</v>
          </cell>
          <cell r="E1547" t="str">
            <v>Cx. Econômica</v>
          </cell>
          <cell r="F1547">
            <v>4825</v>
          </cell>
          <cell r="G1547">
            <v>13</v>
          </cell>
          <cell r="H1547" t="str">
            <v>00018439-8</v>
          </cell>
        </row>
        <row r="1548">
          <cell r="B1548">
            <v>1546</v>
          </cell>
          <cell r="C1548" t="str">
            <v>Paulino Marques da Silva</v>
          </cell>
          <cell r="D1548" t="str">
            <v>000.000.000-1545</v>
          </cell>
          <cell r="E1548" t="str">
            <v>Cx. Econômica</v>
          </cell>
          <cell r="F1548">
            <v>4825</v>
          </cell>
          <cell r="G1548">
            <v>13</v>
          </cell>
          <cell r="H1548" t="str">
            <v>856456684-0</v>
          </cell>
        </row>
        <row r="1549">
          <cell r="B1549">
            <v>1547</v>
          </cell>
          <cell r="C1549" t="str">
            <v>Silene Fernandes Silva</v>
          </cell>
          <cell r="D1549" t="str">
            <v>000.000.000-1546</v>
          </cell>
          <cell r="E1549" t="str">
            <v>Cx. Econômica</v>
          </cell>
          <cell r="F1549">
            <v>780</v>
          </cell>
          <cell r="G1549">
            <v>13</v>
          </cell>
          <cell r="H1549" t="str">
            <v>00009933-4</v>
          </cell>
        </row>
        <row r="1550">
          <cell r="B1550">
            <v>1548</v>
          </cell>
          <cell r="C1550" t="str">
            <v>Marilene de Jesus Ribeiro</v>
          </cell>
          <cell r="D1550" t="str">
            <v>000.000.000-1547</v>
          </cell>
          <cell r="E1550" t="str">
            <v>Cx. Econômica</v>
          </cell>
          <cell r="F1550">
            <v>780</v>
          </cell>
          <cell r="G1550">
            <v>23</v>
          </cell>
          <cell r="H1550" t="str">
            <v>00012137-2</v>
          </cell>
        </row>
        <row r="1551">
          <cell r="B1551">
            <v>1549</v>
          </cell>
          <cell r="C1551" t="str">
            <v>Cícero Severino dos Santos</v>
          </cell>
          <cell r="D1551" t="str">
            <v>000.000.000-1548</v>
          </cell>
          <cell r="E1551" t="str">
            <v>Bradesco</v>
          </cell>
          <cell r="F1551">
            <v>3801</v>
          </cell>
          <cell r="G1551" t="str">
            <v>poup</v>
          </cell>
          <cell r="H1551" t="str">
            <v>0063057-8</v>
          </cell>
        </row>
        <row r="1552">
          <cell r="B1552">
            <v>1550</v>
          </cell>
          <cell r="C1552" t="str">
            <v>Núbia Aquino de Souza</v>
          </cell>
          <cell r="D1552" t="str">
            <v>000.000.000-1549</v>
          </cell>
          <cell r="E1552" t="str">
            <v>Cx. Econômica</v>
          </cell>
          <cell r="F1552">
            <v>4825</v>
          </cell>
          <cell r="G1552">
            <v>1288</v>
          </cell>
          <cell r="H1552" t="str">
            <v>791913215-1</v>
          </cell>
        </row>
        <row r="1553">
          <cell r="B1553">
            <v>1551</v>
          </cell>
          <cell r="C1553" t="str">
            <v>Eliane Souza dos Santos</v>
          </cell>
          <cell r="D1553" t="str">
            <v>000.000.000-1550</v>
          </cell>
          <cell r="E1553" t="str">
            <v>Bradesco</v>
          </cell>
          <cell r="F1553" t="str">
            <v>3801-6</v>
          </cell>
          <cell r="G1553" t="str">
            <v>poup</v>
          </cell>
          <cell r="H1553" t="str">
            <v>0350170-1</v>
          </cell>
        </row>
        <row r="1554">
          <cell r="B1554">
            <v>1552</v>
          </cell>
          <cell r="C1554" t="str">
            <v>Emerson Oliveira Costa</v>
          </cell>
          <cell r="D1554" t="str">
            <v>000.000.000-1551</v>
          </cell>
          <cell r="E1554" t="str">
            <v>Bradesco</v>
          </cell>
          <cell r="F1554" t="str">
            <v>2556-9</v>
          </cell>
          <cell r="G1554" t="str">
            <v>poup</v>
          </cell>
          <cell r="H1554" t="str">
            <v>0011255-0</v>
          </cell>
        </row>
        <row r="1555">
          <cell r="B1555">
            <v>1553</v>
          </cell>
          <cell r="C1555" t="str">
            <v>Cristian Nilton S Pires</v>
          </cell>
          <cell r="D1555" t="str">
            <v>000.000.000-1552</v>
          </cell>
          <cell r="E1555" t="str">
            <v>Cx. Econômica</v>
          </cell>
          <cell r="F1555">
            <v>4825</v>
          </cell>
          <cell r="G1555">
            <v>13</v>
          </cell>
          <cell r="H1555" t="str">
            <v>933934155-0</v>
          </cell>
        </row>
        <row r="1556">
          <cell r="B1556">
            <v>1554</v>
          </cell>
          <cell r="C1556" t="str">
            <v>Alailson Almeida de Souza</v>
          </cell>
          <cell r="D1556" t="str">
            <v>000.000.000-1553</v>
          </cell>
          <cell r="E1556" t="str">
            <v>Cx. Econômica</v>
          </cell>
          <cell r="F1556">
            <v>4825</v>
          </cell>
          <cell r="G1556">
            <v>13</v>
          </cell>
          <cell r="H1556" t="str">
            <v>00007988-8</v>
          </cell>
        </row>
        <row r="1557">
          <cell r="B1557">
            <v>1555</v>
          </cell>
          <cell r="C1557" t="str">
            <v>Lucas Soares Belo</v>
          </cell>
          <cell r="D1557" t="str">
            <v>000.000.000-1554</v>
          </cell>
          <cell r="E1557" t="str">
            <v>Cx. Econômica</v>
          </cell>
          <cell r="F1557">
            <v>4818</v>
          </cell>
          <cell r="G1557">
            <v>13</v>
          </cell>
          <cell r="H1557" t="str">
            <v>00015000-2</v>
          </cell>
        </row>
        <row r="1558">
          <cell r="B1558">
            <v>1556</v>
          </cell>
          <cell r="C1558" t="str">
            <v>Cleomaria Lira Neres Sousa</v>
          </cell>
          <cell r="D1558" t="str">
            <v>000.000.000-1555</v>
          </cell>
          <cell r="E1558" t="str">
            <v>Bradesco</v>
          </cell>
          <cell r="F1558" t="str">
            <v>7526-4</v>
          </cell>
          <cell r="G1558" t="str">
            <v>poup</v>
          </cell>
          <cell r="H1558" t="str">
            <v>0637718-1</v>
          </cell>
        </row>
        <row r="1559">
          <cell r="B1559">
            <v>1557</v>
          </cell>
          <cell r="C1559" t="str">
            <v>Aline Moares Gabriel</v>
          </cell>
          <cell r="D1559" t="str">
            <v>000.000.000-1556</v>
          </cell>
          <cell r="E1559" t="str">
            <v>Bradesco</v>
          </cell>
          <cell r="F1559" t="str">
            <v>3801-6</v>
          </cell>
          <cell r="G1559" t="str">
            <v>poup</v>
          </cell>
          <cell r="H1559" t="str">
            <v>0001037-5</v>
          </cell>
        </row>
        <row r="1560">
          <cell r="B1560">
            <v>1558</v>
          </cell>
          <cell r="C1560" t="str">
            <v>Ana Maria Santos Soares</v>
          </cell>
          <cell r="D1560" t="str">
            <v>000.000.000-1557</v>
          </cell>
          <cell r="E1560" t="str">
            <v>Cx. Econômica</v>
          </cell>
          <cell r="F1560">
            <v>949</v>
          </cell>
          <cell r="G1560">
            <v>23</v>
          </cell>
          <cell r="H1560" t="str">
            <v>00011461-7</v>
          </cell>
        </row>
        <row r="1561">
          <cell r="B1561">
            <v>1559</v>
          </cell>
          <cell r="C1561" t="str">
            <v>Agostinho Jesus Oliveira</v>
          </cell>
          <cell r="D1561" t="str">
            <v>000.000.000-1558</v>
          </cell>
          <cell r="E1561" t="str">
            <v>Cx. Econômica</v>
          </cell>
          <cell r="F1561">
            <v>949</v>
          </cell>
          <cell r="G1561">
            <v>23</v>
          </cell>
          <cell r="H1561" t="str">
            <v>00006975-1</v>
          </cell>
        </row>
        <row r="1562">
          <cell r="B1562">
            <v>1560</v>
          </cell>
          <cell r="C1562" t="str">
            <v>Elineuza de Souza Pereira</v>
          </cell>
          <cell r="D1562" t="str">
            <v>000.000.000-1559</v>
          </cell>
          <cell r="E1562" t="str">
            <v>Cx. Econômica</v>
          </cell>
          <cell r="F1562">
            <v>4825</v>
          </cell>
          <cell r="G1562">
            <v>13</v>
          </cell>
          <cell r="H1562" t="str">
            <v>850381562-0</v>
          </cell>
        </row>
        <row r="1563">
          <cell r="B1563">
            <v>1561</v>
          </cell>
          <cell r="C1563" t="str">
            <v>Elieusa Sampaio Ramos</v>
          </cell>
          <cell r="D1563" t="str">
            <v>000.000.000-1560</v>
          </cell>
          <cell r="E1563" t="str">
            <v>Cx. Econômica</v>
          </cell>
          <cell r="F1563">
            <v>780</v>
          </cell>
          <cell r="G1563">
            <v>23</v>
          </cell>
          <cell r="H1563" t="str">
            <v>00010470-2</v>
          </cell>
        </row>
        <row r="1564">
          <cell r="B1564">
            <v>1562</v>
          </cell>
          <cell r="C1564" t="str">
            <v>Odelito Ferreira de Souza</v>
          </cell>
          <cell r="D1564" t="str">
            <v>000.000.000-1561</v>
          </cell>
          <cell r="E1564" t="str">
            <v>Cx. Econômica</v>
          </cell>
          <cell r="F1564">
            <v>4139</v>
          </cell>
          <cell r="G1564">
            <v>13</v>
          </cell>
          <cell r="H1564" t="str">
            <v>00040301-5</v>
          </cell>
        </row>
        <row r="1565">
          <cell r="B1565">
            <v>1563</v>
          </cell>
          <cell r="C1565" t="str">
            <v>Santilha Barbosa da Silva</v>
          </cell>
          <cell r="D1565" t="str">
            <v>000.000.000-1562</v>
          </cell>
          <cell r="E1565" t="str">
            <v>Cx. Econômica</v>
          </cell>
          <cell r="F1565">
            <v>4825</v>
          </cell>
          <cell r="G1565">
            <v>13</v>
          </cell>
          <cell r="H1565" t="str">
            <v>00017124-5</v>
          </cell>
        </row>
        <row r="1566">
          <cell r="B1566">
            <v>1564</v>
          </cell>
          <cell r="C1566" t="str">
            <v>Ivanilson de Souza Pinto</v>
          </cell>
          <cell r="D1566" t="str">
            <v>000.000.000-1563</v>
          </cell>
          <cell r="E1566" t="str">
            <v>Cx. Econômica</v>
          </cell>
          <cell r="F1566">
            <v>4825</v>
          </cell>
          <cell r="G1566">
            <v>13</v>
          </cell>
          <cell r="H1566" t="str">
            <v>00009553-0</v>
          </cell>
        </row>
        <row r="1567">
          <cell r="B1567">
            <v>1565</v>
          </cell>
          <cell r="C1567" t="str">
            <v>Iolanda Conceição de Melo</v>
          </cell>
          <cell r="D1567" t="str">
            <v>000.000.000-1564</v>
          </cell>
          <cell r="E1567" t="str">
            <v>Cx. Econômica</v>
          </cell>
          <cell r="F1567">
            <v>949</v>
          </cell>
          <cell r="G1567">
            <v>23</v>
          </cell>
          <cell r="H1567" t="str">
            <v>00006499-7</v>
          </cell>
        </row>
        <row r="1568">
          <cell r="B1568">
            <v>1566</v>
          </cell>
          <cell r="C1568" t="str">
            <v>Dernival D. Moura</v>
          </cell>
          <cell r="D1568" t="str">
            <v>000.000.000-1565</v>
          </cell>
          <cell r="E1568" t="str">
            <v>Banco do Brasil</v>
          </cell>
          <cell r="F1568" t="str">
            <v>2760-X</v>
          </cell>
          <cell r="G1568" t="str">
            <v>poup</v>
          </cell>
          <cell r="H1568" t="str">
            <v>10.379-9</v>
          </cell>
        </row>
        <row r="1569">
          <cell r="B1569">
            <v>1567</v>
          </cell>
          <cell r="C1569" t="str">
            <v>Maicon Santos de Oliveira</v>
          </cell>
          <cell r="D1569" t="str">
            <v>000.000.000-1566</v>
          </cell>
          <cell r="E1569" t="str">
            <v>Banco do Brasil</v>
          </cell>
          <cell r="F1569" t="str">
            <v>2760-X</v>
          </cell>
          <cell r="G1569" t="str">
            <v>poup</v>
          </cell>
          <cell r="H1569" t="str">
            <v>11.784-6</v>
          </cell>
        </row>
        <row r="1570">
          <cell r="B1570">
            <v>1568</v>
          </cell>
          <cell r="C1570" t="str">
            <v>Selma Aguida Sá Teles</v>
          </cell>
          <cell r="D1570" t="str">
            <v>000.000.000-1567</v>
          </cell>
          <cell r="E1570" t="str">
            <v>Cx. Econômica</v>
          </cell>
          <cell r="F1570">
            <v>4825</v>
          </cell>
          <cell r="G1570">
            <v>13</v>
          </cell>
          <cell r="H1570" t="str">
            <v>00023127-2</v>
          </cell>
        </row>
        <row r="1571">
          <cell r="B1571">
            <v>1569</v>
          </cell>
          <cell r="C1571" t="str">
            <v>Shirley de S Santos</v>
          </cell>
          <cell r="D1571" t="str">
            <v>000.000.000-1568</v>
          </cell>
          <cell r="E1571" t="str">
            <v>Cx. Econômica</v>
          </cell>
          <cell r="F1571">
            <v>4601</v>
          </cell>
          <cell r="G1571">
            <v>13</v>
          </cell>
          <cell r="H1571" t="str">
            <v>858890288-3</v>
          </cell>
        </row>
        <row r="1572">
          <cell r="B1572">
            <v>1570</v>
          </cell>
          <cell r="C1572" t="str">
            <v>Gessy de Jesus Souza</v>
          </cell>
          <cell r="D1572" t="str">
            <v>000.000.000-1569</v>
          </cell>
          <cell r="E1572" t="str">
            <v>Cx. Econômica</v>
          </cell>
          <cell r="F1572">
            <v>780</v>
          </cell>
          <cell r="G1572">
            <v>23</v>
          </cell>
          <cell r="H1572" t="str">
            <v>00010749-3</v>
          </cell>
        </row>
        <row r="1573">
          <cell r="B1573">
            <v>1571</v>
          </cell>
          <cell r="C1573" t="str">
            <v>Jorge Rodrigues Oliveira</v>
          </cell>
          <cell r="D1573" t="str">
            <v>000.000.000-1570</v>
          </cell>
          <cell r="E1573" t="str">
            <v>Cx. Econômica</v>
          </cell>
          <cell r="F1573">
            <v>4825</v>
          </cell>
          <cell r="G1573">
            <v>13</v>
          </cell>
          <cell r="H1573" t="str">
            <v>802529872-6</v>
          </cell>
        </row>
        <row r="1574">
          <cell r="B1574">
            <v>1572</v>
          </cell>
          <cell r="C1574" t="str">
            <v>Viterbo Farias Dias Filho</v>
          </cell>
          <cell r="D1574" t="str">
            <v>000.000.000-1571</v>
          </cell>
          <cell r="E1574" t="str">
            <v>Banco do Brasil</v>
          </cell>
          <cell r="F1574" t="str">
            <v>2760-X</v>
          </cell>
          <cell r="G1574" t="str">
            <v>poup</v>
          </cell>
          <cell r="H1574" t="str">
            <v>18.604-X</v>
          </cell>
        </row>
        <row r="1575">
          <cell r="B1575">
            <v>1573</v>
          </cell>
          <cell r="C1575" t="str">
            <v>Marialva Silva de Brito</v>
          </cell>
          <cell r="D1575" t="str">
            <v>000.000.000-1572</v>
          </cell>
          <cell r="E1575" t="str">
            <v>Cx. Econômica</v>
          </cell>
          <cell r="F1575">
            <v>949</v>
          </cell>
          <cell r="G1575">
            <v>13</v>
          </cell>
          <cell r="H1575" t="str">
            <v>00038459-5</v>
          </cell>
        </row>
        <row r="1576">
          <cell r="B1576">
            <v>1574</v>
          </cell>
          <cell r="C1576" t="str">
            <v>Sandra Pereira dos Santos</v>
          </cell>
          <cell r="D1576" t="str">
            <v>000.000.000-1573</v>
          </cell>
          <cell r="E1576" t="str">
            <v>Cx. Econômica</v>
          </cell>
          <cell r="F1576">
            <v>949</v>
          </cell>
          <cell r="G1576">
            <v>23</v>
          </cell>
          <cell r="H1576" t="str">
            <v>00012407-8</v>
          </cell>
        </row>
        <row r="1577">
          <cell r="B1577">
            <v>1575</v>
          </cell>
          <cell r="C1577" t="str">
            <v>Lucivane Bispo dos Santos</v>
          </cell>
          <cell r="D1577" t="str">
            <v>000.000.000-1574</v>
          </cell>
          <cell r="E1577" t="str">
            <v>Cx. Econômica</v>
          </cell>
          <cell r="F1577">
            <v>4818</v>
          </cell>
          <cell r="G1577">
            <v>13</v>
          </cell>
          <cell r="H1577" t="str">
            <v>00012918-6</v>
          </cell>
        </row>
        <row r="1578">
          <cell r="B1578">
            <v>1576</v>
          </cell>
          <cell r="C1578" t="str">
            <v>Celio Santos de Oliveira</v>
          </cell>
          <cell r="D1578" t="str">
            <v>000.000.000-1575</v>
          </cell>
          <cell r="E1578" t="str">
            <v>Cx. Econômica</v>
          </cell>
          <cell r="F1578">
            <v>4825</v>
          </cell>
          <cell r="G1578">
            <v>13</v>
          </cell>
          <cell r="H1578" t="str">
            <v>00008617-5</v>
          </cell>
        </row>
        <row r="1579">
          <cell r="B1579">
            <v>1577</v>
          </cell>
          <cell r="C1579" t="str">
            <v>Pedro Santana dos Santos</v>
          </cell>
          <cell r="D1579" t="str">
            <v>000.000.000-1576</v>
          </cell>
          <cell r="E1579" t="str">
            <v>Banco do Brasil</v>
          </cell>
          <cell r="F1579" t="str">
            <v>2760-X</v>
          </cell>
          <cell r="G1579" t="str">
            <v>poup</v>
          </cell>
          <cell r="H1579" t="str">
            <v>14.177-1</v>
          </cell>
        </row>
        <row r="1580">
          <cell r="B1580">
            <v>1578</v>
          </cell>
          <cell r="C1580" t="str">
            <v>Ladislei Bispo Almeida</v>
          </cell>
          <cell r="D1580" t="str">
            <v>000.000.000-1577</v>
          </cell>
          <cell r="E1580" t="str">
            <v>Bradesco</v>
          </cell>
          <cell r="F1580" t="str">
            <v>1531-8</v>
          </cell>
          <cell r="G1580" t="str">
            <v>poup</v>
          </cell>
          <cell r="H1580" t="str">
            <v>1000208-7</v>
          </cell>
        </row>
        <row r="1581">
          <cell r="B1581">
            <v>1579</v>
          </cell>
          <cell r="C1581" t="str">
            <v>Fabiana Oliveira Maciel</v>
          </cell>
          <cell r="D1581" t="str">
            <v>000.000.000-1578</v>
          </cell>
          <cell r="E1581" t="str">
            <v>Bradesco</v>
          </cell>
          <cell r="F1581" t="str">
            <v>3801-6</v>
          </cell>
          <cell r="G1581" t="str">
            <v>poup</v>
          </cell>
          <cell r="H1581" t="str">
            <v>1000270-2</v>
          </cell>
        </row>
        <row r="1582">
          <cell r="B1582">
            <v>1580</v>
          </cell>
          <cell r="C1582" t="str">
            <v>Tarcísio L. do Nascimento</v>
          </cell>
          <cell r="D1582" t="str">
            <v>000.000.000-1579</v>
          </cell>
          <cell r="E1582" t="str">
            <v>Cx. Econômica</v>
          </cell>
          <cell r="F1582">
            <v>4873</v>
          </cell>
          <cell r="G1582">
            <v>13</v>
          </cell>
          <cell r="H1582" t="str">
            <v>00005330-9</v>
          </cell>
        </row>
        <row r="1583">
          <cell r="B1583">
            <v>1581</v>
          </cell>
          <cell r="C1583" t="str">
            <v>Vanderlei de Jesus Souza</v>
          </cell>
          <cell r="D1583" t="str">
            <v>000.000.000-1580</v>
          </cell>
          <cell r="E1583" t="str">
            <v>Bradesco</v>
          </cell>
          <cell r="F1583" t="str">
            <v>3738-9</v>
          </cell>
          <cell r="G1583" t="str">
            <v>c/corr</v>
          </cell>
          <cell r="H1583" t="str">
            <v>0276697-3</v>
          </cell>
        </row>
        <row r="1584">
          <cell r="B1584">
            <v>1582</v>
          </cell>
          <cell r="C1584" t="str">
            <v>Marcelo Silva Bispo</v>
          </cell>
          <cell r="D1584" t="str">
            <v>000.000.000-1581</v>
          </cell>
          <cell r="E1584" t="str">
            <v>Cx. Econômica</v>
          </cell>
          <cell r="F1584">
            <v>4825</v>
          </cell>
          <cell r="G1584">
            <v>13</v>
          </cell>
          <cell r="H1584" t="str">
            <v>871263322-2</v>
          </cell>
        </row>
        <row r="1585">
          <cell r="B1585">
            <v>1583</v>
          </cell>
          <cell r="C1585" t="str">
            <v>Alex Silva dos Santos</v>
          </cell>
          <cell r="D1585" t="str">
            <v>000.000.000-1582</v>
          </cell>
          <cell r="E1585" t="str">
            <v>Cx. Econômica</v>
          </cell>
          <cell r="F1585">
            <v>4825</v>
          </cell>
          <cell r="G1585">
            <v>13</v>
          </cell>
          <cell r="H1585" t="str">
            <v>00009132-2</v>
          </cell>
        </row>
        <row r="1586">
          <cell r="B1586">
            <v>1584</v>
          </cell>
          <cell r="C1586" t="str">
            <v>José Nilton P dos Santos</v>
          </cell>
          <cell r="D1586" t="str">
            <v>000.000.000-1583</v>
          </cell>
          <cell r="E1586" t="str">
            <v>Cx. Econômica</v>
          </cell>
          <cell r="F1586">
            <v>4825</v>
          </cell>
          <cell r="G1586">
            <v>13</v>
          </cell>
          <cell r="H1586" t="str">
            <v>00023729-7</v>
          </cell>
        </row>
        <row r="1587">
          <cell r="B1587">
            <v>1585</v>
          </cell>
          <cell r="C1587" t="str">
            <v>Alane Dias de Oliveira</v>
          </cell>
          <cell r="D1587" t="str">
            <v>000.000.000-1584</v>
          </cell>
          <cell r="E1587" t="str">
            <v>Cx. Econômica</v>
          </cell>
          <cell r="F1587">
            <v>4825</v>
          </cell>
          <cell r="G1587">
            <v>13</v>
          </cell>
          <cell r="H1587" t="str">
            <v>00023779-3</v>
          </cell>
        </row>
        <row r="1588">
          <cell r="B1588">
            <v>1586</v>
          </cell>
          <cell r="C1588" t="str">
            <v>Jociel Jesus de Souza</v>
          </cell>
          <cell r="D1588" t="str">
            <v>000.000.000-1585</v>
          </cell>
          <cell r="E1588" t="str">
            <v>Cx. Econômica</v>
          </cell>
          <cell r="F1588">
            <v>780</v>
          </cell>
          <cell r="G1588">
            <v>13</v>
          </cell>
          <cell r="H1588" t="str">
            <v>00011136-9</v>
          </cell>
        </row>
        <row r="1589">
          <cell r="B1589">
            <v>1587</v>
          </cell>
          <cell r="C1589" t="str">
            <v>Cidinei de Souza Bispo</v>
          </cell>
          <cell r="D1589" t="str">
            <v>000.000.000-1586</v>
          </cell>
          <cell r="E1589" t="str">
            <v>Cx. Econômica</v>
          </cell>
          <cell r="F1589">
            <v>4825</v>
          </cell>
          <cell r="G1589">
            <v>13</v>
          </cell>
          <cell r="H1589" t="str">
            <v>804938842-3</v>
          </cell>
        </row>
        <row r="1590">
          <cell r="B1590">
            <v>1588</v>
          </cell>
          <cell r="C1590" t="str">
            <v>Raimunda Oliveira dos Anjos</v>
          </cell>
          <cell r="D1590" t="str">
            <v>000.000.000-1587</v>
          </cell>
          <cell r="E1590" t="str">
            <v>Cx. Econômica</v>
          </cell>
          <cell r="F1590">
            <v>780</v>
          </cell>
          <cell r="G1590">
            <v>13</v>
          </cell>
          <cell r="H1590" t="str">
            <v>00007713-6</v>
          </cell>
        </row>
        <row r="1591">
          <cell r="B1591">
            <v>1589</v>
          </cell>
          <cell r="C1591" t="str">
            <v>Mª de Lurdes Ramalho de Oliveira</v>
          </cell>
          <cell r="D1591" t="str">
            <v>000.000.000-1588</v>
          </cell>
          <cell r="E1591" t="str">
            <v>Cx. Econômica</v>
          </cell>
          <cell r="F1591">
            <v>565</v>
          </cell>
          <cell r="G1591">
            <v>13</v>
          </cell>
          <cell r="H1591" t="str">
            <v>00006273-3</v>
          </cell>
        </row>
        <row r="1592">
          <cell r="B1592">
            <v>1590</v>
          </cell>
          <cell r="C1592" t="str">
            <v>Cosme Moura Passos</v>
          </cell>
          <cell r="D1592" t="str">
            <v>000.000.000-1589</v>
          </cell>
          <cell r="E1592" t="str">
            <v>Cx. Econômica</v>
          </cell>
          <cell r="F1592">
            <v>780</v>
          </cell>
          <cell r="G1592">
            <v>13</v>
          </cell>
          <cell r="H1592" t="str">
            <v>00020102-6</v>
          </cell>
        </row>
        <row r="1593">
          <cell r="B1593">
            <v>1591</v>
          </cell>
          <cell r="C1593" t="str">
            <v>Luzinete Gomes</v>
          </cell>
          <cell r="D1593" t="str">
            <v>000.000.000-1590</v>
          </cell>
          <cell r="E1593" t="str">
            <v>Cx. Econômica</v>
          </cell>
          <cell r="F1593">
            <v>949</v>
          </cell>
          <cell r="G1593">
            <v>13</v>
          </cell>
          <cell r="H1593" t="str">
            <v>00007071-7</v>
          </cell>
        </row>
        <row r="1594">
          <cell r="B1594">
            <v>1592</v>
          </cell>
          <cell r="C1594" t="str">
            <v>Godofredo Santos Vieira</v>
          </cell>
          <cell r="D1594" t="str">
            <v>000.000.000-1591</v>
          </cell>
          <cell r="E1594" t="str">
            <v>Cx. Econômica</v>
          </cell>
          <cell r="F1594">
            <v>4818</v>
          </cell>
          <cell r="G1594">
            <v>13</v>
          </cell>
          <cell r="H1594" t="str">
            <v>00014985-3</v>
          </cell>
        </row>
        <row r="1595">
          <cell r="B1595">
            <v>1593</v>
          </cell>
          <cell r="C1595" t="str">
            <v>Vilmarcos Santana Bastos</v>
          </cell>
          <cell r="D1595" t="str">
            <v>000.000.000-1592</v>
          </cell>
          <cell r="E1595" t="str">
            <v>Cx. Econômica</v>
          </cell>
          <cell r="F1595">
            <v>138</v>
          </cell>
          <cell r="G1595">
            <v>13</v>
          </cell>
          <cell r="H1595" t="str">
            <v>00015940-1</v>
          </cell>
        </row>
        <row r="1596">
          <cell r="B1596">
            <v>1594</v>
          </cell>
          <cell r="C1596" t="str">
            <v>Maremi Teles dos Santos</v>
          </cell>
          <cell r="D1596" t="str">
            <v>000.000.000-1593</v>
          </cell>
          <cell r="E1596" t="str">
            <v>Cx. Econômica</v>
          </cell>
          <cell r="F1596">
            <v>4825</v>
          </cell>
          <cell r="G1596">
            <v>13</v>
          </cell>
          <cell r="H1596" t="str">
            <v>00023809-9</v>
          </cell>
        </row>
        <row r="1597">
          <cell r="B1597">
            <v>1595</v>
          </cell>
          <cell r="C1597" t="str">
            <v>Eleaci Silva Araújo Alves</v>
          </cell>
          <cell r="D1597" t="str">
            <v>000.000.000-1594</v>
          </cell>
          <cell r="E1597" t="str">
            <v>Bradesco</v>
          </cell>
          <cell r="F1597" t="str">
            <v>3616-1</v>
          </cell>
          <cell r="G1597" t="str">
            <v>poup</v>
          </cell>
          <cell r="H1597" t="str">
            <v>1000770-4</v>
          </cell>
        </row>
        <row r="1598">
          <cell r="B1598">
            <v>1596</v>
          </cell>
          <cell r="C1598" t="str">
            <v>Enivaldo de Souza Silva</v>
          </cell>
          <cell r="D1598" t="str">
            <v>000.000.000-1595</v>
          </cell>
          <cell r="E1598" t="str">
            <v>Cx. Econômica</v>
          </cell>
          <cell r="F1598">
            <v>4825</v>
          </cell>
          <cell r="G1598">
            <v>1288</v>
          </cell>
          <cell r="H1598" t="str">
            <v>804063116-3</v>
          </cell>
        </row>
        <row r="1599">
          <cell r="B1599">
            <v>1597</v>
          </cell>
          <cell r="C1599" t="str">
            <v>Egídio de Jesus</v>
          </cell>
          <cell r="D1599" t="str">
            <v>000.000.000-1596</v>
          </cell>
          <cell r="E1599" t="str">
            <v>Cx. Econômica</v>
          </cell>
          <cell r="F1599">
            <v>4825</v>
          </cell>
          <cell r="G1599">
            <v>1288</v>
          </cell>
          <cell r="H1599" t="str">
            <v>875563432-8</v>
          </cell>
        </row>
        <row r="1600">
          <cell r="B1600">
            <v>1598</v>
          </cell>
          <cell r="C1600" t="str">
            <v>Lucimara Bispo da Silva</v>
          </cell>
          <cell r="D1600" t="str">
            <v>000.000.000-1597</v>
          </cell>
          <cell r="E1600" t="str">
            <v>Cx. Econômica</v>
          </cell>
          <cell r="F1600">
            <v>4825</v>
          </cell>
          <cell r="G1600">
            <v>1288</v>
          </cell>
          <cell r="H1600" t="str">
            <v>860460519-1</v>
          </cell>
        </row>
        <row r="1601">
          <cell r="B1601">
            <v>1599</v>
          </cell>
          <cell r="C1601" t="str">
            <v>Vanilza Pereira de Souza</v>
          </cell>
          <cell r="D1601" t="str">
            <v>000.000.000-1598</v>
          </cell>
          <cell r="E1601" t="str">
            <v>Cx. Econômica</v>
          </cell>
          <cell r="F1601">
            <v>780</v>
          </cell>
          <cell r="G1601">
            <v>13</v>
          </cell>
          <cell r="H1601" t="str">
            <v>00072112-7</v>
          </cell>
        </row>
        <row r="1602">
          <cell r="B1602">
            <v>1600</v>
          </cell>
          <cell r="C1602" t="str">
            <v>Mª Cristina dos Santos</v>
          </cell>
          <cell r="D1602" t="str">
            <v>000.000.000-1599</v>
          </cell>
          <cell r="E1602" t="str">
            <v>Cx. Econômica</v>
          </cell>
          <cell r="F1602">
            <v>780</v>
          </cell>
          <cell r="G1602">
            <v>13</v>
          </cell>
          <cell r="H1602" t="str">
            <v>00033014-4</v>
          </cell>
        </row>
        <row r="1603">
          <cell r="B1603">
            <v>1601</v>
          </cell>
          <cell r="C1603" t="str">
            <v>Rosenir de Jesus Souza</v>
          </cell>
          <cell r="D1603" t="str">
            <v>000.000.000-1600</v>
          </cell>
          <cell r="E1603" t="str">
            <v>Bradesco</v>
          </cell>
          <cell r="F1603" t="str">
            <v>3801-6</v>
          </cell>
          <cell r="G1603" t="str">
            <v>poup</v>
          </cell>
          <cell r="H1603" t="str">
            <v>0005209-4</v>
          </cell>
        </row>
        <row r="1604">
          <cell r="B1604">
            <v>1602</v>
          </cell>
          <cell r="C1604" t="str">
            <v>Rone Cleia dos Santos</v>
          </cell>
          <cell r="D1604" t="str">
            <v>000.000.000-1601</v>
          </cell>
          <cell r="E1604" t="str">
            <v>Cx. Econômica</v>
          </cell>
          <cell r="F1604">
            <v>4825</v>
          </cell>
          <cell r="G1604">
            <v>1288</v>
          </cell>
          <cell r="H1604" t="str">
            <v>853252232-5</v>
          </cell>
        </row>
        <row r="1605">
          <cell r="B1605">
            <v>1603</v>
          </cell>
          <cell r="C1605" t="str">
            <v>Andreane de Souza Batista</v>
          </cell>
          <cell r="D1605" t="str">
            <v>000.000.000-1602</v>
          </cell>
          <cell r="E1605" t="str">
            <v>Cx. Econômica</v>
          </cell>
          <cell r="F1605">
            <v>4825</v>
          </cell>
          <cell r="G1605">
            <v>1288</v>
          </cell>
          <cell r="H1605" t="str">
            <v>853251561-2</v>
          </cell>
        </row>
        <row r="1606">
          <cell r="B1606">
            <v>1604</v>
          </cell>
          <cell r="C1606" t="str">
            <v>Ozania Conceição Santos</v>
          </cell>
          <cell r="D1606" t="str">
            <v>000.000.000-1603</v>
          </cell>
          <cell r="E1606" t="str">
            <v>Bradesco</v>
          </cell>
          <cell r="F1606" t="str">
            <v>3616-1</v>
          </cell>
          <cell r="G1606" t="str">
            <v>c/corr</v>
          </cell>
          <cell r="H1606" t="str">
            <v>0007713-5</v>
          </cell>
        </row>
        <row r="1607">
          <cell r="B1607">
            <v>1605</v>
          </cell>
          <cell r="C1607" t="str">
            <v>José Luiz S Nascimento</v>
          </cell>
          <cell r="D1607" t="str">
            <v>000.000.000-1604</v>
          </cell>
          <cell r="E1607" t="str">
            <v>Cx. Econômica</v>
          </cell>
          <cell r="F1607">
            <v>4535</v>
          </cell>
          <cell r="G1607">
            <v>13</v>
          </cell>
          <cell r="H1607" t="str">
            <v>0005812-4</v>
          </cell>
        </row>
        <row r="1608">
          <cell r="B1608">
            <v>1606</v>
          </cell>
          <cell r="C1608" t="str">
            <v>José Rosa Pereira</v>
          </cell>
          <cell r="D1608" t="str">
            <v>000.000.000-1605</v>
          </cell>
          <cell r="E1608" t="str">
            <v>Bradesco</v>
          </cell>
          <cell r="F1608" t="str">
            <v>3801-6</v>
          </cell>
          <cell r="G1608" t="str">
            <v>poup</v>
          </cell>
          <cell r="H1608" t="str">
            <v>0520565-4</v>
          </cell>
        </row>
        <row r="1609">
          <cell r="B1609">
            <v>1607</v>
          </cell>
          <cell r="C1609" t="str">
            <v>Geovaldo Vieira de Souza</v>
          </cell>
          <cell r="D1609" t="str">
            <v>000.000.000-1606</v>
          </cell>
          <cell r="E1609" t="str">
            <v>Cx. Econômica</v>
          </cell>
          <cell r="F1609">
            <v>4825</v>
          </cell>
          <cell r="G1609">
            <v>13</v>
          </cell>
          <cell r="H1609" t="str">
            <v>00022261-3</v>
          </cell>
        </row>
        <row r="1610">
          <cell r="B1610">
            <v>1608</v>
          </cell>
          <cell r="C1610" t="str">
            <v>Ana Paula Lopes Silva</v>
          </cell>
          <cell r="D1610" t="str">
            <v>000.000.000-1607</v>
          </cell>
          <cell r="E1610" t="str">
            <v>Cx. Econômica</v>
          </cell>
          <cell r="F1610">
            <v>4825</v>
          </cell>
          <cell r="G1610">
            <v>13</v>
          </cell>
          <cell r="H1610" t="str">
            <v>00005958-5</v>
          </cell>
        </row>
        <row r="1611">
          <cell r="B1611">
            <v>1609</v>
          </cell>
          <cell r="C1611" t="str">
            <v>Marilene Rodrigues Silva</v>
          </cell>
          <cell r="D1611" t="str">
            <v>000.000.000-1608</v>
          </cell>
          <cell r="E1611" t="str">
            <v>Cx. Econômica</v>
          </cell>
          <cell r="F1611">
            <v>4825</v>
          </cell>
          <cell r="G1611">
            <v>13</v>
          </cell>
          <cell r="H1611" t="str">
            <v>00023833-1</v>
          </cell>
        </row>
        <row r="1612">
          <cell r="B1612">
            <v>1610</v>
          </cell>
          <cell r="C1612" t="str">
            <v>Altamira Candido Profeta</v>
          </cell>
          <cell r="D1612" t="str">
            <v>000.000.000-1609</v>
          </cell>
          <cell r="E1612" t="str">
            <v>Bradesco</v>
          </cell>
          <cell r="F1612" t="str">
            <v>3801-6</v>
          </cell>
          <cell r="G1612" t="str">
            <v>poup</v>
          </cell>
          <cell r="H1612" t="str">
            <v>0522473-0</v>
          </cell>
        </row>
        <row r="1613">
          <cell r="B1613">
            <v>1611</v>
          </cell>
          <cell r="C1613" t="str">
            <v>Marly Oliveira dos Santos</v>
          </cell>
          <cell r="D1613" t="str">
            <v>000.000.000-1610</v>
          </cell>
          <cell r="E1613" t="str">
            <v>Cx. Econômica</v>
          </cell>
          <cell r="F1613">
            <v>949</v>
          </cell>
          <cell r="G1613">
            <v>13</v>
          </cell>
          <cell r="H1613" t="str">
            <v>00025381-4</v>
          </cell>
        </row>
        <row r="1614">
          <cell r="B1614">
            <v>1612</v>
          </cell>
          <cell r="C1614" t="str">
            <v>Edcleide Alves de Jesus</v>
          </cell>
          <cell r="D1614" t="str">
            <v>000.000.000-1611</v>
          </cell>
          <cell r="E1614" t="str">
            <v>Cx. Econômica</v>
          </cell>
          <cell r="F1614">
            <v>4825</v>
          </cell>
          <cell r="G1614">
            <v>13</v>
          </cell>
          <cell r="H1614" t="str">
            <v>00020208-6</v>
          </cell>
        </row>
        <row r="1615">
          <cell r="B1615">
            <v>1613</v>
          </cell>
          <cell r="C1615" t="str">
            <v>Juraci Jesus dos Santos</v>
          </cell>
          <cell r="D1615" t="str">
            <v>000.000.000-1612</v>
          </cell>
          <cell r="E1615" t="str">
            <v>Cx. Econômica</v>
          </cell>
          <cell r="F1615">
            <v>4825</v>
          </cell>
          <cell r="G1615">
            <v>13</v>
          </cell>
          <cell r="H1615" t="str">
            <v>00010432-7</v>
          </cell>
        </row>
        <row r="1616">
          <cell r="B1616">
            <v>1614</v>
          </cell>
          <cell r="C1616" t="str">
            <v>Aleandra Jesus da Silva</v>
          </cell>
          <cell r="D1616" t="str">
            <v>000.000.000-1613</v>
          </cell>
          <cell r="E1616" t="str">
            <v>Banco do Brasil</v>
          </cell>
          <cell r="F1616" t="str">
            <v>2760-X</v>
          </cell>
          <cell r="G1616" t="str">
            <v>c/corr</v>
          </cell>
          <cell r="H1616" t="str">
            <v>21.746-8</v>
          </cell>
        </row>
        <row r="1617">
          <cell r="B1617">
            <v>1615</v>
          </cell>
          <cell r="C1617" t="str">
            <v>Rosinei Trindade Santana</v>
          </cell>
          <cell r="D1617" t="str">
            <v>000.000.000-1614</v>
          </cell>
          <cell r="E1617" t="str">
            <v>Cx. Econômica</v>
          </cell>
          <cell r="F1617">
            <v>780</v>
          </cell>
          <cell r="G1617">
            <v>23</v>
          </cell>
          <cell r="H1617" t="str">
            <v>00012009-0</v>
          </cell>
        </row>
        <row r="1618">
          <cell r="B1618">
            <v>1616</v>
          </cell>
          <cell r="C1618" t="str">
            <v>Janalice Alves Oliveira</v>
          </cell>
          <cell r="D1618" t="str">
            <v>000.000.000-1615</v>
          </cell>
          <cell r="E1618" t="str">
            <v>Cx. Econômica</v>
          </cell>
          <cell r="F1618">
            <v>973</v>
          </cell>
          <cell r="G1618">
            <v>13</v>
          </cell>
          <cell r="H1618" t="str">
            <v>00050182-7</v>
          </cell>
        </row>
        <row r="1619">
          <cell r="B1619">
            <v>1617</v>
          </cell>
          <cell r="C1619" t="str">
            <v>Mª Nilce O Santos</v>
          </cell>
          <cell r="D1619" t="str">
            <v>000.000.000-1616</v>
          </cell>
          <cell r="E1619" t="str">
            <v>Cx. Econômica</v>
          </cell>
          <cell r="F1619">
            <v>4825</v>
          </cell>
          <cell r="G1619">
            <v>1288</v>
          </cell>
          <cell r="H1619" t="str">
            <v>871262445-2</v>
          </cell>
        </row>
        <row r="1620">
          <cell r="B1620">
            <v>1618</v>
          </cell>
          <cell r="C1620" t="str">
            <v>Luciana de Jesus Santos</v>
          </cell>
          <cell r="D1620" t="str">
            <v>000.000.000-1617</v>
          </cell>
          <cell r="E1620" t="str">
            <v>Cx. Econômica</v>
          </cell>
          <cell r="F1620">
            <v>245</v>
          </cell>
          <cell r="G1620">
            <v>13</v>
          </cell>
          <cell r="H1620" t="str">
            <v>00020491-3</v>
          </cell>
        </row>
        <row r="1621">
          <cell r="B1621">
            <v>1619</v>
          </cell>
          <cell r="C1621" t="str">
            <v>Roseny Alves X Silva</v>
          </cell>
          <cell r="D1621" t="str">
            <v>000.000.000-1618</v>
          </cell>
          <cell r="E1621" t="str">
            <v>Cx. Econômica</v>
          </cell>
          <cell r="F1621">
            <v>4825</v>
          </cell>
          <cell r="G1621">
            <v>13</v>
          </cell>
          <cell r="H1621" t="str">
            <v>00010076-3</v>
          </cell>
        </row>
        <row r="1622">
          <cell r="B1622">
            <v>1620</v>
          </cell>
          <cell r="C1622" t="str">
            <v>Geovane Cardoso Sena</v>
          </cell>
          <cell r="D1622" t="str">
            <v>000.000.000-1619</v>
          </cell>
          <cell r="E1622" t="str">
            <v>Cx. Econômica</v>
          </cell>
          <cell r="F1622">
            <v>4825</v>
          </cell>
          <cell r="G1622">
            <v>1288</v>
          </cell>
          <cell r="H1622" t="str">
            <v>868729862-3</v>
          </cell>
        </row>
        <row r="1623">
          <cell r="B1623">
            <v>1621</v>
          </cell>
          <cell r="C1623" t="str">
            <v>Rita de Cassia S Conceição</v>
          </cell>
          <cell r="D1623" t="str">
            <v>000.000.000-1620</v>
          </cell>
          <cell r="E1623" t="str">
            <v>Cx. Econômica</v>
          </cell>
          <cell r="F1623">
            <v>4825</v>
          </cell>
          <cell r="G1623">
            <v>1288</v>
          </cell>
          <cell r="H1623" t="str">
            <v>859660874-3</v>
          </cell>
        </row>
        <row r="1624">
          <cell r="B1624">
            <v>1622</v>
          </cell>
          <cell r="C1624" t="str">
            <v>Reginaldo de Jesus Silva</v>
          </cell>
          <cell r="D1624" t="str">
            <v>000.000.000-1621</v>
          </cell>
          <cell r="E1624" t="str">
            <v>Cx. Econômica</v>
          </cell>
          <cell r="F1624">
            <v>780</v>
          </cell>
          <cell r="G1624">
            <v>23</v>
          </cell>
          <cell r="H1624" t="str">
            <v>00034221-5</v>
          </cell>
        </row>
        <row r="1625">
          <cell r="B1625">
            <v>1623</v>
          </cell>
          <cell r="C1625" t="str">
            <v>Maria Neuza Alves Souza</v>
          </cell>
          <cell r="D1625" t="str">
            <v>000.000.000-1622</v>
          </cell>
          <cell r="E1625" t="str">
            <v>Cx. Econômica</v>
          </cell>
          <cell r="F1625">
            <v>780</v>
          </cell>
          <cell r="G1625">
            <v>23</v>
          </cell>
          <cell r="H1625" t="str">
            <v>00031135-0</v>
          </cell>
        </row>
        <row r="1626">
          <cell r="B1626">
            <v>1624</v>
          </cell>
          <cell r="C1626" t="str">
            <v>João Lopes Nascimento Fh</v>
          </cell>
          <cell r="D1626" t="str">
            <v>000.000.000-1623</v>
          </cell>
          <cell r="E1626" t="str">
            <v>Banco do Brasil</v>
          </cell>
          <cell r="F1626" t="str">
            <v>1696-9</v>
          </cell>
          <cell r="G1626" t="str">
            <v>poup</v>
          </cell>
          <cell r="H1626" t="str">
            <v>11.350-6</v>
          </cell>
        </row>
        <row r="1627">
          <cell r="B1627">
            <v>1625</v>
          </cell>
          <cell r="C1627" t="str">
            <v>Fernanda Bispo da Silva</v>
          </cell>
          <cell r="D1627" t="str">
            <v>000.000.000-1624</v>
          </cell>
          <cell r="E1627" t="str">
            <v>Cx. Econômica</v>
          </cell>
          <cell r="F1627">
            <v>3193</v>
          </cell>
          <cell r="G1627">
            <v>13</v>
          </cell>
          <cell r="H1627" t="str">
            <v>00005392-0</v>
          </cell>
        </row>
        <row r="1628">
          <cell r="B1628">
            <v>1626</v>
          </cell>
          <cell r="C1628" t="str">
            <v>Simone dos Santos</v>
          </cell>
          <cell r="D1628" t="str">
            <v>000.000.000-1625</v>
          </cell>
          <cell r="E1628" t="str">
            <v>Cx. Econômica</v>
          </cell>
          <cell r="F1628">
            <v>2307</v>
          </cell>
          <cell r="G1628">
            <v>13</v>
          </cell>
          <cell r="H1628" t="str">
            <v>00011028-7</v>
          </cell>
        </row>
        <row r="1629">
          <cell r="B1629">
            <v>1627</v>
          </cell>
          <cell r="C1629" t="str">
            <v>Dione P Gomes</v>
          </cell>
          <cell r="D1629" t="str">
            <v>000.000.000-1626</v>
          </cell>
          <cell r="E1629" t="str">
            <v>Bradesco</v>
          </cell>
          <cell r="F1629">
            <v>3862</v>
          </cell>
          <cell r="G1629" t="str">
            <v>c/corr</v>
          </cell>
          <cell r="H1629" t="str">
            <v>00646051-8</v>
          </cell>
        </row>
        <row r="1630">
          <cell r="B1630">
            <v>1628</v>
          </cell>
          <cell r="C1630" t="str">
            <v>Vera L A D Oliveira</v>
          </cell>
          <cell r="D1630" t="str">
            <v>000.000.000-1627</v>
          </cell>
          <cell r="E1630" t="str">
            <v>Banco do Brasil</v>
          </cell>
          <cell r="F1630" t="str">
            <v>2760-X</v>
          </cell>
          <cell r="G1630" t="str">
            <v>c/corr</v>
          </cell>
          <cell r="H1630" t="str">
            <v>21.886-3</v>
          </cell>
        </row>
        <row r="1631">
          <cell r="B1631">
            <v>1629</v>
          </cell>
          <cell r="C1631" t="str">
            <v>Nelza Lima Silva Santos</v>
          </cell>
          <cell r="D1631" t="str">
            <v>000.000.000-1628</v>
          </cell>
          <cell r="E1631" t="str">
            <v>Cx. Econômica</v>
          </cell>
          <cell r="F1631">
            <v>780</v>
          </cell>
          <cell r="G1631">
            <v>23</v>
          </cell>
          <cell r="H1631" t="str">
            <v>00011540-2</v>
          </cell>
        </row>
        <row r="1632">
          <cell r="B1632">
            <v>1630</v>
          </cell>
          <cell r="C1632" t="str">
            <v>Mª José Silva dos Santos</v>
          </cell>
          <cell r="D1632" t="str">
            <v>000.000.000-1629</v>
          </cell>
          <cell r="E1632" t="str">
            <v>Cx. Econômica</v>
          </cell>
          <cell r="F1632">
            <v>4825</v>
          </cell>
          <cell r="G1632">
            <v>13</v>
          </cell>
          <cell r="H1632" t="str">
            <v>00015081-7</v>
          </cell>
        </row>
        <row r="1633">
          <cell r="B1633">
            <v>1631</v>
          </cell>
          <cell r="C1633" t="str">
            <v>Adailton Jesus da Silva</v>
          </cell>
          <cell r="D1633" t="str">
            <v>000.000.000-1630</v>
          </cell>
          <cell r="E1633" t="str">
            <v>Cx. Econômica</v>
          </cell>
          <cell r="F1633">
            <v>780</v>
          </cell>
          <cell r="G1633">
            <v>1288</v>
          </cell>
          <cell r="H1633" t="str">
            <v>800929688-9</v>
          </cell>
        </row>
        <row r="1634">
          <cell r="B1634">
            <v>1632</v>
          </cell>
          <cell r="C1634" t="str">
            <v>Edinalva Profeta Silva</v>
          </cell>
          <cell r="D1634" t="str">
            <v>000.000.000-1631</v>
          </cell>
          <cell r="E1634" t="str">
            <v>Cx. Econômica</v>
          </cell>
          <cell r="F1634">
            <v>780</v>
          </cell>
          <cell r="G1634">
            <v>1288</v>
          </cell>
          <cell r="H1634" t="str">
            <v>874367377-3</v>
          </cell>
        </row>
        <row r="1635">
          <cell r="B1635">
            <v>1633</v>
          </cell>
          <cell r="C1635" t="str">
            <v>Ana Rita Santos de Souza</v>
          </cell>
          <cell r="D1635" t="str">
            <v>000.000.000-1632</v>
          </cell>
          <cell r="E1635" t="str">
            <v>Cx. Econômica</v>
          </cell>
          <cell r="F1635">
            <v>780</v>
          </cell>
          <cell r="G1635">
            <v>1288</v>
          </cell>
          <cell r="H1635" t="str">
            <v>840012144-7</v>
          </cell>
        </row>
        <row r="1636">
          <cell r="B1636">
            <v>1634</v>
          </cell>
          <cell r="C1636" t="str">
            <v>Glauce Maria de Oliveira</v>
          </cell>
          <cell r="D1636" t="str">
            <v>000.000.000-1633</v>
          </cell>
          <cell r="E1636" t="str">
            <v>Bradesco</v>
          </cell>
          <cell r="F1636" t="str">
            <v>3801-6</v>
          </cell>
          <cell r="G1636" t="str">
            <v>c/corr</v>
          </cell>
          <cell r="H1636" t="str">
            <v>0000915-6</v>
          </cell>
        </row>
        <row r="1637">
          <cell r="B1637">
            <v>1635</v>
          </cell>
          <cell r="C1637" t="str">
            <v>Cristiane S Lima dos S</v>
          </cell>
          <cell r="D1637" t="str">
            <v>000.000.000-1634</v>
          </cell>
          <cell r="E1637" t="str">
            <v>Bradesco</v>
          </cell>
          <cell r="F1637" t="str">
            <v>3801-6</v>
          </cell>
          <cell r="G1637" t="str">
            <v>c/corr</v>
          </cell>
          <cell r="H1637" t="str">
            <v>0002986-6</v>
          </cell>
        </row>
        <row r="1638">
          <cell r="B1638">
            <v>1636</v>
          </cell>
          <cell r="C1638" t="str">
            <v>Carlos Teixeira de Amorim</v>
          </cell>
          <cell r="D1638" t="str">
            <v>000.000.000-1635</v>
          </cell>
          <cell r="E1638" t="str">
            <v>Cx. Econômica</v>
          </cell>
          <cell r="F1638">
            <v>4825</v>
          </cell>
          <cell r="G1638">
            <v>1288</v>
          </cell>
          <cell r="H1638" t="str">
            <v>763198316-0</v>
          </cell>
        </row>
        <row r="1639">
          <cell r="B1639">
            <v>1637</v>
          </cell>
          <cell r="C1639" t="str">
            <v>Valdo Correia Alves</v>
          </cell>
          <cell r="D1639" t="str">
            <v>000.000.000-1636</v>
          </cell>
          <cell r="E1639" t="str">
            <v>Bradesco</v>
          </cell>
          <cell r="F1639" t="str">
            <v>3600-5</v>
          </cell>
          <cell r="G1639" t="str">
            <v>c/corr</v>
          </cell>
          <cell r="H1639" t="str">
            <v>0013602-6</v>
          </cell>
        </row>
        <row r="1640">
          <cell r="B1640">
            <v>1638</v>
          </cell>
          <cell r="C1640" t="str">
            <v>Jaqueline Souza dos Santos</v>
          </cell>
          <cell r="D1640" t="str">
            <v>000.000.000-1637</v>
          </cell>
          <cell r="E1640" t="str">
            <v>Bradesco</v>
          </cell>
          <cell r="F1640" t="str">
            <v>3801-6</v>
          </cell>
          <cell r="G1640" t="str">
            <v>c/corr</v>
          </cell>
          <cell r="H1640" t="str">
            <v>0001354-4</v>
          </cell>
        </row>
        <row r="1641">
          <cell r="B1641">
            <v>1639</v>
          </cell>
          <cell r="C1641" t="str">
            <v>Joanita Rosa de Almeida</v>
          </cell>
          <cell r="D1641" t="str">
            <v>000.000.000-1638</v>
          </cell>
          <cell r="E1641" t="str">
            <v>Cx. Econômica</v>
          </cell>
          <cell r="F1641">
            <v>780</v>
          </cell>
          <cell r="G1641">
            <v>23</v>
          </cell>
          <cell r="H1641" t="str">
            <v>00011406-6</v>
          </cell>
        </row>
        <row r="1642">
          <cell r="B1642">
            <v>1640</v>
          </cell>
          <cell r="C1642" t="str">
            <v>Antônio Santos de Matos</v>
          </cell>
          <cell r="D1642" t="str">
            <v>000.000.000-1639</v>
          </cell>
          <cell r="E1642" t="str">
            <v>Cx. Econômica</v>
          </cell>
          <cell r="F1642">
            <v>4825</v>
          </cell>
          <cell r="G1642">
            <v>1288</v>
          </cell>
          <cell r="H1642" t="str">
            <v>855654514-7</v>
          </cell>
        </row>
        <row r="1643">
          <cell r="B1643">
            <v>1641</v>
          </cell>
          <cell r="C1643" t="str">
            <v>Mª Rosa de Jesus Pereira</v>
          </cell>
          <cell r="D1643" t="str">
            <v>000.000.000-1640</v>
          </cell>
          <cell r="E1643" t="str">
            <v>Cx. Econômica</v>
          </cell>
          <cell r="F1643">
            <v>4825</v>
          </cell>
          <cell r="G1643">
            <v>1288</v>
          </cell>
          <cell r="H1643" t="str">
            <v>854053157-5</v>
          </cell>
        </row>
        <row r="1644">
          <cell r="B1644">
            <v>1642</v>
          </cell>
          <cell r="C1644" t="str">
            <v>Nilda Bispo Gama</v>
          </cell>
          <cell r="D1644" t="str">
            <v>000.000.000-1641</v>
          </cell>
          <cell r="E1644" t="str">
            <v>Cx. Econômica</v>
          </cell>
          <cell r="F1644">
            <v>780</v>
          </cell>
          <cell r="G1644">
            <v>13</v>
          </cell>
          <cell r="H1644" t="str">
            <v>00069809-5</v>
          </cell>
        </row>
        <row r="1645">
          <cell r="B1645">
            <v>1643</v>
          </cell>
          <cell r="C1645" t="str">
            <v>Elisangela Pereira Santos</v>
          </cell>
          <cell r="D1645" t="str">
            <v>000.000.000-1642</v>
          </cell>
          <cell r="E1645" t="str">
            <v>Cx. Econômica</v>
          </cell>
          <cell r="F1645">
            <v>4825</v>
          </cell>
          <cell r="G1645">
            <v>1288</v>
          </cell>
          <cell r="H1645" t="str">
            <v>858860209-0</v>
          </cell>
        </row>
        <row r="1646">
          <cell r="B1646">
            <v>1644</v>
          </cell>
          <cell r="C1646" t="str">
            <v>Edvan M Santos</v>
          </cell>
          <cell r="D1646" t="str">
            <v>000.000.000-1643</v>
          </cell>
          <cell r="E1646" t="str">
            <v>Banco do Brasil</v>
          </cell>
          <cell r="F1646" t="str">
            <v>2499-6</v>
          </cell>
          <cell r="G1646" t="str">
            <v>c/corr</v>
          </cell>
          <cell r="H1646" t="str">
            <v>15.028-2</v>
          </cell>
        </row>
        <row r="1647">
          <cell r="B1647">
            <v>1645</v>
          </cell>
          <cell r="C1647" t="str">
            <v>Paulo Angusto José dos Santos</v>
          </cell>
          <cell r="D1647" t="str">
            <v>000.000.000-1644</v>
          </cell>
          <cell r="E1647" t="str">
            <v>Cx. Econômica</v>
          </cell>
          <cell r="F1647">
            <v>780</v>
          </cell>
          <cell r="G1647">
            <v>13</v>
          </cell>
          <cell r="H1647" t="str">
            <v>00014517-7</v>
          </cell>
        </row>
        <row r="1648">
          <cell r="B1648">
            <v>1646</v>
          </cell>
          <cell r="C1648" t="str">
            <v>Mª Betânia Silva Oliveira</v>
          </cell>
          <cell r="D1648" t="str">
            <v>000.000.000-1645</v>
          </cell>
          <cell r="E1648" t="str">
            <v>Bradesco</v>
          </cell>
          <cell r="F1648">
            <v>3862</v>
          </cell>
          <cell r="G1648" t="str">
            <v>c/corr</v>
          </cell>
          <cell r="H1648" t="str">
            <v>0403935-1</v>
          </cell>
        </row>
        <row r="1649">
          <cell r="B1649">
            <v>1647</v>
          </cell>
          <cell r="C1649" t="str">
            <v>Mª Elitanhia de Jesus Santos</v>
          </cell>
          <cell r="D1649" t="str">
            <v>000.000.000-1646</v>
          </cell>
          <cell r="E1649" t="str">
            <v>Banco do Brasil</v>
          </cell>
          <cell r="F1649" t="str">
            <v>2760-X</v>
          </cell>
          <cell r="G1649" t="str">
            <v>c/corr</v>
          </cell>
          <cell r="H1649" t="str">
            <v>22.155-4</v>
          </cell>
        </row>
        <row r="1650">
          <cell r="B1650">
            <v>1648</v>
          </cell>
          <cell r="C1650" t="str">
            <v>Claudineia Soares Passos</v>
          </cell>
          <cell r="D1650" t="str">
            <v>000.000.000-1647</v>
          </cell>
          <cell r="E1650" t="str">
            <v>Banco do Brasil</v>
          </cell>
          <cell r="F1650" t="str">
            <v>2760-X</v>
          </cell>
          <cell r="G1650" t="str">
            <v>c/corr</v>
          </cell>
          <cell r="H1650" t="str">
            <v>22.154-6</v>
          </cell>
        </row>
        <row r="1651">
          <cell r="B1651">
            <v>1649</v>
          </cell>
          <cell r="C1651" t="str">
            <v>Almira Candida Profeta da Silva</v>
          </cell>
          <cell r="D1651" t="str">
            <v>000.000.000-1648</v>
          </cell>
          <cell r="E1651" t="str">
            <v>Cx. Econômica</v>
          </cell>
          <cell r="F1651">
            <v>949</v>
          </cell>
          <cell r="G1651">
            <v>1288</v>
          </cell>
          <cell r="H1651" t="str">
            <v>749573013-8</v>
          </cell>
        </row>
        <row r="1652">
          <cell r="B1652">
            <v>1650</v>
          </cell>
          <cell r="C1652" t="str">
            <v>Ana Paula O Carvalho</v>
          </cell>
          <cell r="D1652" t="str">
            <v>000.000.000-1649</v>
          </cell>
          <cell r="E1652" t="str">
            <v>Bradesco</v>
          </cell>
          <cell r="F1652" t="str">
            <v>3655-2</v>
          </cell>
          <cell r="G1652" t="str">
            <v>poup</v>
          </cell>
          <cell r="H1652" t="str">
            <v>1004100-7</v>
          </cell>
        </row>
        <row r="1653">
          <cell r="B1653">
            <v>1651</v>
          </cell>
          <cell r="C1653" t="str">
            <v>Márcia Souza da Silva</v>
          </cell>
          <cell r="D1653" t="str">
            <v>000.000.000-1650</v>
          </cell>
          <cell r="E1653" t="str">
            <v>Cx. Econômica</v>
          </cell>
          <cell r="F1653">
            <v>4818</v>
          </cell>
          <cell r="G1653">
            <v>13</v>
          </cell>
          <cell r="H1653" t="str">
            <v>00010246-6</v>
          </cell>
        </row>
        <row r="1654">
          <cell r="B1654">
            <v>1652</v>
          </cell>
          <cell r="C1654" t="str">
            <v>Belenice Sousa Araújo</v>
          </cell>
          <cell r="D1654" t="str">
            <v>000.000.000-1651</v>
          </cell>
          <cell r="E1654" t="str">
            <v>Banco do Brasil</v>
          </cell>
          <cell r="F1654" t="str">
            <v>2760-X</v>
          </cell>
          <cell r="G1654" t="str">
            <v>c/corr</v>
          </cell>
          <cell r="H1654" t="str">
            <v>18.105-6</v>
          </cell>
        </row>
        <row r="1655">
          <cell r="B1655">
            <v>1653</v>
          </cell>
          <cell r="C1655" t="str">
            <v>Claudenice Souza Araújo</v>
          </cell>
          <cell r="D1655" t="str">
            <v>000.000.000-1652</v>
          </cell>
          <cell r="E1655" t="str">
            <v>Banco do Brasil</v>
          </cell>
          <cell r="F1655" t="str">
            <v>2760-X</v>
          </cell>
          <cell r="G1655" t="str">
            <v>poup</v>
          </cell>
          <cell r="H1655" t="str">
            <v>14.532-7</v>
          </cell>
        </row>
        <row r="1656">
          <cell r="B1656">
            <v>1654</v>
          </cell>
          <cell r="C1656" t="str">
            <v>Clebson Anjos Oliveira</v>
          </cell>
          <cell r="D1656" t="str">
            <v>000.000.000-1653</v>
          </cell>
          <cell r="E1656" t="str">
            <v>Cx. Econômica</v>
          </cell>
          <cell r="F1656">
            <v>4825</v>
          </cell>
          <cell r="G1656">
            <v>13</v>
          </cell>
          <cell r="H1656" t="str">
            <v>00023964-8</v>
          </cell>
        </row>
        <row r="1657">
          <cell r="B1657">
            <v>1655</v>
          </cell>
          <cell r="C1657" t="str">
            <v>Leodete de Souza</v>
          </cell>
          <cell r="D1657" t="str">
            <v>000.000.000-1654</v>
          </cell>
          <cell r="E1657" t="str">
            <v>Cx. Econômica</v>
          </cell>
          <cell r="F1657">
            <v>4825</v>
          </cell>
          <cell r="G1657">
            <v>13</v>
          </cell>
          <cell r="H1657" t="str">
            <v>00020888-2</v>
          </cell>
        </row>
        <row r="1658">
          <cell r="B1658">
            <v>1656</v>
          </cell>
          <cell r="C1658" t="str">
            <v>José A S da Silva</v>
          </cell>
          <cell r="D1658" t="str">
            <v>000.000.000-1655</v>
          </cell>
          <cell r="E1658" t="str">
            <v>Cx. Econômica</v>
          </cell>
          <cell r="F1658">
            <v>2734</v>
          </cell>
          <cell r="G1658">
            <v>13</v>
          </cell>
          <cell r="H1658" t="str">
            <v>00064095-4</v>
          </cell>
        </row>
        <row r="1659">
          <cell r="B1659">
            <v>1657</v>
          </cell>
          <cell r="C1659" t="str">
            <v>Adalício Gonçalves Silva</v>
          </cell>
          <cell r="D1659" t="str">
            <v>000.000.000-1656</v>
          </cell>
          <cell r="E1659" t="str">
            <v>Banco do Brasil</v>
          </cell>
          <cell r="F1659" t="str">
            <v>4535-7</v>
          </cell>
          <cell r="G1659" t="str">
            <v>poup</v>
          </cell>
          <cell r="H1659" t="str">
            <v>53.303-3</v>
          </cell>
        </row>
        <row r="1660">
          <cell r="B1660">
            <v>1658</v>
          </cell>
          <cell r="C1660" t="str">
            <v>Valvicls Teodoro Reis</v>
          </cell>
          <cell r="D1660" t="str">
            <v>000.000.000-1657</v>
          </cell>
          <cell r="E1660" t="str">
            <v>Cx. Econômica</v>
          </cell>
          <cell r="F1660">
            <v>4818</v>
          </cell>
          <cell r="G1660">
            <v>13</v>
          </cell>
          <cell r="H1660" t="str">
            <v>00014261-1</v>
          </cell>
        </row>
        <row r="1661">
          <cell r="B1661">
            <v>1659</v>
          </cell>
          <cell r="C1661" t="str">
            <v>Gilberto Alves Silva</v>
          </cell>
          <cell r="D1661" t="str">
            <v>000.000.000-1658</v>
          </cell>
          <cell r="E1661" t="str">
            <v>Cx. Econômica</v>
          </cell>
          <cell r="F1661">
            <v>4825</v>
          </cell>
          <cell r="G1661">
            <v>13</v>
          </cell>
          <cell r="H1661" t="str">
            <v>00013345-9</v>
          </cell>
        </row>
        <row r="1662">
          <cell r="B1662">
            <v>1660</v>
          </cell>
          <cell r="C1662" t="str">
            <v>Yngredy Silva dos Anjos</v>
          </cell>
          <cell r="D1662" t="str">
            <v>000.000.000-1659</v>
          </cell>
          <cell r="E1662" t="str">
            <v>Banco do Brasil</v>
          </cell>
          <cell r="F1662" t="str">
            <v>2760-X</v>
          </cell>
          <cell r="G1662" t="str">
            <v>c/corr</v>
          </cell>
          <cell r="H1662" t="str">
            <v>21.682-8</v>
          </cell>
        </row>
        <row r="1663">
          <cell r="B1663">
            <v>1661</v>
          </cell>
          <cell r="C1663" t="str">
            <v>Joscilene Silva de Oliveira</v>
          </cell>
          <cell r="D1663" t="str">
            <v>000.000.000-1660</v>
          </cell>
          <cell r="E1663" t="str">
            <v>Bradesco</v>
          </cell>
          <cell r="F1663" t="str">
            <v>3801-6</v>
          </cell>
          <cell r="G1663" t="str">
            <v>c/corr</v>
          </cell>
          <cell r="H1663" t="str">
            <v>0350327-5</v>
          </cell>
        </row>
        <row r="1664">
          <cell r="B1664">
            <v>1662</v>
          </cell>
          <cell r="C1664" t="str">
            <v>Juraci N de Almeida</v>
          </cell>
          <cell r="D1664" t="str">
            <v>000.000.000-1661</v>
          </cell>
          <cell r="E1664" t="str">
            <v>Cx. Econômica</v>
          </cell>
          <cell r="F1664">
            <v>1735</v>
          </cell>
          <cell r="G1664">
            <v>13</v>
          </cell>
          <cell r="H1664" t="str">
            <v>00011214-4</v>
          </cell>
        </row>
        <row r="1665">
          <cell r="B1665">
            <v>1663</v>
          </cell>
          <cell r="C1665" t="str">
            <v>Lucineide Sousa Santos</v>
          </cell>
          <cell r="D1665" t="str">
            <v>000.000.000-1662</v>
          </cell>
          <cell r="E1665" t="str">
            <v>Banco do Brasil</v>
          </cell>
          <cell r="F1665" t="str">
            <v>2760-X</v>
          </cell>
          <cell r="G1665" t="str">
            <v>poup</v>
          </cell>
          <cell r="H1665" t="str">
            <v>8.562-6</v>
          </cell>
        </row>
        <row r="1666">
          <cell r="B1666">
            <v>1664</v>
          </cell>
          <cell r="C1666" t="str">
            <v>Eliana Sousa Pereira</v>
          </cell>
          <cell r="D1666" t="str">
            <v>000.000.000-1663</v>
          </cell>
          <cell r="E1666" t="str">
            <v>Cx. Econômica</v>
          </cell>
          <cell r="F1666">
            <v>4818</v>
          </cell>
          <cell r="G1666">
            <v>13</v>
          </cell>
          <cell r="H1666" t="str">
            <v>00012817-1</v>
          </cell>
        </row>
        <row r="1667">
          <cell r="B1667">
            <v>1665</v>
          </cell>
          <cell r="C1667" t="str">
            <v>Morivaldo F dos Santos</v>
          </cell>
          <cell r="D1667" t="str">
            <v>000.000.000-1664</v>
          </cell>
          <cell r="E1667" t="str">
            <v>Bradesco</v>
          </cell>
          <cell r="F1667" t="str">
            <v>3616-1</v>
          </cell>
          <cell r="G1667" t="str">
            <v>c/corr</v>
          </cell>
          <cell r="H1667" t="str">
            <v>0011125-2</v>
          </cell>
        </row>
        <row r="1668">
          <cell r="B1668">
            <v>1666</v>
          </cell>
          <cell r="C1668" t="str">
            <v>Silvana Pires dos Santos</v>
          </cell>
          <cell r="D1668" t="str">
            <v>000.000.000-1665</v>
          </cell>
          <cell r="E1668" t="str">
            <v>Banco do Brasil</v>
          </cell>
          <cell r="F1668" t="str">
            <v>2760-X</v>
          </cell>
          <cell r="G1668" t="str">
            <v>poup</v>
          </cell>
          <cell r="H1668" t="str">
            <v>15.111-4</v>
          </cell>
        </row>
        <row r="1669">
          <cell r="B1669">
            <v>1667</v>
          </cell>
          <cell r="C1669" t="str">
            <v>Maria Madalena Lima Santos</v>
          </cell>
          <cell r="D1669" t="str">
            <v>000.000.000-1666</v>
          </cell>
          <cell r="E1669" t="str">
            <v>Cx. Econômica</v>
          </cell>
          <cell r="F1669">
            <v>3233</v>
          </cell>
          <cell r="G1669">
            <v>23</v>
          </cell>
          <cell r="H1669" t="str">
            <v>00006551-4</v>
          </cell>
        </row>
        <row r="1670">
          <cell r="B1670">
            <v>1668</v>
          </cell>
          <cell r="C1670" t="str">
            <v>Luan Oliveira Dias</v>
          </cell>
          <cell r="D1670" t="str">
            <v>000.000.000-1667</v>
          </cell>
          <cell r="E1670" t="str">
            <v>Cx. Econômica</v>
          </cell>
          <cell r="F1670">
            <v>3255</v>
          </cell>
          <cell r="G1670">
            <v>13</v>
          </cell>
          <cell r="H1670" t="str">
            <v>00017652-1</v>
          </cell>
        </row>
        <row r="1671">
          <cell r="B1671">
            <v>1669</v>
          </cell>
          <cell r="C1671" t="str">
            <v>Ricardo Santana Santos</v>
          </cell>
          <cell r="D1671" t="str">
            <v>000.000.000-1668</v>
          </cell>
          <cell r="E1671" t="str">
            <v>Cx. Econômica</v>
          </cell>
          <cell r="F1671">
            <v>3183</v>
          </cell>
          <cell r="G1671">
            <v>23</v>
          </cell>
          <cell r="H1671" t="str">
            <v>00002644-5</v>
          </cell>
        </row>
        <row r="1672">
          <cell r="B1672">
            <v>1670</v>
          </cell>
          <cell r="C1672" t="str">
            <v>Jomilessia Felix da Silva</v>
          </cell>
          <cell r="D1672" t="str">
            <v>000.000.000-1669</v>
          </cell>
          <cell r="E1672" t="str">
            <v>Cx. Econômica</v>
          </cell>
          <cell r="F1672">
            <v>949</v>
          </cell>
          <cell r="G1672">
            <v>23</v>
          </cell>
          <cell r="H1672" t="str">
            <v>00026477-5</v>
          </cell>
        </row>
        <row r="1673">
          <cell r="B1673">
            <v>1671</v>
          </cell>
          <cell r="C1673" t="str">
            <v>Antônio Cesar dos Santos</v>
          </cell>
          <cell r="D1673" t="str">
            <v>000.000.000-1670</v>
          </cell>
          <cell r="E1673" t="str">
            <v>Banco do Brasil</v>
          </cell>
          <cell r="F1673" t="str">
            <v>2760-X</v>
          </cell>
          <cell r="G1673" t="str">
            <v>poup</v>
          </cell>
          <cell r="H1673" t="str">
            <v>19.611-8</v>
          </cell>
        </row>
        <row r="1674">
          <cell r="B1674">
            <v>1672</v>
          </cell>
          <cell r="C1674" t="str">
            <v>Nildvan Oliveira de Jesus</v>
          </cell>
          <cell r="D1674" t="str">
            <v>000.000.000-1671</v>
          </cell>
          <cell r="E1674" t="str">
            <v>Cx. Econômica</v>
          </cell>
          <cell r="F1674">
            <v>949</v>
          </cell>
          <cell r="G1674">
            <v>1288</v>
          </cell>
          <cell r="H1674" t="str">
            <v>834387361-9</v>
          </cell>
        </row>
        <row r="1675">
          <cell r="B1675">
            <v>1673</v>
          </cell>
          <cell r="C1675" t="str">
            <v>Cássia Coelho Santos</v>
          </cell>
          <cell r="D1675" t="str">
            <v>000.000.000-1672</v>
          </cell>
          <cell r="E1675" t="str">
            <v>Cx. Econômica</v>
          </cell>
          <cell r="F1675">
            <v>4818</v>
          </cell>
          <cell r="G1675">
            <v>13</v>
          </cell>
          <cell r="H1675" t="str">
            <v>00008066-7</v>
          </cell>
        </row>
        <row r="1676">
          <cell r="B1676">
            <v>1674</v>
          </cell>
          <cell r="C1676" t="str">
            <v>Morivaldo de J. Rodrigues</v>
          </cell>
          <cell r="D1676" t="str">
            <v>000.000.000-1673</v>
          </cell>
          <cell r="E1676" t="str">
            <v>Bradesco</v>
          </cell>
          <cell r="F1676" t="str">
            <v>3616-1</v>
          </cell>
          <cell r="G1676" t="str">
            <v>poup</v>
          </cell>
          <cell r="H1676" t="str">
            <v>0006952-3</v>
          </cell>
        </row>
        <row r="1677">
          <cell r="B1677">
            <v>1675</v>
          </cell>
          <cell r="C1677" t="str">
            <v>Romilza Mª de Souza</v>
          </cell>
          <cell r="D1677" t="str">
            <v>000.000.000-1674</v>
          </cell>
          <cell r="E1677" t="str">
            <v>Bradesco</v>
          </cell>
          <cell r="F1677" t="str">
            <v>3655-2</v>
          </cell>
          <cell r="G1677" t="str">
            <v>poup</v>
          </cell>
          <cell r="H1677" t="str">
            <v>1001805-6</v>
          </cell>
        </row>
        <row r="1678">
          <cell r="B1678">
            <v>1676</v>
          </cell>
          <cell r="C1678" t="str">
            <v>Jessica Silva dos Santos</v>
          </cell>
          <cell r="D1678" t="str">
            <v>000.000.000-1675</v>
          </cell>
          <cell r="E1678" t="str">
            <v>Cx. Econômica</v>
          </cell>
          <cell r="F1678">
            <v>4818</v>
          </cell>
          <cell r="G1678">
            <v>13</v>
          </cell>
          <cell r="H1678" t="str">
            <v>00011181-3</v>
          </cell>
        </row>
        <row r="1679">
          <cell r="B1679">
            <v>1677</v>
          </cell>
          <cell r="C1679" t="str">
            <v>Margarida Olegário da Cruz</v>
          </cell>
          <cell r="D1679" t="str">
            <v>000.000.000-1676</v>
          </cell>
          <cell r="E1679" t="str">
            <v>Cx. Econômica</v>
          </cell>
          <cell r="F1679">
            <v>949</v>
          </cell>
          <cell r="G1679">
            <v>23</v>
          </cell>
          <cell r="H1679" t="str">
            <v>00021435-2</v>
          </cell>
        </row>
        <row r="1680">
          <cell r="B1680">
            <v>1678</v>
          </cell>
          <cell r="C1680" t="str">
            <v>Ivanilson Rodrigues de Brito</v>
          </cell>
          <cell r="D1680" t="str">
            <v>000.000.000-1677</v>
          </cell>
          <cell r="E1680" t="str">
            <v>Cx. Econômica</v>
          </cell>
          <cell r="F1680">
            <v>4601</v>
          </cell>
          <cell r="G1680">
            <v>13</v>
          </cell>
          <cell r="H1680" t="str">
            <v>00011635-1</v>
          </cell>
        </row>
        <row r="1681">
          <cell r="B1681">
            <v>1679</v>
          </cell>
          <cell r="C1681" t="str">
            <v>Geovane Oliveira Costa</v>
          </cell>
          <cell r="D1681" t="str">
            <v>000.000.000-1678</v>
          </cell>
          <cell r="E1681" t="str">
            <v>Cx. Econômica</v>
          </cell>
          <cell r="F1681">
            <v>4825</v>
          </cell>
          <cell r="G1681">
            <v>13</v>
          </cell>
          <cell r="H1681" t="str">
            <v>00000869-7</v>
          </cell>
        </row>
        <row r="1682">
          <cell r="B1682">
            <v>1680</v>
          </cell>
          <cell r="C1682" t="str">
            <v>Benizete Rumana dos Passos</v>
          </cell>
          <cell r="D1682" t="str">
            <v>000.000.000-1679</v>
          </cell>
          <cell r="E1682" t="str">
            <v>Bradesco</v>
          </cell>
          <cell r="F1682" t="str">
            <v>3655-2</v>
          </cell>
          <cell r="G1682" t="str">
            <v>poup</v>
          </cell>
          <cell r="H1682" t="str">
            <v>1001120-5</v>
          </cell>
        </row>
        <row r="1683">
          <cell r="B1683">
            <v>1681</v>
          </cell>
          <cell r="C1683" t="str">
            <v>Nailza de Souza Brito</v>
          </cell>
          <cell r="D1683" t="str">
            <v>000.000.000-1680</v>
          </cell>
          <cell r="E1683" t="str">
            <v>Bradesco</v>
          </cell>
          <cell r="F1683" t="str">
            <v>3036-8</v>
          </cell>
          <cell r="G1683" t="str">
            <v>poup</v>
          </cell>
          <cell r="H1683" t="str">
            <v>0777233-5</v>
          </cell>
        </row>
        <row r="1684">
          <cell r="B1684">
            <v>1682</v>
          </cell>
          <cell r="C1684" t="str">
            <v>Simone Santos Souza</v>
          </cell>
          <cell r="D1684" t="str">
            <v>000.000.000-1681</v>
          </cell>
          <cell r="E1684" t="str">
            <v>Cx. Econômica</v>
          </cell>
          <cell r="F1684">
            <v>4818</v>
          </cell>
          <cell r="G1684">
            <v>1288</v>
          </cell>
          <cell r="H1684" t="str">
            <v>837153644-3</v>
          </cell>
        </row>
        <row r="1685">
          <cell r="B1685">
            <v>1683</v>
          </cell>
          <cell r="C1685" t="str">
            <v>Mª de Fátima Mota dos Santos</v>
          </cell>
          <cell r="D1685" t="str">
            <v>000.000.000-1682</v>
          </cell>
          <cell r="E1685" t="str">
            <v>Cx. Econômica</v>
          </cell>
          <cell r="F1685">
            <v>4818</v>
          </cell>
          <cell r="G1685">
            <v>1288</v>
          </cell>
          <cell r="H1685" t="str">
            <v>859662494-3</v>
          </cell>
        </row>
        <row r="1686">
          <cell r="B1686">
            <v>1684</v>
          </cell>
          <cell r="C1686" t="str">
            <v>Wagner do Nascimento Alves</v>
          </cell>
          <cell r="D1686" t="str">
            <v>000.000.000-1683</v>
          </cell>
          <cell r="E1686" t="str">
            <v>Cx. Econômica</v>
          </cell>
          <cell r="F1686">
            <v>4825</v>
          </cell>
          <cell r="G1686">
            <v>13</v>
          </cell>
          <cell r="H1686" t="str">
            <v>00023649-5</v>
          </cell>
        </row>
        <row r="1687">
          <cell r="B1687">
            <v>1685</v>
          </cell>
          <cell r="C1687" t="str">
            <v>Alana C Silva Nascimento</v>
          </cell>
          <cell r="D1687" t="str">
            <v>000.000.000-1684</v>
          </cell>
          <cell r="E1687" t="str">
            <v>Cx. Econômica</v>
          </cell>
          <cell r="F1687">
            <v>4825</v>
          </cell>
          <cell r="G1687">
            <v>13</v>
          </cell>
          <cell r="H1687" t="str">
            <v>00021288-0</v>
          </cell>
        </row>
        <row r="1688">
          <cell r="B1688">
            <v>1686</v>
          </cell>
          <cell r="C1688" t="str">
            <v>Mª Glória Jesus de Oliveira</v>
          </cell>
          <cell r="D1688" t="str">
            <v>000.000.000-1685</v>
          </cell>
          <cell r="E1688" t="str">
            <v>Cx. Econômica</v>
          </cell>
          <cell r="F1688">
            <v>949</v>
          </cell>
          <cell r="G1688">
            <v>13</v>
          </cell>
          <cell r="H1688" t="str">
            <v>00088163-7</v>
          </cell>
        </row>
        <row r="1689">
          <cell r="B1689">
            <v>1687</v>
          </cell>
          <cell r="C1689" t="str">
            <v>Joeme de Jesus Souza</v>
          </cell>
          <cell r="D1689" t="str">
            <v>000.000.000-1686</v>
          </cell>
          <cell r="E1689" t="str">
            <v>Cx. Econômica</v>
          </cell>
          <cell r="F1689">
            <v>949</v>
          </cell>
          <cell r="G1689">
            <v>13</v>
          </cell>
          <cell r="H1689" t="str">
            <v>00079459-9</v>
          </cell>
        </row>
        <row r="1690">
          <cell r="B1690">
            <v>1688</v>
          </cell>
          <cell r="C1690" t="str">
            <v>Izabel Cassiana da Silva</v>
          </cell>
          <cell r="D1690" t="str">
            <v>000.000.000-1687</v>
          </cell>
          <cell r="E1690" t="str">
            <v>Bradesco</v>
          </cell>
          <cell r="F1690" t="str">
            <v>3532-7</v>
          </cell>
          <cell r="G1690" t="str">
            <v>poup</v>
          </cell>
          <cell r="H1690" t="str">
            <v>0017476-9</v>
          </cell>
        </row>
        <row r="1691">
          <cell r="B1691">
            <v>1689</v>
          </cell>
          <cell r="C1691" t="str">
            <v>Silvano Olegário da Cruz</v>
          </cell>
          <cell r="D1691" t="str">
            <v>000.000.000-1688</v>
          </cell>
          <cell r="E1691" t="str">
            <v>Cx. Econômica</v>
          </cell>
          <cell r="F1691">
            <v>949</v>
          </cell>
          <cell r="G1691">
            <v>13</v>
          </cell>
          <cell r="H1691" t="str">
            <v>00021625-0</v>
          </cell>
        </row>
        <row r="1692">
          <cell r="B1692">
            <v>1690</v>
          </cell>
          <cell r="C1692" t="str">
            <v>Simone Souza da Mota</v>
          </cell>
          <cell r="D1692" t="str">
            <v>000.000.000-1689</v>
          </cell>
          <cell r="E1692" t="str">
            <v>Cx. Econômica</v>
          </cell>
          <cell r="F1692">
            <v>949</v>
          </cell>
          <cell r="G1692">
            <v>23</v>
          </cell>
          <cell r="H1692" t="str">
            <v>00010234-1</v>
          </cell>
        </row>
        <row r="1693">
          <cell r="B1693">
            <v>1691</v>
          </cell>
          <cell r="C1693" t="str">
            <v>Willian Nascimento Gomes</v>
          </cell>
          <cell r="D1693" t="str">
            <v>000.000.000-1690</v>
          </cell>
          <cell r="E1693" t="str">
            <v>Cx. Econômica</v>
          </cell>
          <cell r="F1693">
            <v>4818</v>
          </cell>
          <cell r="G1693">
            <v>13</v>
          </cell>
          <cell r="H1693" t="str">
            <v>00011661-0</v>
          </cell>
        </row>
        <row r="1694">
          <cell r="B1694">
            <v>1692</v>
          </cell>
          <cell r="C1694" t="str">
            <v>Osvaldo de Souza Santos</v>
          </cell>
          <cell r="D1694" t="str">
            <v>000.000.000-1691</v>
          </cell>
          <cell r="E1694" t="str">
            <v>Cx. Econômica</v>
          </cell>
          <cell r="F1694">
            <v>4694</v>
          </cell>
          <cell r="G1694">
            <v>1288</v>
          </cell>
          <cell r="H1694" t="str">
            <v>793937628-5</v>
          </cell>
        </row>
        <row r="1695">
          <cell r="B1695">
            <v>1693</v>
          </cell>
          <cell r="C1695" t="str">
            <v>Edenilson Mendes de Brito</v>
          </cell>
          <cell r="D1695" t="str">
            <v>000.000.000-1692</v>
          </cell>
          <cell r="E1695" t="str">
            <v>Cx. Econômica</v>
          </cell>
          <cell r="F1695">
            <v>4601</v>
          </cell>
          <cell r="G1695">
            <v>1288</v>
          </cell>
          <cell r="H1695" t="str">
            <v>871345758-4</v>
          </cell>
        </row>
        <row r="1696">
          <cell r="B1696">
            <v>1694</v>
          </cell>
          <cell r="C1696" t="str">
            <v>Leticia M Fratel</v>
          </cell>
          <cell r="D1696" t="str">
            <v>000.000.000-1693</v>
          </cell>
          <cell r="E1696" t="str">
            <v>Cx. Econômica</v>
          </cell>
          <cell r="F1696">
            <v>4601</v>
          </cell>
          <cell r="G1696">
            <v>13</v>
          </cell>
          <cell r="H1696" t="str">
            <v>00011645-9</v>
          </cell>
        </row>
        <row r="1697">
          <cell r="B1697">
            <v>1695</v>
          </cell>
          <cell r="C1697" t="str">
            <v>Elicarda Silva Alves</v>
          </cell>
          <cell r="D1697" t="str">
            <v>000.000.000-1694</v>
          </cell>
          <cell r="E1697" t="str">
            <v>Cx. Econômica</v>
          </cell>
          <cell r="F1697">
            <v>780</v>
          </cell>
          <cell r="G1697">
            <v>1288</v>
          </cell>
          <cell r="H1697" t="str">
            <v>840011503-0</v>
          </cell>
        </row>
        <row r="1698">
          <cell r="B1698">
            <v>1696</v>
          </cell>
          <cell r="C1698" t="str">
            <v>Marcos Passos de Brito</v>
          </cell>
          <cell r="D1698" t="str">
            <v>000.000.000-1695</v>
          </cell>
          <cell r="E1698" t="str">
            <v>Cx. Econômica</v>
          </cell>
          <cell r="F1698">
            <v>4601</v>
          </cell>
          <cell r="G1698">
            <v>1288</v>
          </cell>
          <cell r="H1698" t="str">
            <v>800171006-6</v>
          </cell>
        </row>
        <row r="1699">
          <cell r="B1699">
            <v>1697</v>
          </cell>
          <cell r="C1699" t="str">
            <v>Adeon Oliveira Morais</v>
          </cell>
          <cell r="D1699" t="str">
            <v>000.000.000-1696</v>
          </cell>
          <cell r="E1699" t="str">
            <v>Cx. Econômica</v>
          </cell>
          <cell r="F1699">
            <v>4601</v>
          </cell>
          <cell r="G1699">
            <v>1288</v>
          </cell>
          <cell r="H1699" t="str">
            <v>854708955-0</v>
          </cell>
        </row>
        <row r="1700">
          <cell r="B1700">
            <v>1698</v>
          </cell>
          <cell r="C1700" t="str">
            <v>Gildeir Oliveira de Morais</v>
          </cell>
          <cell r="D1700" t="str">
            <v>000.000.000-1697</v>
          </cell>
          <cell r="E1700" t="str">
            <v>Cx. Econômica</v>
          </cell>
          <cell r="F1700">
            <v>780</v>
          </cell>
          <cell r="G1700">
            <v>23</v>
          </cell>
          <cell r="H1700" t="str">
            <v>00016657-0</v>
          </cell>
        </row>
        <row r="1701">
          <cell r="B1701">
            <v>1699</v>
          </cell>
          <cell r="C1701" t="str">
            <v>Roniclei Rodrigues de Brito</v>
          </cell>
          <cell r="D1701" t="str">
            <v>000.000.000-1698</v>
          </cell>
          <cell r="E1701" t="str">
            <v>Bradesco</v>
          </cell>
          <cell r="F1701">
            <v>3655</v>
          </cell>
          <cell r="G1701" t="str">
            <v>poup</v>
          </cell>
          <cell r="H1701" t="str">
            <v>1004899-0</v>
          </cell>
        </row>
        <row r="1702">
          <cell r="B1702">
            <v>1700</v>
          </cell>
          <cell r="C1702" t="str">
            <v>Romildo P Gois</v>
          </cell>
          <cell r="D1702" t="str">
            <v>000.000.000-1699</v>
          </cell>
          <cell r="E1702" t="str">
            <v>Cx. Econômica</v>
          </cell>
          <cell r="F1702">
            <v>1009</v>
          </cell>
          <cell r="G1702">
            <v>13</v>
          </cell>
          <cell r="H1702" t="str">
            <v>00082343-4</v>
          </cell>
        </row>
        <row r="1703">
          <cell r="B1703">
            <v>1701</v>
          </cell>
          <cell r="C1703" t="str">
            <v>Ivonete Santos de Oliveira</v>
          </cell>
          <cell r="D1703" t="str">
            <v>000.000.000-1700</v>
          </cell>
          <cell r="E1703" t="str">
            <v>Bradesco</v>
          </cell>
          <cell r="F1703">
            <v>3532</v>
          </cell>
          <cell r="G1703" t="str">
            <v>poup</v>
          </cell>
          <cell r="H1703" t="str">
            <v>0015763-5</v>
          </cell>
        </row>
        <row r="1704">
          <cell r="B1704">
            <v>1702</v>
          </cell>
          <cell r="C1704" t="str">
            <v>Hildervânia Borges Pires</v>
          </cell>
          <cell r="D1704" t="str">
            <v>000.000.000-1701</v>
          </cell>
          <cell r="E1704" t="str">
            <v>Cx. Econômica</v>
          </cell>
          <cell r="F1704">
            <v>4825</v>
          </cell>
          <cell r="G1704">
            <v>13</v>
          </cell>
          <cell r="H1704" t="str">
            <v>00013895-7</v>
          </cell>
        </row>
        <row r="1705">
          <cell r="B1705">
            <v>1703</v>
          </cell>
          <cell r="C1705" t="str">
            <v>Eliene Almeida Oliveira</v>
          </cell>
          <cell r="D1705" t="str">
            <v>000.000.000-1702</v>
          </cell>
          <cell r="E1705" t="str">
            <v>Cx. Econômica</v>
          </cell>
          <cell r="F1705">
            <v>4825</v>
          </cell>
          <cell r="G1705">
            <v>13</v>
          </cell>
          <cell r="H1705" t="str">
            <v>00009578-6</v>
          </cell>
        </row>
        <row r="1706">
          <cell r="B1706">
            <v>1704</v>
          </cell>
          <cell r="C1706" t="str">
            <v>Ana Rita Miranda Alves</v>
          </cell>
          <cell r="D1706" t="str">
            <v>000.000.000-1703</v>
          </cell>
          <cell r="E1706" t="str">
            <v>Cx. Econômica</v>
          </cell>
          <cell r="F1706">
            <v>949</v>
          </cell>
          <cell r="G1706">
            <v>13</v>
          </cell>
          <cell r="H1706" t="str">
            <v>00081882-0</v>
          </cell>
        </row>
        <row r="1707">
          <cell r="B1707">
            <v>1705</v>
          </cell>
          <cell r="C1707" t="str">
            <v>Móises R Morais</v>
          </cell>
          <cell r="D1707" t="str">
            <v>000.000.000-1704</v>
          </cell>
          <cell r="E1707" t="str">
            <v>Cx. Econômica</v>
          </cell>
          <cell r="F1707">
            <v>949</v>
          </cell>
          <cell r="G1707">
            <v>13</v>
          </cell>
          <cell r="H1707" t="str">
            <v>00075269-1</v>
          </cell>
        </row>
        <row r="1708">
          <cell r="B1708">
            <v>1706</v>
          </cell>
          <cell r="C1708" t="str">
            <v>Jilmar Pereira de Souza</v>
          </cell>
          <cell r="D1708" t="str">
            <v>000.000.000-1705</v>
          </cell>
          <cell r="E1708" t="str">
            <v>Cx. Econômica</v>
          </cell>
          <cell r="F1708">
            <v>783</v>
          </cell>
          <cell r="G1708">
            <v>13</v>
          </cell>
          <cell r="H1708" t="str">
            <v>00131524-2</v>
          </cell>
        </row>
        <row r="1709">
          <cell r="B1709">
            <v>1707</v>
          </cell>
          <cell r="C1709" t="str">
            <v>Guiomar Souza Santos</v>
          </cell>
          <cell r="D1709" t="str">
            <v>000.000.000-1706</v>
          </cell>
          <cell r="E1709" t="str">
            <v>Cx. Econômica</v>
          </cell>
          <cell r="F1709">
            <v>4818</v>
          </cell>
          <cell r="G1709">
            <v>1288</v>
          </cell>
          <cell r="H1709" t="str">
            <v>859662524-9</v>
          </cell>
        </row>
        <row r="1710">
          <cell r="B1710">
            <v>1708</v>
          </cell>
          <cell r="C1710" t="str">
            <v>Izabel Alves de Almeida</v>
          </cell>
          <cell r="D1710" t="str">
            <v>000.000.000-1707</v>
          </cell>
          <cell r="E1710" t="str">
            <v>Banco do Brasil</v>
          </cell>
          <cell r="F1710" t="str">
            <v>2760-X</v>
          </cell>
          <cell r="G1710" t="str">
            <v>poup</v>
          </cell>
          <cell r="H1710" t="str">
            <v>5.702-9</v>
          </cell>
        </row>
        <row r="1711">
          <cell r="B1711">
            <v>1709</v>
          </cell>
          <cell r="C1711" t="str">
            <v>Veronice B de Oliveira</v>
          </cell>
          <cell r="D1711" t="str">
            <v>000.000.000-1708</v>
          </cell>
          <cell r="E1711" t="str">
            <v>Banco do Brasil</v>
          </cell>
          <cell r="F1711" t="str">
            <v>2760-X</v>
          </cell>
          <cell r="G1711" t="str">
            <v>poup</v>
          </cell>
          <cell r="H1711" t="str">
            <v>14.171-2</v>
          </cell>
        </row>
        <row r="1712">
          <cell r="B1712">
            <v>1710</v>
          </cell>
          <cell r="C1712" t="str">
            <v>Fernando M Silva</v>
          </cell>
          <cell r="D1712" t="str">
            <v>000.000.000-1709</v>
          </cell>
          <cell r="E1712" t="str">
            <v>Banco do Brasil</v>
          </cell>
          <cell r="F1712" t="str">
            <v>2760-X</v>
          </cell>
          <cell r="G1712" t="str">
            <v>c/corr</v>
          </cell>
          <cell r="H1712" t="str">
            <v>15.244-7</v>
          </cell>
        </row>
        <row r="1713">
          <cell r="B1713">
            <v>1711</v>
          </cell>
          <cell r="C1713" t="str">
            <v>Natalício N de Jesus</v>
          </cell>
          <cell r="D1713" t="str">
            <v>000.000.000-1710</v>
          </cell>
          <cell r="E1713" t="str">
            <v>Cx. Econômica</v>
          </cell>
          <cell r="F1713">
            <v>4818</v>
          </cell>
          <cell r="G1713">
            <v>13</v>
          </cell>
          <cell r="H1713" t="str">
            <v>00011059-0</v>
          </cell>
        </row>
        <row r="1714">
          <cell r="B1714">
            <v>1712</v>
          </cell>
          <cell r="C1714" t="str">
            <v>Ademário Nascimento de Melo</v>
          </cell>
          <cell r="D1714" t="str">
            <v>000.000.000-1711</v>
          </cell>
          <cell r="E1714" t="str">
            <v>Cx. Econômica</v>
          </cell>
          <cell r="F1714">
            <v>4818</v>
          </cell>
          <cell r="G1714">
            <v>13</v>
          </cell>
          <cell r="H1714" t="str">
            <v>00014312-0</v>
          </cell>
        </row>
        <row r="1715">
          <cell r="B1715">
            <v>1713</v>
          </cell>
          <cell r="C1715" t="str">
            <v>Noélia Rosa Machado</v>
          </cell>
          <cell r="D1715" t="str">
            <v>000.000.000-1712</v>
          </cell>
          <cell r="E1715" t="str">
            <v>Cx. Econômica</v>
          </cell>
          <cell r="F1715">
            <v>949</v>
          </cell>
          <cell r="G1715">
            <v>1288</v>
          </cell>
          <cell r="H1715" t="str">
            <v>832550288-4</v>
          </cell>
        </row>
        <row r="1716">
          <cell r="B1716">
            <v>1714</v>
          </cell>
          <cell r="C1716" t="str">
            <v>Zenilda Miranda de Ribeiro</v>
          </cell>
          <cell r="D1716" t="str">
            <v>000.000.000-1713</v>
          </cell>
          <cell r="E1716" t="str">
            <v>Banco do Brasil</v>
          </cell>
          <cell r="F1716" t="str">
            <v>2760-X</v>
          </cell>
          <cell r="G1716" t="str">
            <v>poup</v>
          </cell>
          <cell r="H1716" t="str">
            <v>21.911-8</v>
          </cell>
        </row>
        <row r="1717">
          <cell r="B1717">
            <v>1715</v>
          </cell>
          <cell r="C1717" t="str">
            <v>Franciele Brandão Lima</v>
          </cell>
          <cell r="D1717" t="str">
            <v>000.000.000-1714</v>
          </cell>
          <cell r="E1717" t="str">
            <v>Cx. Econômica</v>
          </cell>
          <cell r="F1717">
            <v>4818</v>
          </cell>
          <cell r="G1717">
            <v>1288</v>
          </cell>
          <cell r="H1717" t="str">
            <v>860462165-0</v>
          </cell>
        </row>
        <row r="1718">
          <cell r="B1718">
            <v>1716</v>
          </cell>
          <cell r="C1718" t="str">
            <v>Agnaldo Bispo de Souza</v>
          </cell>
          <cell r="D1718" t="str">
            <v>000.000.000-1715</v>
          </cell>
          <cell r="E1718" t="str">
            <v>Cx. Econômica</v>
          </cell>
          <cell r="F1718">
            <v>4818</v>
          </cell>
          <cell r="G1718">
            <v>13</v>
          </cell>
          <cell r="H1718" t="str">
            <v>00013778-2</v>
          </cell>
        </row>
        <row r="1719">
          <cell r="B1719">
            <v>1717</v>
          </cell>
          <cell r="C1719" t="str">
            <v>Guilherme J Souza</v>
          </cell>
          <cell r="D1719" t="str">
            <v>000.000.000-1716</v>
          </cell>
          <cell r="E1719" t="str">
            <v>Banco do Brasil</v>
          </cell>
          <cell r="F1719" t="str">
            <v>2760-X</v>
          </cell>
          <cell r="G1719" t="str">
            <v>poup</v>
          </cell>
          <cell r="H1719" t="str">
            <v>21.459-0</v>
          </cell>
        </row>
        <row r="1720">
          <cell r="B1720">
            <v>1718</v>
          </cell>
          <cell r="C1720" t="str">
            <v>Mateus Nascimento Lima</v>
          </cell>
          <cell r="D1720" t="str">
            <v>000.000.000-1717</v>
          </cell>
          <cell r="E1720" t="str">
            <v>Cx. Econômica</v>
          </cell>
          <cell r="F1720">
            <v>4818</v>
          </cell>
          <cell r="G1720">
            <v>1288</v>
          </cell>
          <cell r="H1720" t="str">
            <v>840374624-3</v>
          </cell>
        </row>
        <row r="1721">
          <cell r="B1721">
            <v>1719</v>
          </cell>
          <cell r="C1721" t="str">
            <v>Genivaldo Laranjeira de Souza</v>
          </cell>
          <cell r="D1721" t="str">
            <v>000.000.000-1718</v>
          </cell>
          <cell r="E1721" t="str">
            <v>Cx. Econômica</v>
          </cell>
          <cell r="F1721">
            <v>4818</v>
          </cell>
          <cell r="G1721">
            <v>13</v>
          </cell>
          <cell r="H1721" t="str">
            <v>00015110-6</v>
          </cell>
        </row>
        <row r="1722">
          <cell r="B1722">
            <v>1720</v>
          </cell>
          <cell r="C1722" t="str">
            <v>Gildenor de Oliveira Cortez</v>
          </cell>
          <cell r="D1722" t="str">
            <v>000.000.000-1719</v>
          </cell>
          <cell r="E1722" t="str">
            <v>Cx. Econômica</v>
          </cell>
          <cell r="F1722">
            <v>4818</v>
          </cell>
          <cell r="G1722">
            <v>13</v>
          </cell>
          <cell r="H1722" t="str">
            <v>00013919-0</v>
          </cell>
        </row>
        <row r="1723">
          <cell r="B1723">
            <v>1721</v>
          </cell>
          <cell r="C1723" t="str">
            <v>Marcos Dias de Santana</v>
          </cell>
          <cell r="D1723" t="str">
            <v>000.000.000-1720</v>
          </cell>
          <cell r="E1723" t="str">
            <v>Cx. Econômica</v>
          </cell>
          <cell r="F1723">
            <v>4818</v>
          </cell>
          <cell r="G1723">
            <v>13</v>
          </cell>
          <cell r="H1723" t="str">
            <v>00014881-4</v>
          </cell>
        </row>
        <row r="1724">
          <cell r="B1724">
            <v>1722</v>
          </cell>
          <cell r="C1724" t="str">
            <v>Raimunda Santana dos Santos</v>
          </cell>
          <cell r="D1724" t="str">
            <v>000.000.000-1721</v>
          </cell>
          <cell r="E1724" t="str">
            <v>Cx. Econômica</v>
          </cell>
          <cell r="F1724">
            <v>4828</v>
          </cell>
          <cell r="G1724">
            <v>13</v>
          </cell>
          <cell r="H1724" t="str">
            <v>00003768-9</v>
          </cell>
        </row>
        <row r="1725">
          <cell r="B1725">
            <v>1723</v>
          </cell>
          <cell r="C1725" t="str">
            <v>Eliomar Altino de Souza</v>
          </cell>
          <cell r="D1725" t="str">
            <v>000.000.000-1722</v>
          </cell>
          <cell r="E1725" t="str">
            <v>Cx. Econômica</v>
          </cell>
          <cell r="F1725">
            <v>4601</v>
          </cell>
          <cell r="G1725">
            <v>1288</v>
          </cell>
          <cell r="H1725" t="str">
            <v>804984843-2</v>
          </cell>
        </row>
        <row r="1726">
          <cell r="B1726">
            <v>1724</v>
          </cell>
          <cell r="C1726" t="str">
            <v>Claudiane B Oliveira</v>
          </cell>
          <cell r="D1726" t="str">
            <v>000.000.000-1723</v>
          </cell>
          <cell r="E1726" t="str">
            <v>Bradesco</v>
          </cell>
          <cell r="F1726" t="str">
            <v>7802-6</v>
          </cell>
          <cell r="G1726" t="str">
            <v>c/corr</v>
          </cell>
          <cell r="H1726" t="str">
            <v>0409887-0</v>
          </cell>
        </row>
        <row r="1727">
          <cell r="B1727">
            <v>1725</v>
          </cell>
          <cell r="C1727" t="str">
            <v>Elizabeth Pereira Barbosa</v>
          </cell>
          <cell r="D1727" t="str">
            <v>000.000.000-1724</v>
          </cell>
          <cell r="E1727" t="str">
            <v>Cx. Econômica</v>
          </cell>
          <cell r="F1727">
            <v>949</v>
          </cell>
          <cell r="G1727">
            <v>23</v>
          </cell>
          <cell r="H1727" t="str">
            <v>00023051-0</v>
          </cell>
        </row>
        <row r="1728">
          <cell r="B1728">
            <v>1726</v>
          </cell>
          <cell r="C1728" t="str">
            <v>Julia Lima Sampaio</v>
          </cell>
          <cell r="D1728" t="str">
            <v>000.000.000-1725</v>
          </cell>
          <cell r="E1728" t="str">
            <v>Cx. Econômica</v>
          </cell>
          <cell r="F1728">
            <v>949</v>
          </cell>
          <cell r="G1728">
            <v>23</v>
          </cell>
          <cell r="H1728" t="str">
            <v>00023165-6</v>
          </cell>
        </row>
        <row r="1729">
          <cell r="B1729">
            <v>1727</v>
          </cell>
          <cell r="C1729" t="str">
            <v>Antônio Francisco Souza</v>
          </cell>
          <cell r="D1729" t="str">
            <v>000.000.000-1726</v>
          </cell>
          <cell r="E1729" t="str">
            <v>Cx. Econômica</v>
          </cell>
          <cell r="F1729">
            <v>812</v>
          </cell>
          <cell r="G1729">
            <v>1288</v>
          </cell>
          <cell r="H1729" t="str">
            <v>985974877-8</v>
          </cell>
        </row>
        <row r="1730">
          <cell r="B1730">
            <v>1728</v>
          </cell>
          <cell r="C1730" t="str">
            <v>Sueli Alves Damasceno Boaventura</v>
          </cell>
          <cell r="D1730" t="str">
            <v>000.000.000-1727</v>
          </cell>
          <cell r="E1730" t="str">
            <v>Cx. Econômica</v>
          </cell>
          <cell r="F1730">
            <v>4825</v>
          </cell>
          <cell r="G1730">
            <v>1288</v>
          </cell>
          <cell r="H1730" t="str">
            <v>801327784-2</v>
          </cell>
        </row>
        <row r="1731">
          <cell r="B1731">
            <v>1729</v>
          </cell>
          <cell r="C1731" t="str">
            <v>Edielson S Oliveira</v>
          </cell>
          <cell r="D1731" t="str">
            <v>000.000.000-1728</v>
          </cell>
          <cell r="E1731" t="str">
            <v>Banco do Brasil</v>
          </cell>
          <cell r="F1731" t="str">
            <v>2760-X</v>
          </cell>
          <cell r="G1731" t="str">
            <v>poup</v>
          </cell>
          <cell r="H1731" t="str">
            <v>15.069-X</v>
          </cell>
        </row>
        <row r="1732">
          <cell r="B1732">
            <v>1730</v>
          </cell>
          <cell r="C1732" t="str">
            <v>Luciane Souza Brandão</v>
          </cell>
          <cell r="D1732" t="str">
            <v>000.000.000-1729</v>
          </cell>
          <cell r="E1732" t="str">
            <v>Cx. Econômica</v>
          </cell>
          <cell r="F1732">
            <v>949</v>
          </cell>
          <cell r="G1732">
            <v>13</v>
          </cell>
          <cell r="H1732" t="str">
            <v>00025350-4</v>
          </cell>
        </row>
        <row r="1733">
          <cell r="B1733">
            <v>1731</v>
          </cell>
          <cell r="C1733" t="str">
            <v>Edinália Pires Gois</v>
          </cell>
          <cell r="D1733" t="str">
            <v>000.000.000-1730</v>
          </cell>
          <cell r="E1733" t="str">
            <v>Cx. Econômica</v>
          </cell>
          <cell r="F1733">
            <v>4825</v>
          </cell>
          <cell r="G1733">
            <v>13</v>
          </cell>
          <cell r="H1733" t="str">
            <v>00022563-9</v>
          </cell>
        </row>
        <row r="1734">
          <cell r="B1734">
            <v>1732</v>
          </cell>
          <cell r="C1734" t="str">
            <v>Tais Borges Pires</v>
          </cell>
          <cell r="D1734" t="str">
            <v>000.000.000-1731</v>
          </cell>
          <cell r="E1734" t="str">
            <v>Cx. Econômica</v>
          </cell>
          <cell r="F1734">
            <v>4825</v>
          </cell>
          <cell r="G1734">
            <v>1288</v>
          </cell>
          <cell r="H1734" t="str">
            <v>859660621-0</v>
          </cell>
        </row>
        <row r="1735">
          <cell r="B1735">
            <v>1733</v>
          </cell>
          <cell r="C1735" t="str">
            <v>Cleidiana Rosa da Silva</v>
          </cell>
          <cell r="D1735" t="str">
            <v>000.000.000-1732</v>
          </cell>
          <cell r="E1735" t="str">
            <v>Bradesco</v>
          </cell>
          <cell r="F1735" t="str">
            <v>3532-7</v>
          </cell>
          <cell r="G1735" t="str">
            <v>poup</v>
          </cell>
          <cell r="H1735" t="str">
            <v>0017188-3</v>
          </cell>
        </row>
        <row r="1736">
          <cell r="B1736">
            <v>1734</v>
          </cell>
          <cell r="C1736" t="str">
            <v>Rael André Rosa Soares</v>
          </cell>
          <cell r="D1736" t="str">
            <v>000.000.000-1733</v>
          </cell>
        </row>
        <row r="1737">
          <cell r="B1737">
            <v>1735</v>
          </cell>
          <cell r="C1737" t="str">
            <v>Dirlene Neves da Cruz</v>
          </cell>
          <cell r="D1737" t="str">
            <v>000.000.000-1734</v>
          </cell>
          <cell r="E1737" t="str">
            <v>Cx. Econômica</v>
          </cell>
          <cell r="F1737">
            <v>949</v>
          </cell>
          <cell r="G1737">
            <v>23</v>
          </cell>
          <cell r="H1737" t="str">
            <v>00015302-7</v>
          </cell>
        </row>
        <row r="1738">
          <cell r="B1738">
            <v>1736</v>
          </cell>
          <cell r="C1738" t="str">
            <v>Geciane Oliveira Lemos</v>
          </cell>
          <cell r="D1738" t="str">
            <v>000.000.000-1735</v>
          </cell>
          <cell r="E1738" t="str">
            <v>Cx. Econômica</v>
          </cell>
          <cell r="F1738">
            <v>3204</v>
          </cell>
          <cell r="G1738">
            <v>13</v>
          </cell>
          <cell r="H1738" t="str">
            <v>00036336-6</v>
          </cell>
        </row>
        <row r="1739">
          <cell r="B1739">
            <v>1737</v>
          </cell>
          <cell r="C1739" t="str">
            <v>Evaldo F dos Santos</v>
          </cell>
          <cell r="D1739" t="str">
            <v>000.000.000-1736</v>
          </cell>
          <cell r="E1739" t="str">
            <v>Cx. Econômica</v>
          </cell>
          <cell r="F1739">
            <v>949</v>
          </cell>
          <cell r="G1739">
            <v>13</v>
          </cell>
          <cell r="H1739" t="str">
            <v>00084084-1</v>
          </cell>
        </row>
        <row r="1740">
          <cell r="B1740">
            <v>1738</v>
          </cell>
          <cell r="C1740" t="str">
            <v>Edmilson Moraes dos Santos</v>
          </cell>
          <cell r="D1740" t="str">
            <v>000.000.000-1737</v>
          </cell>
          <cell r="E1740" t="str">
            <v>Cx. Econômica</v>
          </cell>
          <cell r="F1740">
            <v>4818</v>
          </cell>
          <cell r="G1740">
            <v>13</v>
          </cell>
          <cell r="H1740" t="str">
            <v>00009943-0</v>
          </cell>
        </row>
        <row r="1741">
          <cell r="B1741">
            <v>1739</v>
          </cell>
          <cell r="C1741" t="str">
            <v>Ana Paula Romana dos Passos</v>
          </cell>
          <cell r="D1741" t="str">
            <v>000.000.000-1738</v>
          </cell>
          <cell r="E1741" t="str">
            <v>Bradesco</v>
          </cell>
          <cell r="F1741" t="str">
            <v>3655-2</v>
          </cell>
          <cell r="G1741" t="str">
            <v>poup</v>
          </cell>
          <cell r="H1741" t="str">
            <v>1002121-9</v>
          </cell>
        </row>
        <row r="1742">
          <cell r="B1742">
            <v>1740</v>
          </cell>
          <cell r="C1742" t="str">
            <v>Ramile de Jesus Souza</v>
          </cell>
          <cell r="D1742" t="str">
            <v>000.000.000-1739</v>
          </cell>
          <cell r="E1742" t="str">
            <v>Cx. Econômica</v>
          </cell>
          <cell r="F1742">
            <v>563</v>
          </cell>
          <cell r="G1742">
            <v>13</v>
          </cell>
          <cell r="H1742" t="str">
            <v>00047897-4</v>
          </cell>
        </row>
        <row r="1743">
          <cell r="B1743">
            <v>1741</v>
          </cell>
          <cell r="C1743" t="str">
            <v>Jarlene Nascimento Souza</v>
          </cell>
          <cell r="D1743" t="str">
            <v>000.000.000-1740</v>
          </cell>
          <cell r="E1743" t="str">
            <v>Bradesco</v>
          </cell>
          <cell r="F1743">
            <v>3858</v>
          </cell>
          <cell r="G1743" t="str">
            <v>c/corr</v>
          </cell>
          <cell r="H1743" t="str">
            <v>0245885-3</v>
          </cell>
        </row>
        <row r="1744">
          <cell r="B1744">
            <v>1742</v>
          </cell>
          <cell r="C1744" t="str">
            <v>Jorge Silva Araújo Alves</v>
          </cell>
          <cell r="D1744" t="str">
            <v>000.000.000-1741</v>
          </cell>
          <cell r="E1744" t="str">
            <v>Bradesco</v>
          </cell>
          <cell r="F1744">
            <v>3860</v>
          </cell>
          <cell r="G1744" t="str">
            <v>c/corr</v>
          </cell>
          <cell r="H1744" t="str">
            <v>0301854-7</v>
          </cell>
        </row>
        <row r="1745">
          <cell r="B1745">
            <v>1743</v>
          </cell>
          <cell r="C1745" t="str">
            <v>Edimar Araújo Silva</v>
          </cell>
          <cell r="D1745" t="str">
            <v>000.000.000-1742</v>
          </cell>
          <cell r="E1745" t="str">
            <v>Cx. Econômica</v>
          </cell>
          <cell r="F1745">
            <v>949</v>
          </cell>
          <cell r="G1745">
            <v>13</v>
          </cell>
          <cell r="H1745" t="str">
            <v>00038071-9</v>
          </cell>
        </row>
        <row r="1746">
          <cell r="B1746">
            <v>1744</v>
          </cell>
          <cell r="C1746" t="str">
            <v>Alex Lima Moura</v>
          </cell>
          <cell r="D1746" t="str">
            <v>000.000.000-1743</v>
          </cell>
          <cell r="E1746" t="str">
            <v>Cx. Econômica</v>
          </cell>
          <cell r="F1746">
            <v>4694</v>
          </cell>
          <cell r="G1746">
            <v>13</v>
          </cell>
          <cell r="H1746" t="str">
            <v>00009779-6</v>
          </cell>
        </row>
        <row r="1747">
          <cell r="B1747">
            <v>1745</v>
          </cell>
          <cell r="C1747" t="str">
            <v>Dirleide Oliveira Lima</v>
          </cell>
          <cell r="D1747" t="str">
            <v>000.000.000-1744</v>
          </cell>
          <cell r="E1747" t="str">
            <v>Banco do Brasil</v>
          </cell>
          <cell r="F1747" t="str">
            <v>0998-9</v>
          </cell>
          <cell r="G1747" t="str">
            <v>poup</v>
          </cell>
          <cell r="H1747" t="str">
            <v>8.555-3</v>
          </cell>
        </row>
        <row r="1748">
          <cell r="B1748">
            <v>1746</v>
          </cell>
          <cell r="C1748" t="str">
            <v>Marcos de Jesus Ferreira</v>
          </cell>
          <cell r="D1748" t="str">
            <v>000.000.000-1745</v>
          </cell>
          <cell r="E1748" t="str">
            <v>Banco do Brasil</v>
          </cell>
          <cell r="F1748" t="str">
            <v>2760-X</v>
          </cell>
          <cell r="G1748" t="str">
            <v>poup</v>
          </cell>
          <cell r="H1748" t="str">
            <v>14.775-3</v>
          </cell>
        </row>
        <row r="1749">
          <cell r="B1749">
            <v>1747</v>
          </cell>
          <cell r="C1749" t="str">
            <v>Gabriele de Jesus Santos</v>
          </cell>
          <cell r="D1749" t="str">
            <v>000.000.000-1746</v>
          </cell>
          <cell r="E1749" t="str">
            <v>Cx. Econômica</v>
          </cell>
          <cell r="F1749">
            <v>4818</v>
          </cell>
          <cell r="G1749">
            <v>13</v>
          </cell>
          <cell r="H1749" t="str">
            <v>00009806-0</v>
          </cell>
        </row>
        <row r="1750">
          <cell r="B1750">
            <v>1748</v>
          </cell>
          <cell r="C1750" t="str">
            <v>Manoel Gois de Oliveira</v>
          </cell>
          <cell r="D1750" t="str">
            <v>000.000.000-1747</v>
          </cell>
          <cell r="E1750" t="str">
            <v>Cx. Econômica</v>
          </cell>
          <cell r="F1750">
            <v>4818</v>
          </cell>
          <cell r="G1750">
            <v>13</v>
          </cell>
          <cell r="H1750" t="str">
            <v>00014555-6</v>
          </cell>
        </row>
        <row r="1751">
          <cell r="B1751">
            <v>1749</v>
          </cell>
          <cell r="C1751" t="str">
            <v>Diovana B Barbosa</v>
          </cell>
          <cell r="D1751" t="str">
            <v>000.000.000-1748</v>
          </cell>
          <cell r="E1751" t="str">
            <v>Banco do Brasil</v>
          </cell>
          <cell r="F1751" t="str">
            <v>2760-X</v>
          </cell>
          <cell r="G1751" t="str">
            <v>poup</v>
          </cell>
          <cell r="H1751" t="str">
            <v>20.200-2</v>
          </cell>
        </row>
        <row r="1752">
          <cell r="B1752">
            <v>1750</v>
          </cell>
          <cell r="C1752" t="str">
            <v>Marileuza Conceição Oliveira</v>
          </cell>
          <cell r="D1752" t="str">
            <v>000.000.000-1749</v>
          </cell>
          <cell r="E1752" t="str">
            <v>Cx. Econômica</v>
          </cell>
          <cell r="F1752">
            <v>4818</v>
          </cell>
          <cell r="G1752">
            <v>1288</v>
          </cell>
          <cell r="H1752" t="str">
            <v>859662497-8</v>
          </cell>
        </row>
        <row r="1753">
          <cell r="B1753">
            <v>1751</v>
          </cell>
          <cell r="C1753" t="str">
            <v>José Carlos Santos dos Anjos</v>
          </cell>
          <cell r="D1753" t="str">
            <v>000.000.000-1750</v>
          </cell>
          <cell r="E1753" t="str">
            <v>Banco do Brasil</v>
          </cell>
          <cell r="F1753" t="str">
            <v>2760-X</v>
          </cell>
          <cell r="G1753" t="str">
            <v>poup</v>
          </cell>
          <cell r="H1753" t="str">
            <v>5.398-8</v>
          </cell>
        </row>
        <row r="1754">
          <cell r="B1754">
            <v>1752</v>
          </cell>
          <cell r="C1754" t="str">
            <v>Edimaria dos Santos Ataides</v>
          </cell>
          <cell r="D1754" t="str">
            <v>000.000.000-1751</v>
          </cell>
          <cell r="E1754" t="str">
            <v>Cx. Econômica</v>
          </cell>
          <cell r="F1754">
            <v>4601</v>
          </cell>
          <cell r="G1754">
            <v>1288</v>
          </cell>
          <cell r="H1754" t="str">
            <v>856486832-4</v>
          </cell>
        </row>
        <row r="1755">
          <cell r="B1755">
            <v>1753</v>
          </cell>
          <cell r="C1755" t="str">
            <v>Rosania Oliveira da Silva</v>
          </cell>
          <cell r="D1755" t="str">
            <v>000.000.000-1752</v>
          </cell>
          <cell r="E1755" t="str">
            <v>Bradesco</v>
          </cell>
          <cell r="F1755" t="str">
            <v>0365-5</v>
          </cell>
          <cell r="G1755" t="str">
            <v>poup</v>
          </cell>
          <cell r="H1755" t="str">
            <v>1002557-5</v>
          </cell>
        </row>
        <row r="1756">
          <cell r="B1756">
            <v>1754</v>
          </cell>
          <cell r="C1756" t="str">
            <v>Rafael Jesus de Morais</v>
          </cell>
          <cell r="D1756" t="str">
            <v>000.000.000-1753</v>
          </cell>
          <cell r="E1756" t="str">
            <v>Cx. Econômica</v>
          </cell>
          <cell r="F1756">
            <v>780</v>
          </cell>
          <cell r="G1756">
            <v>1288</v>
          </cell>
          <cell r="H1756" t="str">
            <v>837229484-2</v>
          </cell>
        </row>
        <row r="1757">
          <cell r="B1757">
            <v>1755</v>
          </cell>
          <cell r="C1757" t="str">
            <v>Uanderson J dos Anjos</v>
          </cell>
          <cell r="D1757" t="str">
            <v>000.000.000-1754</v>
          </cell>
          <cell r="E1757" t="str">
            <v>Cx. Econômica</v>
          </cell>
          <cell r="F1757">
            <v>4601</v>
          </cell>
          <cell r="G1757">
            <v>13</v>
          </cell>
          <cell r="H1757" t="str">
            <v>00012141-0</v>
          </cell>
        </row>
        <row r="1758">
          <cell r="B1758">
            <v>1756</v>
          </cell>
          <cell r="C1758" t="str">
            <v>Neuza Araújo</v>
          </cell>
          <cell r="D1758" t="str">
            <v>000.000.000-1755</v>
          </cell>
          <cell r="E1758" t="str">
            <v>Cx. Econômica</v>
          </cell>
          <cell r="F1758">
            <v>4825</v>
          </cell>
          <cell r="G1758">
            <v>13</v>
          </cell>
          <cell r="H1758" t="str">
            <v>00020144-6</v>
          </cell>
        </row>
        <row r="1759">
          <cell r="B1759">
            <v>1757</v>
          </cell>
          <cell r="C1759" t="str">
            <v>Elenita Dias dos Santos</v>
          </cell>
          <cell r="D1759" t="str">
            <v>000.000.000-1756</v>
          </cell>
          <cell r="E1759" t="str">
            <v>Banco do Brasil</v>
          </cell>
          <cell r="F1759" t="str">
            <v>2760-X</v>
          </cell>
          <cell r="G1759" t="str">
            <v>poup</v>
          </cell>
          <cell r="H1759" t="str">
            <v>17.694-X</v>
          </cell>
        </row>
        <row r="1760">
          <cell r="B1760">
            <v>1758</v>
          </cell>
          <cell r="C1760" t="str">
            <v>Djair da Cruz Santos</v>
          </cell>
          <cell r="D1760" t="str">
            <v>000.000.000-1757</v>
          </cell>
          <cell r="E1760" t="str">
            <v>Bradesco</v>
          </cell>
          <cell r="F1760" t="str">
            <v>3616-1</v>
          </cell>
          <cell r="G1760" t="str">
            <v>poup</v>
          </cell>
          <cell r="H1760" t="str">
            <v>0010872-3</v>
          </cell>
        </row>
        <row r="1761">
          <cell r="B1761">
            <v>1759</v>
          </cell>
          <cell r="C1761" t="str">
            <v>Willian Fernandes Oliveira</v>
          </cell>
          <cell r="D1761" t="str">
            <v>000.000.000-1758</v>
          </cell>
          <cell r="E1761" t="str">
            <v>Banco do Brasil</v>
          </cell>
          <cell r="F1761" t="str">
            <v>1501-6</v>
          </cell>
          <cell r="G1761" t="str">
            <v>c/corr</v>
          </cell>
          <cell r="H1761" t="str">
            <v>60.437-2</v>
          </cell>
        </row>
        <row r="1762">
          <cell r="B1762">
            <v>1760</v>
          </cell>
          <cell r="C1762" t="str">
            <v>Julio Cesar Soares Santos</v>
          </cell>
          <cell r="D1762" t="str">
            <v>000.000.000-1759</v>
          </cell>
          <cell r="E1762" t="str">
            <v>Cx. Econômica</v>
          </cell>
          <cell r="F1762">
            <v>4818</v>
          </cell>
          <cell r="G1762">
            <v>1288</v>
          </cell>
          <cell r="H1762" t="str">
            <v>749756638-6</v>
          </cell>
        </row>
        <row r="1763">
          <cell r="B1763">
            <v>1761</v>
          </cell>
          <cell r="C1763" t="str">
            <v>Daniel Maximo dos Anjos</v>
          </cell>
          <cell r="D1763" t="str">
            <v>000.000.000-1760</v>
          </cell>
          <cell r="E1763" t="str">
            <v>Cx. Econômica</v>
          </cell>
          <cell r="F1763">
            <v>4818</v>
          </cell>
          <cell r="G1763">
            <v>13</v>
          </cell>
          <cell r="H1763" t="str">
            <v>00014267-0</v>
          </cell>
        </row>
        <row r="1764">
          <cell r="B1764">
            <v>1762</v>
          </cell>
          <cell r="C1764" t="str">
            <v>Carlos Nascimento da Silva</v>
          </cell>
          <cell r="D1764" t="str">
            <v>000.000.000-1761</v>
          </cell>
          <cell r="E1764" t="str">
            <v>Bradesco</v>
          </cell>
          <cell r="F1764" t="str">
            <v>3616-1</v>
          </cell>
          <cell r="G1764" t="str">
            <v>c/corr</v>
          </cell>
          <cell r="H1764" t="str">
            <v>0006012-7</v>
          </cell>
        </row>
        <row r="1765">
          <cell r="B1765">
            <v>1763</v>
          </cell>
          <cell r="C1765" t="str">
            <v>Mariza Santos da Silva</v>
          </cell>
          <cell r="D1765" t="str">
            <v>000.000.000-1762</v>
          </cell>
          <cell r="E1765" t="str">
            <v>Cx. Econômica</v>
          </cell>
          <cell r="F1765">
            <v>4825</v>
          </cell>
          <cell r="G1765">
            <v>1288</v>
          </cell>
          <cell r="H1765" t="str">
            <v>800126066-4</v>
          </cell>
        </row>
        <row r="1766">
          <cell r="B1766">
            <v>1764</v>
          </cell>
          <cell r="C1766" t="str">
            <v>Jaildo Souza Santos</v>
          </cell>
          <cell r="D1766" t="str">
            <v>000.000.000-1763</v>
          </cell>
          <cell r="E1766" t="str">
            <v>Cx. Econômica</v>
          </cell>
          <cell r="F1766">
            <v>1732</v>
          </cell>
          <cell r="G1766">
            <v>13</v>
          </cell>
          <cell r="H1766" t="str">
            <v>00007999-0</v>
          </cell>
        </row>
        <row r="1767">
          <cell r="B1767">
            <v>1765</v>
          </cell>
          <cell r="C1767" t="str">
            <v>Iracema Santos da Cruz</v>
          </cell>
          <cell r="D1767" t="str">
            <v>000.000.000-1764</v>
          </cell>
          <cell r="E1767" t="str">
            <v>Cx. Econômica</v>
          </cell>
          <cell r="F1767">
            <v>949</v>
          </cell>
          <cell r="G1767">
            <v>1288</v>
          </cell>
          <cell r="H1767" t="str">
            <v>836230222-2</v>
          </cell>
        </row>
        <row r="1768">
          <cell r="B1768">
            <v>1766</v>
          </cell>
          <cell r="C1768" t="str">
            <v>Eremilza Conceição Santos</v>
          </cell>
          <cell r="D1768" t="str">
            <v>000.000.000-1765</v>
          </cell>
          <cell r="E1768" t="str">
            <v>Cx. Econômica</v>
          </cell>
          <cell r="F1768">
            <v>780</v>
          </cell>
          <cell r="G1768">
            <v>1288</v>
          </cell>
          <cell r="H1768" t="str">
            <v>960507055-9</v>
          </cell>
        </row>
        <row r="1769">
          <cell r="B1769">
            <v>1767</v>
          </cell>
          <cell r="C1769" t="str">
            <v>Nilzete Lima dos Santos</v>
          </cell>
          <cell r="D1769" t="str">
            <v>000.000.000-1766</v>
          </cell>
          <cell r="E1769" t="str">
            <v>Cx. Econômica</v>
          </cell>
          <cell r="F1769">
            <v>4601</v>
          </cell>
          <cell r="G1769">
            <v>1288</v>
          </cell>
          <cell r="H1769" t="str">
            <v>853110406-6</v>
          </cell>
        </row>
        <row r="1770">
          <cell r="B1770">
            <v>1768</v>
          </cell>
          <cell r="C1770" t="str">
            <v>Edilson Souza Sena</v>
          </cell>
          <cell r="D1770" t="str">
            <v>000.000.000-1767</v>
          </cell>
          <cell r="E1770" t="str">
            <v>Cx. Econômica</v>
          </cell>
          <cell r="F1770">
            <v>1367</v>
          </cell>
          <cell r="G1770">
            <v>1288</v>
          </cell>
          <cell r="H1770" t="str">
            <v>829990843-2</v>
          </cell>
        </row>
        <row r="1771">
          <cell r="B1771">
            <v>1769</v>
          </cell>
          <cell r="C1771" t="str">
            <v>Washington Araújo Santana</v>
          </cell>
          <cell r="D1771" t="str">
            <v>000.000.000-1768</v>
          </cell>
          <cell r="E1771" t="str">
            <v>Cx. Econômica</v>
          </cell>
          <cell r="F1771">
            <v>4818</v>
          </cell>
          <cell r="G1771">
            <v>13</v>
          </cell>
          <cell r="H1771" t="str">
            <v>00013949-1</v>
          </cell>
        </row>
        <row r="1772">
          <cell r="B1772">
            <v>1770</v>
          </cell>
          <cell r="C1772" t="str">
            <v>Mª do Carmo B de Oliveira</v>
          </cell>
          <cell r="D1772" t="str">
            <v>000.000.000-1769</v>
          </cell>
          <cell r="E1772" t="str">
            <v>Cx. Econômica</v>
          </cell>
          <cell r="F1772">
            <v>4818</v>
          </cell>
          <cell r="G1772">
            <v>1288</v>
          </cell>
          <cell r="H1772" t="str">
            <v>839937362-0</v>
          </cell>
        </row>
        <row r="1773">
          <cell r="B1773">
            <v>1771</v>
          </cell>
          <cell r="C1773" t="str">
            <v>Silvana Silva dos Santos</v>
          </cell>
          <cell r="D1773" t="str">
            <v>000.000.000-1770</v>
          </cell>
          <cell r="E1773" t="str">
            <v>Cx. Econômica</v>
          </cell>
          <cell r="F1773">
            <v>949</v>
          </cell>
          <cell r="G1773">
            <v>13</v>
          </cell>
          <cell r="H1773" t="str">
            <v>00024848-9</v>
          </cell>
        </row>
        <row r="1774">
          <cell r="B1774">
            <v>1772</v>
          </cell>
          <cell r="C1774" t="str">
            <v>Madalena Conceição Moraes</v>
          </cell>
          <cell r="D1774" t="str">
            <v>000.000.000-1771</v>
          </cell>
          <cell r="E1774" t="str">
            <v>Cx. Econômica</v>
          </cell>
          <cell r="F1774">
            <v>949</v>
          </cell>
          <cell r="G1774">
            <v>1288</v>
          </cell>
          <cell r="H1774" t="str">
            <v>836230218-4</v>
          </cell>
        </row>
        <row r="1775">
          <cell r="B1775">
            <v>1773</v>
          </cell>
          <cell r="C1775" t="str">
            <v>Marli Machado Gonçalves</v>
          </cell>
          <cell r="D1775" t="str">
            <v>000.000.000-1772</v>
          </cell>
          <cell r="E1775" t="str">
            <v>Cx. Econômica</v>
          </cell>
          <cell r="F1775">
            <v>4818</v>
          </cell>
          <cell r="G1775">
            <v>13</v>
          </cell>
          <cell r="H1775" t="str">
            <v>00009221-5</v>
          </cell>
        </row>
        <row r="1776">
          <cell r="B1776">
            <v>1774</v>
          </cell>
          <cell r="C1776" t="str">
            <v>Jeronima Messias Euzebia do Nascimento</v>
          </cell>
          <cell r="D1776" t="str">
            <v>000.000.000-1773</v>
          </cell>
          <cell r="E1776" t="str">
            <v>Cx. Econômica</v>
          </cell>
          <cell r="F1776">
            <v>4601</v>
          </cell>
          <cell r="G1776">
            <v>1288</v>
          </cell>
          <cell r="H1776" t="str">
            <v>837229379-0</v>
          </cell>
        </row>
        <row r="1777">
          <cell r="B1777">
            <v>1775</v>
          </cell>
          <cell r="C1777" t="str">
            <v>Evanei Cortes dos Santos</v>
          </cell>
          <cell r="D1777" t="str">
            <v>000.000.000-1774</v>
          </cell>
          <cell r="E1777" t="str">
            <v>Cx. Econômica</v>
          </cell>
          <cell r="F1777">
            <v>4601</v>
          </cell>
          <cell r="G1777">
            <v>1288</v>
          </cell>
          <cell r="H1777" t="str">
            <v>790101221-9</v>
          </cell>
        </row>
        <row r="1778">
          <cell r="B1778">
            <v>1776</v>
          </cell>
          <cell r="C1778" t="str">
            <v>Rosálio Lima de Oliveira</v>
          </cell>
          <cell r="D1778" t="str">
            <v>000.000.000-1775</v>
          </cell>
          <cell r="E1778" t="str">
            <v>Cx. Econômica</v>
          </cell>
          <cell r="F1778">
            <v>780</v>
          </cell>
          <cell r="G1778">
            <v>1288</v>
          </cell>
          <cell r="H1778" t="str">
            <v>875941115-3</v>
          </cell>
        </row>
        <row r="1779">
          <cell r="B1779">
            <v>1777</v>
          </cell>
          <cell r="C1779" t="str">
            <v>Gean de Jesus Silva</v>
          </cell>
          <cell r="D1779" t="str">
            <v>000.000.000-1776</v>
          </cell>
          <cell r="E1779" t="str">
            <v>Cx. Econômica</v>
          </cell>
          <cell r="F1779">
            <v>4601</v>
          </cell>
          <cell r="G1779">
            <v>13</v>
          </cell>
          <cell r="H1779" t="str">
            <v>00011937-7</v>
          </cell>
        </row>
        <row r="1780">
          <cell r="B1780">
            <v>1778</v>
          </cell>
          <cell r="C1780" t="str">
            <v>Rosimilde Macêdo dos Santos</v>
          </cell>
          <cell r="D1780" t="str">
            <v>000.000.000-1777</v>
          </cell>
          <cell r="E1780" t="str">
            <v>Cx. Econômica</v>
          </cell>
          <cell r="F1780">
            <v>4818</v>
          </cell>
          <cell r="G1780">
            <v>13</v>
          </cell>
          <cell r="H1780" t="str">
            <v>00013697-2</v>
          </cell>
        </row>
        <row r="1781">
          <cell r="B1781">
            <v>1779</v>
          </cell>
          <cell r="C1781" t="str">
            <v>Nilton Morais Nunes</v>
          </cell>
          <cell r="D1781" t="str">
            <v>000.000.000-1778</v>
          </cell>
          <cell r="E1781" t="str">
            <v>Cx. Econômica</v>
          </cell>
          <cell r="F1781">
            <v>2307</v>
          </cell>
          <cell r="G1781">
            <v>13</v>
          </cell>
          <cell r="H1781" t="str">
            <v>00003252-9</v>
          </cell>
        </row>
        <row r="1782">
          <cell r="B1782">
            <v>1780</v>
          </cell>
          <cell r="C1782" t="str">
            <v>Manoel Messias de S Silva</v>
          </cell>
          <cell r="D1782" t="str">
            <v>000.000.000-1779</v>
          </cell>
          <cell r="E1782" t="str">
            <v>Cx. Econômica</v>
          </cell>
          <cell r="F1782">
            <v>4825</v>
          </cell>
          <cell r="G1782">
            <v>13</v>
          </cell>
          <cell r="H1782" t="str">
            <v>00015582-7</v>
          </cell>
        </row>
        <row r="1783">
          <cell r="B1783">
            <v>1781</v>
          </cell>
          <cell r="C1783" t="str">
            <v>Sebastião M Santos</v>
          </cell>
          <cell r="D1783" t="str">
            <v>000.000.000-1780</v>
          </cell>
          <cell r="E1783" t="str">
            <v>Banco do Brasil</v>
          </cell>
          <cell r="F1783" t="str">
            <v>3833-4</v>
          </cell>
          <cell r="G1783" t="str">
            <v>poup</v>
          </cell>
          <cell r="H1783" t="str">
            <v>8.282-1</v>
          </cell>
        </row>
        <row r="1784">
          <cell r="B1784">
            <v>1782</v>
          </cell>
          <cell r="C1784" t="str">
            <v>Alciene da Fonseca Souza</v>
          </cell>
          <cell r="D1784" t="str">
            <v>000.000.000-1781</v>
          </cell>
          <cell r="E1784" t="str">
            <v>Bradesco</v>
          </cell>
          <cell r="F1784" t="str">
            <v>3532-7</v>
          </cell>
          <cell r="G1784" t="str">
            <v>c/corr</v>
          </cell>
          <cell r="H1784" t="str">
            <v>0015597-7</v>
          </cell>
        </row>
        <row r="1785">
          <cell r="B1785">
            <v>1783</v>
          </cell>
          <cell r="C1785" t="str">
            <v>Isailton Barreto Brito</v>
          </cell>
          <cell r="D1785" t="str">
            <v>000.000.000-1782</v>
          </cell>
          <cell r="E1785" t="str">
            <v>Bradesco</v>
          </cell>
          <cell r="F1785" t="str">
            <v>3532-7</v>
          </cell>
          <cell r="G1785" t="str">
            <v>c/corr</v>
          </cell>
          <cell r="H1785" t="str">
            <v>0013398-1</v>
          </cell>
        </row>
        <row r="1786">
          <cell r="B1786">
            <v>1784</v>
          </cell>
          <cell r="C1786" t="str">
            <v>Edna Rosa da Fonseca</v>
          </cell>
          <cell r="D1786" t="str">
            <v>000.000.000-1783</v>
          </cell>
          <cell r="E1786" t="str">
            <v>Cx. Econômica</v>
          </cell>
          <cell r="F1786">
            <v>4825</v>
          </cell>
          <cell r="G1786">
            <v>13</v>
          </cell>
          <cell r="H1786" t="str">
            <v>00017306-0</v>
          </cell>
        </row>
        <row r="1787">
          <cell r="B1787">
            <v>1785</v>
          </cell>
          <cell r="C1787" t="str">
            <v>Romário de Souza Sales</v>
          </cell>
          <cell r="D1787" t="str">
            <v>000.000.000-1784</v>
          </cell>
          <cell r="E1787" t="str">
            <v>Cx. Econômica</v>
          </cell>
          <cell r="F1787">
            <v>4825</v>
          </cell>
          <cell r="G1787">
            <v>13</v>
          </cell>
          <cell r="H1787" t="str">
            <v>00021209-0</v>
          </cell>
        </row>
        <row r="1788">
          <cell r="B1788">
            <v>1786</v>
          </cell>
          <cell r="C1788" t="str">
            <v>Marizete Mª de Jesus</v>
          </cell>
          <cell r="D1788" t="str">
            <v>000.000.000-1785</v>
          </cell>
          <cell r="E1788" t="str">
            <v>Banco do Brasil</v>
          </cell>
          <cell r="F1788" t="str">
            <v>1099-5</v>
          </cell>
          <cell r="G1788" t="str">
            <v>poup</v>
          </cell>
          <cell r="H1788" t="str">
            <v>14.492-4</v>
          </cell>
        </row>
        <row r="1789">
          <cell r="B1789">
            <v>1787</v>
          </cell>
          <cell r="C1789" t="str">
            <v>Solange Silva de Souza</v>
          </cell>
          <cell r="D1789" t="str">
            <v>000.000.000-1786</v>
          </cell>
          <cell r="E1789" t="str">
            <v>Bradesco</v>
          </cell>
          <cell r="F1789" t="str">
            <v>3801-6</v>
          </cell>
          <cell r="G1789" t="str">
            <v>poup</v>
          </cell>
          <cell r="H1789" t="str">
            <v>0522125-0</v>
          </cell>
        </row>
        <row r="1790">
          <cell r="B1790">
            <v>1788</v>
          </cell>
          <cell r="C1790" t="str">
            <v>Gearla Silva Santos</v>
          </cell>
          <cell r="D1790" t="str">
            <v>000.000.000-1787</v>
          </cell>
          <cell r="E1790" t="str">
            <v>Cx. Econômica</v>
          </cell>
          <cell r="F1790">
            <v>4825</v>
          </cell>
          <cell r="G1790">
            <v>13</v>
          </cell>
          <cell r="H1790" t="str">
            <v>00008609-4</v>
          </cell>
        </row>
        <row r="1791">
          <cell r="B1791">
            <v>1789</v>
          </cell>
          <cell r="C1791" t="str">
            <v>Vanessa de Miranda Morais</v>
          </cell>
          <cell r="D1791" t="str">
            <v>000.000.000-1788</v>
          </cell>
          <cell r="E1791" t="str">
            <v>Cx. Econômica</v>
          </cell>
          <cell r="F1791">
            <v>4818</v>
          </cell>
          <cell r="G1791">
            <v>13</v>
          </cell>
          <cell r="H1791" t="str">
            <v>00014627-7</v>
          </cell>
        </row>
        <row r="1792">
          <cell r="B1792">
            <v>1790</v>
          </cell>
          <cell r="C1792" t="str">
            <v>Jailson Oliveira Vieira</v>
          </cell>
          <cell r="D1792" t="str">
            <v>000.000.000-1789</v>
          </cell>
          <cell r="E1792" t="str">
            <v>Cx. Econômica</v>
          </cell>
          <cell r="F1792">
            <v>4818</v>
          </cell>
          <cell r="G1792">
            <v>13</v>
          </cell>
          <cell r="H1792" t="str">
            <v>00011185-6</v>
          </cell>
        </row>
        <row r="1793">
          <cell r="B1793">
            <v>1791</v>
          </cell>
          <cell r="C1793" t="str">
            <v>Elisangela de Jesus Moreira</v>
          </cell>
          <cell r="D1793" t="str">
            <v>000.000.000-1790</v>
          </cell>
          <cell r="E1793" t="str">
            <v>Cx. Econômica</v>
          </cell>
          <cell r="F1793">
            <v>4223</v>
          </cell>
          <cell r="G1793">
            <v>13</v>
          </cell>
          <cell r="H1793" t="str">
            <v>00025587-0</v>
          </cell>
        </row>
        <row r="1794">
          <cell r="B1794">
            <v>1792</v>
          </cell>
          <cell r="C1794" t="str">
            <v>Roberto L S Moreira</v>
          </cell>
          <cell r="D1794" t="str">
            <v>000.000.000-1791</v>
          </cell>
          <cell r="E1794" t="str">
            <v>Banco do Brasil</v>
          </cell>
          <cell r="F1794" t="str">
            <v>2760-X</v>
          </cell>
          <cell r="G1794" t="str">
            <v>c/corr</v>
          </cell>
          <cell r="H1794" t="str">
            <v>14.781-8</v>
          </cell>
        </row>
        <row r="1795">
          <cell r="B1795">
            <v>1793</v>
          </cell>
          <cell r="C1795" t="str">
            <v>Adenilton Santos Paixão</v>
          </cell>
          <cell r="D1795" t="str">
            <v>000.000.000-1792</v>
          </cell>
          <cell r="E1795" t="str">
            <v>Cx. Econômica</v>
          </cell>
          <cell r="F1795">
            <v>2734</v>
          </cell>
          <cell r="G1795">
            <v>13</v>
          </cell>
          <cell r="H1795" t="str">
            <v>00011269-9</v>
          </cell>
        </row>
        <row r="1796">
          <cell r="B1796">
            <v>1794</v>
          </cell>
          <cell r="C1796" t="str">
            <v>Jeremias Ferreira</v>
          </cell>
          <cell r="D1796" t="str">
            <v>000.000.000-1793</v>
          </cell>
          <cell r="E1796" t="str">
            <v>Cx. Econômica</v>
          </cell>
          <cell r="F1796">
            <v>4825</v>
          </cell>
          <cell r="G1796">
            <v>23</v>
          </cell>
          <cell r="H1796" t="str">
            <v>00001039-7</v>
          </cell>
        </row>
        <row r="1797">
          <cell r="B1797">
            <v>1795</v>
          </cell>
          <cell r="C1797" t="str">
            <v>Eliana Jesus Santos</v>
          </cell>
          <cell r="D1797" t="str">
            <v>000.000.000-1794</v>
          </cell>
          <cell r="E1797" t="str">
            <v>Cx. Econômica</v>
          </cell>
          <cell r="F1797">
            <v>949</v>
          </cell>
          <cell r="G1797">
            <v>23</v>
          </cell>
          <cell r="H1797" t="str">
            <v>00008802-0</v>
          </cell>
        </row>
        <row r="1798">
          <cell r="B1798">
            <v>1796</v>
          </cell>
          <cell r="C1798" t="str">
            <v>Luiza Alves de Carvalho</v>
          </cell>
          <cell r="D1798" t="str">
            <v>000.000.000-1795</v>
          </cell>
          <cell r="E1798" t="str">
            <v>Cx. Econômica</v>
          </cell>
          <cell r="F1798">
            <v>4825</v>
          </cell>
          <cell r="G1798">
            <v>1288</v>
          </cell>
          <cell r="H1798" t="str">
            <v>758224052-0</v>
          </cell>
        </row>
        <row r="1799">
          <cell r="B1799">
            <v>1797</v>
          </cell>
          <cell r="C1799" t="str">
            <v>Izabel Reis da Silva</v>
          </cell>
          <cell r="D1799" t="str">
            <v>000.000.000-1796</v>
          </cell>
          <cell r="E1799" t="str">
            <v>Cx. Econômica</v>
          </cell>
          <cell r="F1799">
            <v>949</v>
          </cell>
          <cell r="G1799">
            <v>23</v>
          </cell>
          <cell r="H1799" t="str">
            <v>00024465-0</v>
          </cell>
        </row>
        <row r="1800">
          <cell r="B1800">
            <v>1798</v>
          </cell>
          <cell r="C1800" t="str">
            <v>Eliana Gonçalves C Santos</v>
          </cell>
          <cell r="D1800" t="str">
            <v>000.000.000-1797</v>
          </cell>
          <cell r="E1800" t="str">
            <v>Cx. Econômica</v>
          </cell>
          <cell r="F1800">
            <v>4818</v>
          </cell>
          <cell r="G1800">
            <v>1288</v>
          </cell>
          <cell r="H1800" t="str">
            <v>859662515-0</v>
          </cell>
        </row>
        <row r="1801">
          <cell r="B1801">
            <v>1799</v>
          </cell>
          <cell r="C1801" t="str">
            <v>Rondinelli O Ferreira</v>
          </cell>
          <cell r="D1801" t="str">
            <v>000.000.000-1798</v>
          </cell>
          <cell r="E1801" t="str">
            <v>Cx. Econômica</v>
          </cell>
          <cell r="F1801">
            <v>4818</v>
          </cell>
          <cell r="G1801">
            <v>13</v>
          </cell>
          <cell r="H1801" t="str">
            <v>00012673-0</v>
          </cell>
        </row>
        <row r="1802">
          <cell r="B1802">
            <v>1800</v>
          </cell>
          <cell r="C1802" t="str">
            <v>Gilberlandia S Santos</v>
          </cell>
          <cell r="D1802" t="str">
            <v>000.000.000-1799</v>
          </cell>
          <cell r="E1802" t="str">
            <v>Banco do Brasil</v>
          </cell>
          <cell r="F1802" t="str">
            <v>2760-X</v>
          </cell>
          <cell r="G1802" t="str">
            <v>poup</v>
          </cell>
          <cell r="H1802" t="str">
            <v>10.816-2</v>
          </cell>
        </row>
        <row r="1803">
          <cell r="B1803">
            <v>1801</v>
          </cell>
          <cell r="C1803" t="str">
            <v>Gersonilson Jesus Brito</v>
          </cell>
          <cell r="D1803" t="str">
            <v>000.000.000-1800</v>
          </cell>
          <cell r="E1803" t="str">
            <v>Banco do Brasil</v>
          </cell>
          <cell r="F1803" t="str">
            <v>2760-X</v>
          </cell>
          <cell r="G1803" t="str">
            <v>poup</v>
          </cell>
          <cell r="H1803" t="str">
            <v>11.160-0</v>
          </cell>
        </row>
        <row r="1804">
          <cell r="B1804">
            <v>1802</v>
          </cell>
          <cell r="C1804" t="str">
            <v>Diogenes de Souza Sales</v>
          </cell>
          <cell r="D1804" t="str">
            <v>000.000.000-1801</v>
          </cell>
          <cell r="E1804" t="str">
            <v>Cx. Econômica</v>
          </cell>
          <cell r="F1804">
            <v>4825</v>
          </cell>
          <cell r="G1804">
            <v>13</v>
          </cell>
          <cell r="H1804" t="str">
            <v>00008526-8</v>
          </cell>
        </row>
        <row r="1805">
          <cell r="B1805">
            <v>1803</v>
          </cell>
          <cell r="C1805" t="str">
            <v>Ozeani de Jesus</v>
          </cell>
          <cell r="D1805" t="str">
            <v>000.000.000-1802</v>
          </cell>
          <cell r="E1805" t="str">
            <v>Bradesco</v>
          </cell>
          <cell r="F1805" t="str">
            <v>3532-7</v>
          </cell>
          <cell r="G1805" t="str">
            <v>poup</v>
          </cell>
          <cell r="H1805" t="str">
            <v>0016063-6</v>
          </cell>
        </row>
        <row r="1806">
          <cell r="B1806">
            <v>1804</v>
          </cell>
          <cell r="C1806" t="str">
            <v>Eliana Pereira dos Santos</v>
          </cell>
          <cell r="D1806" t="str">
            <v>000.000.000-1803</v>
          </cell>
          <cell r="E1806" t="str">
            <v>Cx. Econômica</v>
          </cell>
          <cell r="F1806">
            <v>4825</v>
          </cell>
          <cell r="G1806">
            <v>13</v>
          </cell>
          <cell r="H1806" t="str">
            <v>00008930-1</v>
          </cell>
        </row>
        <row r="1807">
          <cell r="B1807">
            <v>1805</v>
          </cell>
          <cell r="C1807" t="str">
            <v>Antônio Carlos da Silva</v>
          </cell>
          <cell r="D1807" t="str">
            <v>000.000.000-1804</v>
          </cell>
          <cell r="E1807" t="str">
            <v>Cx. Econômica</v>
          </cell>
          <cell r="F1807">
            <v>949</v>
          </cell>
          <cell r="G1807">
            <v>13</v>
          </cell>
          <cell r="H1807" t="str">
            <v>00027091-3</v>
          </cell>
        </row>
        <row r="1808">
          <cell r="B1808">
            <v>1806</v>
          </cell>
          <cell r="C1808" t="str">
            <v>Daniela de Jesus Oliveira</v>
          </cell>
          <cell r="D1808" t="str">
            <v>000.000.000-1805</v>
          </cell>
          <cell r="E1808" t="str">
            <v>Cx. Econômica</v>
          </cell>
          <cell r="F1808">
            <v>4818</v>
          </cell>
          <cell r="G1808">
            <v>13</v>
          </cell>
          <cell r="H1808" t="str">
            <v>00012659-4</v>
          </cell>
        </row>
        <row r="1809">
          <cell r="B1809">
            <v>1807</v>
          </cell>
          <cell r="C1809" t="str">
            <v>Elizete Nascimento de Souza</v>
          </cell>
          <cell r="D1809" t="str">
            <v>000.000.000-1806</v>
          </cell>
          <cell r="E1809" t="str">
            <v>Cx. Econômica</v>
          </cell>
          <cell r="F1809">
            <v>780</v>
          </cell>
          <cell r="G1809">
            <v>1288</v>
          </cell>
          <cell r="H1809" t="str">
            <v>835384143-4</v>
          </cell>
        </row>
        <row r="1810">
          <cell r="B1810">
            <v>1808</v>
          </cell>
          <cell r="C1810" t="str">
            <v>Clarice Emiliana Lima</v>
          </cell>
          <cell r="D1810" t="str">
            <v>000.000.000-1807</v>
          </cell>
          <cell r="E1810" t="str">
            <v>Cx. Econômica</v>
          </cell>
          <cell r="F1810">
            <v>949</v>
          </cell>
          <cell r="G1810">
            <v>1288</v>
          </cell>
          <cell r="H1810" t="str">
            <v>960432581-2</v>
          </cell>
        </row>
        <row r="1811">
          <cell r="B1811">
            <v>1809</v>
          </cell>
          <cell r="C1811" t="str">
            <v>Raimundo dos Santos Cruz</v>
          </cell>
          <cell r="D1811" t="str">
            <v>000.000.000-1808</v>
          </cell>
          <cell r="E1811" t="str">
            <v>Cx. Econômica</v>
          </cell>
          <cell r="F1811">
            <v>4825</v>
          </cell>
          <cell r="G1811">
            <v>13</v>
          </cell>
          <cell r="H1811" t="str">
            <v>00009001-6</v>
          </cell>
        </row>
        <row r="1812">
          <cell r="B1812">
            <v>1810</v>
          </cell>
          <cell r="C1812" t="str">
            <v>Gildasio Carvalho Santos</v>
          </cell>
          <cell r="D1812" t="str">
            <v>000.000.000-1809</v>
          </cell>
          <cell r="E1812" t="str">
            <v>Cx. Econômica</v>
          </cell>
          <cell r="F1812">
            <v>949</v>
          </cell>
          <cell r="G1812">
            <v>13</v>
          </cell>
          <cell r="H1812" t="str">
            <v>00024099-2</v>
          </cell>
        </row>
        <row r="1813">
          <cell r="B1813">
            <v>1811</v>
          </cell>
          <cell r="C1813" t="str">
            <v>Mª Ramos dos Santos</v>
          </cell>
          <cell r="D1813" t="str">
            <v>000.000.000-1810</v>
          </cell>
          <cell r="E1813" t="str">
            <v>Cx. Econômica</v>
          </cell>
          <cell r="F1813">
            <v>949</v>
          </cell>
          <cell r="G1813">
            <v>23</v>
          </cell>
          <cell r="H1813" t="str">
            <v>00028490-3</v>
          </cell>
        </row>
        <row r="1814">
          <cell r="B1814">
            <v>1812</v>
          </cell>
          <cell r="C1814" t="str">
            <v>Valternei de Jesus Sousa</v>
          </cell>
          <cell r="D1814" t="str">
            <v>000.000.000-1811</v>
          </cell>
          <cell r="E1814" t="str">
            <v>Cx. Econômica</v>
          </cell>
          <cell r="F1814">
            <v>4825</v>
          </cell>
          <cell r="G1814">
            <v>1288</v>
          </cell>
          <cell r="H1814" t="str">
            <v>758219764-0</v>
          </cell>
        </row>
        <row r="1815">
          <cell r="B1815">
            <v>1813</v>
          </cell>
          <cell r="C1815" t="str">
            <v>Mateus Sousa de Oliveira</v>
          </cell>
          <cell r="D1815" t="str">
            <v>000.000.000-1812</v>
          </cell>
          <cell r="E1815" t="str">
            <v>Bradesco</v>
          </cell>
          <cell r="F1815" t="str">
            <v>0579-7</v>
          </cell>
          <cell r="G1815" t="str">
            <v>c/corr</v>
          </cell>
          <cell r="H1815" t="str">
            <v>0027112-8</v>
          </cell>
        </row>
        <row r="1816">
          <cell r="B1816">
            <v>1814</v>
          </cell>
          <cell r="C1816" t="str">
            <v>José Amaro dos Prazeres Vicente</v>
          </cell>
          <cell r="D1816" t="str">
            <v>000.000.000-1813</v>
          </cell>
          <cell r="E1816" t="str">
            <v>Cx. Econômica</v>
          </cell>
          <cell r="F1816">
            <v>4379</v>
          </cell>
          <cell r="G1816">
            <v>1288</v>
          </cell>
          <cell r="H1816" t="str">
            <v>798125514-8</v>
          </cell>
        </row>
        <row r="1817">
          <cell r="B1817">
            <v>1815</v>
          </cell>
          <cell r="C1817" t="str">
            <v>Maria O de Jesus</v>
          </cell>
          <cell r="D1817" t="str">
            <v>000.000.000-1814</v>
          </cell>
          <cell r="E1817" t="str">
            <v>Banco do Brasil</v>
          </cell>
          <cell r="F1817" t="str">
            <v>2760-X</v>
          </cell>
          <cell r="G1817" t="str">
            <v>poup</v>
          </cell>
          <cell r="H1817" t="str">
            <v>17.672-9</v>
          </cell>
        </row>
        <row r="1818">
          <cell r="B1818">
            <v>1816</v>
          </cell>
          <cell r="C1818" t="str">
            <v>Etevaldo Brito da Silva</v>
          </cell>
          <cell r="D1818" t="str">
            <v>000.000.000-1815</v>
          </cell>
          <cell r="E1818" t="str">
            <v>Cx. Econômica</v>
          </cell>
          <cell r="F1818">
            <v>4818</v>
          </cell>
          <cell r="G1818">
            <v>1288</v>
          </cell>
          <cell r="H1818" t="str">
            <v>839077541-5</v>
          </cell>
        </row>
        <row r="1819">
          <cell r="B1819">
            <v>1817</v>
          </cell>
          <cell r="C1819" t="str">
            <v>Cicero Severino dos Santos</v>
          </cell>
          <cell r="D1819" t="str">
            <v>000.000.000-1816</v>
          </cell>
          <cell r="E1819" t="str">
            <v>Cx. Econômica</v>
          </cell>
          <cell r="F1819">
            <v>4825</v>
          </cell>
          <cell r="G1819">
            <v>13</v>
          </cell>
          <cell r="H1819" t="str">
            <v>00015536-3</v>
          </cell>
        </row>
        <row r="1820">
          <cell r="B1820">
            <v>1818</v>
          </cell>
          <cell r="C1820" t="str">
            <v>Creuza Leite Macedo</v>
          </cell>
          <cell r="D1820" t="str">
            <v>000.000.000-1817</v>
          </cell>
          <cell r="E1820" t="str">
            <v>Cx. Econômica</v>
          </cell>
          <cell r="F1820">
            <v>949</v>
          </cell>
          <cell r="G1820">
            <v>23</v>
          </cell>
          <cell r="H1820" t="str">
            <v>00014638-1</v>
          </cell>
        </row>
        <row r="1821">
          <cell r="B1821">
            <v>1819</v>
          </cell>
          <cell r="C1821" t="str">
            <v>Maria Gorete do Nascimento</v>
          </cell>
          <cell r="D1821" t="str">
            <v>000.000.000-1818</v>
          </cell>
          <cell r="E1821" t="str">
            <v>Bradesco</v>
          </cell>
          <cell r="F1821">
            <v>3532</v>
          </cell>
          <cell r="G1821" t="str">
            <v>poup</v>
          </cell>
          <cell r="H1821" t="str">
            <v>0012127-4</v>
          </cell>
        </row>
        <row r="1822">
          <cell r="B1822">
            <v>1820</v>
          </cell>
          <cell r="C1822" t="str">
            <v>Eliane Q de S Oliveira</v>
          </cell>
          <cell r="D1822" t="str">
            <v>000.000.000-1819</v>
          </cell>
          <cell r="E1822" t="str">
            <v>Banco do Brasil</v>
          </cell>
          <cell r="F1822" t="str">
            <v>3833-4</v>
          </cell>
          <cell r="G1822" t="str">
            <v>poup</v>
          </cell>
          <cell r="H1822" t="str">
            <v>14.395-2</v>
          </cell>
        </row>
        <row r="1823">
          <cell r="B1823">
            <v>1821</v>
          </cell>
          <cell r="C1823" t="str">
            <v>Luzenilda Santana Sales</v>
          </cell>
          <cell r="D1823" t="str">
            <v>000.000.000-1820</v>
          </cell>
          <cell r="E1823" t="str">
            <v>Cx. Econômica</v>
          </cell>
          <cell r="F1823">
            <v>949</v>
          </cell>
          <cell r="G1823">
            <v>1288</v>
          </cell>
          <cell r="H1823" t="str">
            <v>868574397-2</v>
          </cell>
        </row>
        <row r="1824">
          <cell r="B1824">
            <v>1822</v>
          </cell>
          <cell r="C1824" t="str">
            <v>Agamenon de S Teixeira</v>
          </cell>
          <cell r="D1824" t="str">
            <v>000.000.000-1821</v>
          </cell>
          <cell r="E1824" t="str">
            <v>Bradesco</v>
          </cell>
          <cell r="F1824">
            <v>3801</v>
          </cell>
          <cell r="G1824" t="str">
            <v>poup</v>
          </cell>
          <cell r="H1824" t="str">
            <v>0350030-6</v>
          </cell>
        </row>
        <row r="1825">
          <cell r="B1825">
            <v>1823</v>
          </cell>
          <cell r="C1825" t="str">
            <v>Malaquias Maciel Santos</v>
          </cell>
          <cell r="D1825" t="str">
            <v>000.000.000-1822</v>
          </cell>
          <cell r="E1825" t="str">
            <v>Cx. Econômica</v>
          </cell>
          <cell r="F1825">
            <v>4825</v>
          </cell>
          <cell r="G1825">
            <v>1288</v>
          </cell>
          <cell r="H1825" t="str">
            <v>811629066-3</v>
          </cell>
        </row>
        <row r="1826">
          <cell r="B1826">
            <v>1824</v>
          </cell>
          <cell r="C1826" t="str">
            <v>Felipe Almeida de Jesus</v>
          </cell>
          <cell r="D1826" t="str">
            <v>000.000.000-1823</v>
          </cell>
          <cell r="E1826" t="str">
            <v>Banco do Brasil</v>
          </cell>
          <cell r="F1826" t="str">
            <v>2760-X</v>
          </cell>
          <cell r="G1826" t="str">
            <v>poup</v>
          </cell>
          <cell r="H1826" t="str">
            <v>22.217-8</v>
          </cell>
        </row>
        <row r="1827">
          <cell r="B1827">
            <v>1825</v>
          </cell>
          <cell r="C1827" t="str">
            <v>Ivani Mª de Novaes</v>
          </cell>
          <cell r="D1827" t="str">
            <v>000.000.000-1824</v>
          </cell>
          <cell r="E1827" t="str">
            <v>Bradesco</v>
          </cell>
          <cell r="F1827">
            <v>3655</v>
          </cell>
          <cell r="G1827" t="str">
            <v>poup</v>
          </cell>
          <cell r="H1827" t="str">
            <v>1001015-2</v>
          </cell>
        </row>
        <row r="1828">
          <cell r="B1828">
            <v>1826</v>
          </cell>
          <cell r="C1828" t="str">
            <v>Paulo Alves de Almeida</v>
          </cell>
          <cell r="D1828" t="str">
            <v>000.000.000-1825</v>
          </cell>
          <cell r="E1828" t="str">
            <v>Cx. Econômica</v>
          </cell>
          <cell r="F1828">
            <v>1086</v>
          </cell>
          <cell r="G1828">
            <v>13</v>
          </cell>
          <cell r="H1828" t="str">
            <v>00116378-0</v>
          </cell>
        </row>
        <row r="1829">
          <cell r="B1829">
            <v>1827</v>
          </cell>
          <cell r="C1829" t="str">
            <v>Terezinha C Ferreira</v>
          </cell>
          <cell r="D1829" t="str">
            <v>000.000.000-1826</v>
          </cell>
          <cell r="E1829" t="str">
            <v>Cx. Econômica</v>
          </cell>
          <cell r="F1829">
            <v>949</v>
          </cell>
          <cell r="G1829">
            <v>13</v>
          </cell>
          <cell r="H1829" t="str">
            <v>00038462-5</v>
          </cell>
        </row>
        <row r="1830">
          <cell r="B1830">
            <v>1828</v>
          </cell>
          <cell r="C1830" t="str">
            <v>Luciene S de Oliveira</v>
          </cell>
          <cell r="D1830" t="str">
            <v>000.000.000-1827</v>
          </cell>
          <cell r="E1830" t="str">
            <v>Cx. Econômica</v>
          </cell>
          <cell r="F1830">
            <v>4825</v>
          </cell>
          <cell r="G1830">
            <v>13</v>
          </cell>
          <cell r="H1830" t="str">
            <v>00007861-0</v>
          </cell>
        </row>
        <row r="1831">
          <cell r="B1831">
            <v>1829</v>
          </cell>
          <cell r="C1831" t="str">
            <v>Zelia Gomes dos Santos</v>
          </cell>
          <cell r="D1831" t="str">
            <v>000.000.000-1828</v>
          </cell>
          <cell r="E1831" t="str">
            <v>Bradesco</v>
          </cell>
          <cell r="F1831">
            <v>3801</v>
          </cell>
          <cell r="G1831" t="str">
            <v>poup</v>
          </cell>
          <cell r="H1831" t="str">
            <v>0004515-2</v>
          </cell>
        </row>
        <row r="1832">
          <cell r="B1832">
            <v>1830</v>
          </cell>
          <cell r="C1832" t="str">
            <v>Edinaldo Pereira Moreira</v>
          </cell>
          <cell r="D1832" t="str">
            <v>000.000.000-1829</v>
          </cell>
          <cell r="E1832" t="str">
            <v>Cx. Econômica</v>
          </cell>
          <cell r="F1832">
            <v>4825</v>
          </cell>
          <cell r="G1832">
            <v>13</v>
          </cell>
          <cell r="H1832" t="str">
            <v>00010775-0</v>
          </cell>
        </row>
        <row r="1833">
          <cell r="B1833">
            <v>1831</v>
          </cell>
          <cell r="C1833" t="str">
            <v>Dalvan de Oliveira Santos</v>
          </cell>
          <cell r="D1833" t="str">
            <v>000.000.000-1830</v>
          </cell>
          <cell r="E1833" t="str">
            <v>Cx. Econômica</v>
          </cell>
          <cell r="F1833">
            <v>2734</v>
          </cell>
          <cell r="G1833">
            <v>1288</v>
          </cell>
          <cell r="H1833" t="str">
            <v>801655717-0</v>
          </cell>
        </row>
        <row r="1834">
          <cell r="B1834">
            <v>1832</v>
          </cell>
          <cell r="C1834" t="str">
            <v>Jacqueline dos Anjos Ribeiro</v>
          </cell>
          <cell r="D1834" t="str">
            <v>000.000.000-1831</v>
          </cell>
          <cell r="E1834" t="str">
            <v>Cx. Econômica</v>
          </cell>
          <cell r="F1834">
            <v>4825</v>
          </cell>
          <cell r="G1834">
            <v>1288</v>
          </cell>
          <cell r="H1834" t="str">
            <v>876490262-3</v>
          </cell>
        </row>
        <row r="1835">
          <cell r="B1835">
            <v>1833</v>
          </cell>
          <cell r="C1835" t="str">
            <v>Nair Oliveira dos Santos</v>
          </cell>
          <cell r="D1835" t="str">
            <v>000.000.000-1832</v>
          </cell>
          <cell r="E1835" t="str">
            <v>Cx. Econômica</v>
          </cell>
          <cell r="F1835">
            <v>4825</v>
          </cell>
          <cell r="G1835">
            <v>13</v>
          </cell>
          <cell r="H1835" t="str">
            <v>00007432-0</v>
          </cell>
        </row>
        <row r="1836">
          <cell r="B1836">
            <v>1834</v>
          </cell>
          <cell r="C1836" t="str">
            <v>Jecinalva M Oliveira</v>
          </cell>
          <cell r="D1836" t="str">
            <v>000.000.000-1833</v>
          </cell>
          <cell r="E1836" t="str">
            <v>Cx. Econômica</v>
          </cell>
          <cell r="F1836">
            <v>4825</v>
          </cell>
          <cell r="G1836">
            <v>1288</v>
          </cell>
          <cell r="H1836" t="str">
            <v>859661014-4</v>
          </cell>
        </row>
        <row r="1837">
          <cell r="B1837">
            <v>1835</v>
          </cell>
          <cell r="C1837" t="str">
            <v>Caina de Jesus Silva</v>
          </cell>
          <cell r="D1837" t="str">
            <v>000.000.000-1834</v>
          </cell>
          <cell r="E1837" t="str">
            <v>Cx. Econômica</v>
          </cell>
          <cell r="F1837">
            <v>4825</v>
          </cell>
          <cell r="G1837">
            <v>1288</v>
          </cell>
          <cell r="H1837" t="str">
            <v>857259261-8</v>
          </cell>
        </row>
        <row r="1838">
          <cell r="B1838">
            <v>1836</v>
          </cell>
          <cell r="C1838" t="str">
            <v>Felipe Costa Souza</v>
          </cell>
          <cell r="D1838" t="str">
            <v>000.000.000-1835</v>
          </cell>
          <cell r="E1838" t="str">
            <v>Cx. Econômica</v>
          </cell>
          <cell r="F1838">
            <v>4132</v>
          </cell>
          <cell r="G1838">
            <v>13</v>
          </cell>
          <cell r="H1838" t="str">
            <v>00031212-7</v>
          </cell>
        </row>
        <row r="1839">
          <cell r="B1839">
            <v>1837</v>
          </cell>
          <cell r="C1839" t="str">
            <v>João Oliveira da Silva</v>
          </cell>
          <cell r="D1839" t="str">
            <v>000.000.000-1836</v>
          </cell>
          <cell r="E1839" t="str">
            <v>Bradesco</v>
          </cell>
          <cell r="F1839">
            <v>2018</v>
          </cell>
          <cell r="G1839" t="str">
            <v>poup</v>
          </cell>
          <cell r="H1839" t="str">
            <v>1001663-0</v>
          </cell>
        </row>
        <row r="1840">
          <cell r="B1840">
            <v>1838</v>
          </cell>
          <cell r="C1840" t="str">
            <v>Irailde Rumana dos P Silva</v>
          </cell>
          <cell r="D1840" t="str">
            <v>000.000.000-1837</v>
          </cell>
          <cell r="E1840" t="str">
            <v>Cx. Econômica</v>
          </cell>
          <cell r="F1840">
            <v>780</v>
          </cell>
          <cell r="G1840">
            <v>1288</v>
          </cell>
          <cell r="H1840" t="str">
            <v>838155587-4</v>
          </cell>
        </row>
        <row r="1841">
          <cell r="B1841">
            <v>1839</v>
          </cell>
          <cell r="C1841" t="str">
            <v>Tamires Lima de Oliveira</v>
          </cell>
          <cell r="D1841" t="str">
            <v>000.000.000-1838</v>
          </cell>
          <cell r="E1841" t="str">
            <v>Bradesco</v>
          </cell>
          <cell r="F1841">
            <v>3862</v>
          </cell>
          <cell r="G1841" t="str">
            <v>c/corr</v>
          </cell>
          <cell r="H1841" t="str">
            <v>0655702-3</v>
          </cell>
        </row>
        <row r="1842">
          <cell r="B1842">
            <v>1840</v>
          </cell>
          <cell r="C1842" t="str">
            <v>Mª de Lourdes J Anjos</v>
          </cell>
          <cell r="D1842" t="str">
            <v>000.000.000-1839</v>
          </cell>
          <cell r="E1842" t="str">
            <v>Bradesco</v>
          </cell>
          <cell r="F1842">
            <v>7320</v>
          </cell>
          <cell r="G1842" t="str">
            <v>c/corr</v>
          </cell>
          <cell r="H1842" t="str">
            <v>0327274-5</v>
          </cell>
        </row>
        <row r="1843">
          <cell r="B1843">
            <v>1841</v>
          </cell>
          <cell r="C1843" t="str">
            <v>Gilmar dos Santos Alves</v>
          </cell>
          <cell r="D1843" t="str">
            <v>000.000.000-1840</v>
          </cell>
          <cell r="E1843" t="str">
            <v>Bradesco</v>
          </cell>
          <cell r="F1843">
            <v>3801</v>
          </cell>
          <cell r="G1843" t="str">
            <v>c/corr</v>
          </cell>
          <cell r="H1843" t="str">
            <v>0004264-1</v>
          </cell>
        </row>
        <row r="1844">
          <cell r="B1844">
            <v>1842</v>
          </cell>
          <cell r="C1844" t="str">
            <v>Maelson de Jesus Silva</v>
          </cell>
          <cell r="D1844" t="str">
            <v>000.000.000-1841</v>
          </cell>
          <cell r="E1844" t="str">
            <v>Cx. Econômica</v>
          </cell>
          <cell r="F1844">
            <v>4825</v>
          </cell>
          <cell r="G1844">
            <v>13</v>
          </cell>
          <cell r="H1844" t="str">
            <v>00007944-6</v>
          </cell>
        </row>
        <row r="1845">
          <cell r="B1845">
            <v>1843</v>
          </cell>
          <cell r="C1845" t="str">
            <v>Joarez Costa Rocha</v>
          </cell>
          <cell r="D1845" t="str">
            <v>000.000.000-1842</v>
          </cell>
          <cell r="E1845" t="str">
            <v>Banco do Brasil</v>
          </cell>
          <cell r="F1845" t="str">
            <v>2997-1</v>
          </cell>
          <cell r="G1845" t="str">
            <v>c/corr</v>
          </cell>
          <cell r="H1845" t="str">
            <v>34.535-0</v>
          </cell>
        </row>
        <row r="1846">
          <cell r="B1846">
            <v>1844</v>
          </cell>
          <cell r="C1846" t="str">
            <v>Anailson Costa Ribeiro</v>
          </cell>
          <cell r="D1846" t="str">
            <v>000.000.000-1843</v>
          </cell>
          <cell r="E1846" t="str">
            <v>Bradesco</v>
          </cell>
          <cell r="F1846">
            <v>3801</v>
          </cell>
          <cell r="G1846" t="str">
            <v>poup</v>
          </cell>
          <cell r="H1846" t="str">
            <v>0531332-5</v>
          </cell>
        </row>
        <row r="1847">
          <cell r="B1847">
            <v>1845</v>
          </cell>
          <cell r="C1847" t="str">
            <v>Lucineide Souza Santos</v>
          </cell>
          <cell r="D1847" t="str">
            <v>000.000.000-1844</v>
          </cell>
          <cell r="E1847" t="str">
            <v>Banco do Brasil</v>
          </cell>
          <cell r="F1847" t="str">
            <v>2760-X</v>
          </cell>
          <cell r="G1847" t="str">
            <v>poup</v>
          </cell>
          <cell r="H1847" t="str">
            <v>8.562-6</v>
          </cell>
        </row>
        <row r="1848">
          <cell r="B1848">
            <v>1846</v>
          </cell>
          <cell r="C1848" t="str">
            <v>Stª Mª Cortes de Oliveira</v>
          </cell>
          <cell r="D1848" t="str">
            <v>000.000.000-1845</v>
          </cell>
          <cell r="E1848" t="str">
            <v>Cx. Econômica</v>
          </cell>
          <cell r="F1848">
            <v>4825</v>
          </cell>
          <cell r="G1848">
            <v>13</v>
          </cell>
          <cell r="H1848" t="str">
            <v>00011250-8</v>
          </cell>
        </row>
        <row r="1849">
          <cell r="B1849">
            <v>1847</v>
          </cell>
          <cell r="C1849" t="str">
            <v>Deijane J Oliveira</v>
          </cell>
          <cell r="D1849" t="str">
            <v>000.000.000-1846</v>
          </cell>
          <cell r="E1849" t="str">
            <v>Banco do Brasil</v>
          </cell>
          <cell r="F1849" t="str">
            <v>2760-X</v>
          </cell>
          <cell r="G1849" t="str">
            <v>poup</v>
          </cell>
          <cell r="H1849" t="str">
            <v>14.219-0</v>
          </cell>
        </row>
        <row r="1850">
          <cell r="B1850">
            <v>1848</v>
          </cell>
          <cell r="C1850" t="str">
            <v>Andreia Barbosa dos Santos</v>
          </cell>
          <cell r="D1850" t="str">
            <v>000.000.000-1847</v>
          </cell>
          <cell r="E1850" t="str">
            <v>Banco do Brasil</v>
          </cell>
          <cell r="F1850" t="str">
            <v>2760-X</v>
          </cell>
          <cell r="G1850" t="str">
            <v>c/corr</v>
          </cell>
          <cell r="H1850" t="str">
            <v>19.127-2</v>
          </cell>
        </row>
        <row r="1851">
          <cell r="B1851">
            <v>1849</v>
          </cell>
          <cell r="C1851" t="str">
            <v>Gilmacio S Oliveira/Joaquim A de Oliveira</v>
          </cell>
          <cell r="D1851" t="str">
            <v>000.000.000-1848</v>
          </cell>
          <cell r="E1851" t="str">
            <v>Banco do Brasil</v>
          </cell>
          <cell r="F1851" t="str">
            <v>2760-X</v>
          </cell>
          <cell r="G1851" t="str">
            <v>poup</v>
          </cell>
          <cell r="H1851" t="str">
            <v>7.649-X</v>
          </cell>
        </row>
        <row r="1852">
          <cell r="B1852">
            <v>1850</v>
          </cell>
          <cell r="C1852" t="str">
            <v>Adailton Barbosa dos Santos</v>
          </cell>
          <cell r="D1852" t="str">
            <v>000.000.000-1849</v>
          </cell>
          <cell r="E1852" t="str">
            <v>Bradesco</v>
          </cell>
          <cell r="F1852">
            <v>3801</v>
          </cell>
          <cell r="G1852" t="str">
            <v>poup</v>
          </cell>
          <cell r="H1852" t="str">
            <v>0003435-5</v>
          </cell>
        </row>
        <row r="1853">
          <cell r="B1853">
            <v>1851</v>
          </cell>
          <cell r="C1853" t="str">
            <v>Jandrey Silva de Morais</v>
          </cell>
          <cell r="D1853" t="str">
            <v>000.000.000-1850</v>
          </cell>
          <cell r="E1853" t="str">
            <v>Bradesco</v>
          </cell>
          <cell r="F1853">
            <v>3655</v>
          </cell>
          <cell r="G1853" t="str">
            <v>poup</v>
          </cell>
          <cell r="H1853" t="str">
            <v>1001698-3</v>
          </cell>
        </row>
        <row r="1854">
          <cell r="B1854">
            <v>1852</v>
          </cell>
          <cell r="C1854" t="str">
            <v>Cintia Boaventura Gonçalves</v>
          </cell>
          <cell r="D1854" t="str">
            <v>000.000.000-1851</v>
          </cell>
          <cell r="E1854" t="str">
            <v>Bradesco</v>
          </cell>
          <cell r="F1854">
            <v>3871</v>
          </cell>
          <cell r="G1854" t="str">
            <v>c/corr</v>
          </cell>
          <cell r="H1854" t="str">
            <v>0011026-4</v>
          </cell>
        </row>
        <row r="1855">
          <cell r="B1855">
            <v>1853</v>
          </cell>
          <cell r="C1855" t="str">
            <v>Edinalva Pereira Moreira</v>
          </cell>
          <cell r="D1855" t="str">
            <v>000.000.000-1852</v>
          </cell>
          <cell r="E1855" t="str">
            <v>Cx. Econômica</v>
          </cell>
          <cell r="F1855">
            <v>4825</v>
          </cell>
          <cell r="G1855">
            <v>13</v>
          </cell>
          <cell r="H1855" t="str">
            <v>00021534-0</v>
          </cell>
        </row>
        <row r="1856">
          <cell r="B1856">
            <v>1854</v>
          </cell>
          <cell r="C1856" t="str">
            <v>Adair Dourado de Oliveira</v>
          </cell>
          <cell r="D1856" t="str">
            <v>000.000.000-1853</v>
          </cell>
          <cell r="E1856" t="str">
            <v>Cx. Econômica</v>
          </cell>
          <cell r="F1856">
            <v>4825</v>
          </cell>
          <cell r="G1856">
            <v>1288</v>
          </cell>
          <cell r="H1856" t="str">
            <v>803733966-0</v>
          </cell>
        </row>
        <row r="1857">
          <cell r="B1857">
            <v>1855</v>
          </cell>
          <cell r="C1857" t="str">
            <v>Claudiana Rosa de Souza</v>
          </cell>
          <cell r="D1857" t="str">
            <v>000.000.000-1854</v>
          </cell>
          <cell r="E1857" t="str">
            <v>Cx. Econômica</v>
          </cell>
          <cell r="F1857">
            <v>1168</v>
          </cell>
          <cell r="G1857">
            <v>13</v>
          </cell>
          <cell r="H1857" t="str">
            <v>00016483-5</v>
          </cell>
        </row>
        <row r="1858">
          <cell r="B1858">
            <v>1856</v>
          </cell>
          <cell r="C1858" t="str">
            <v>Carlito da Silva Borges</v>
          </cell>
          <cell r="D1858" t="str">
            <v>000.000.000-1855</v>
          </cell>
          <cell r="E1858" t="str">
            <v>Bradesco</v>
          </cell>
          <cell r="F1858">
            <v>3801</v>
          </cell>
          <cell r="G1858" t="str">
            <v>poup</v>
          </cell>
          <cell r="H1858" t="str">
            <v>0521414-9</v>
          </cell>
        </row>
        <row r="1859">
          <cell r="B1859">
            <v>1857</v>
          </cell>
          <cell r="C1859" t="str">
            <v>Mª P Barbosa Santos</v>
          </cell>
          <cell r="D1859" t="str">
            <v>000.000.000-1856</v>
          </cell>
          <cell r="E1859" t="str">
            <v>Banco do Brasil</v>
          </cell>
          <cell r="F1859" t="str">
            <v>2760-X</v>
          </cell>
          <cell r="G1859" t="str">
            <v>c/corr</v>
          </cell>
          <cell r="H1859" t="str">
            <v>19.127-2</v>
          </cell>
        </row>
        <row r="1860">
          <cell r="B1860">
            <v>1858</v>
          </cell>
          <cell r="C1860" t="str">
            <v>Adailton Almeida Santos</v>
          </cell>
          <cell r="D1860" t="str">
            <v>000.000.000-1857</v>
          </cell>
          <cell r="E1860" t="str">
            <v>Bradesco</v>
          </cell>
          <cell r="F1860">
            <v>354</v>
          </cell>
          <cell r="G1860" t="str">
            <v>poup</v>
          </cell>
          <cell r="H1860" t="str">
            <v>1016662-4</v>
          </cell>
        </row>
        <row r="1861">
          <cell r="B1861">
            <v>1859</v>
          </cell>
          <cell r="C1861" t="str">
            <v>Cosme Miranda de Andrade</v>
          </cell>
          <cell r="D1861" t="str">
            <v>000.000.000-1858</v>
          </cell>
          <cell r="E1861" t="str">
            <v>Cx. Econômica</v>
          </cell>
          <cell r="F1861">
            <v>4825</v>
          </cell>
          <cell r="G1861">
            <v>1288</v>
          </cell>
          <cell r="H1861" t="str">
            <v>749443704-6</v>
          </cell>
        </row>
        <row r="1862">
          <cell r="B1862">
            <v>1860</v>
          </cell>
          <cell r="C1862" t="str">
            <v>Jeferson Santos da Silva</v>
          </cell>
          <cell r="D1862" t="str">
            <v>000.000.000-1859</v>
          </cell>
          <cell r="E1862" t="str">
            <v>Cx. Econômica</v>
          </cell>
          <cell r="F1862">
            <v>4818</v>
          </cell>
          <cell r="G1862">
            <v>13</v>
          </cell>
          <cell r="H1862" t="str">
            <v>00013992-0</v>
          </cell>
        </row>
        <row r="1863">
          <cell r="B1863">
            <v>1861</v>
          </cell>
          <cell r="C1863" t="str">
            <v>Vera Lúcia Cruz Almeida</v>
          </cell>
          <cell r="D1863" t="str">
            <v>000.000.000-1860</v>
          </cell>
          <cell r="E1863" t="str">
            <v>Cx. Econômica</v>
          </cell>
          <cell r="F1863">
            <v>4818</v>
          </cell>
          <cell r="G1863">
            <v>23</v>
          </cell>
          <cell r="H1863" t="str">
            <v>00001486-6</v>
          </cell>
        </row>
        <row r="1864">
          <cell r="B1864">
            <v>1862</v>
          </cell>
          <cell r="C1864" t="str">
            <v>Eliedes Rosa Alves</v>
          </cell>
          <cell r="D1864" t="str">
            <v>000.000.000-1861</v>
          </cell>
          <cell r="E1864" t="str">
            <v>Banco do Brasil</v>
          </cell>
          <cell r="F1864" t="str">
            <v>3833-4</v>
          </cell>
          <cell r="G1864" t="str">
            <v>poup</v>
          </cell>
          <cell r="H1864" t="str">
            <v>14.606-4</v>
          </cell>
        </row>
        <row r="1865">
          <cell r="B1865">
            <v>1863</v>
          </cell>
          <cell r="C1865" t="str">
            <v>Mª Betania E de Souza</v>
          </cell>
          <cell r="D1865" t="str">
            <v>000.000.000-1862</v>
          </cell>
          <cell r="E1865" t="str">
            <v>Cx. Econômica</v>
          </cell>
          <cell r="F1865">
            <v>3280</v>
          </cell>
          <cell r="G1865">
            <v>13</v>
          </cell>
          <cell r="H1865" t="str">
            <v>00049843-6</v>
          </cell>
        </row>
        <row r="1866">
          <cell r="B1866">
            <v>1864</v>
          </cell>
          <cell r="C1866" t="str">
            <v>Diego Evangelista Brito</v>
          </cell>
          <cell r="D1866" t="str">
            <v>000.000.000-1863</v>
          </cell>
          <cell r="E1866" t="str">
            <v>Cx. Econômica</v>
          </cell>
          <cell r="F1866">
            <v>4601</v>
          </cell>
          <cell r="G1866">
            <v>13</v>
          </cell>
          <cell r="H1866" t="str">
            <v>00011636-0</v>
          </cell>
        </row>
        <row r="1867">
          <cell r="B1867">
            <v>1865</v>
          </cell>
          <cell r="C1867" t="str">
            <v>Edionede Pires Gois</v>
          </cell>
          <cell r="D1867" t="str">
            <v>000.000.000-1864</v>
          </cell>
          <cell r="E1867" t="str">
            <v>Cx. Econômica</v>
          </cell>
          <cell r="F1867">
            <v>780</v>
          </cell>
          <cell r="G1867">
            <v>1288</v>
          </cell>
          <cell r="H1867" t="str">
            <v>834462999-1</v>
          </cell>
        </row>
        <row r="1868">
          <cell r="B1868">
            <v>1866</v>
          </cell>
          <cell r="C1868" t="str">
            <v>Tercia Mª R dos Santos</v>
          </cell>
          <cell r="D1868" t="str">
            <v>000.000.000-1865</v>
          </cell>
          <cell r="E1868" t="str">
            <v>Cx. Econômica</v>
          </cell>
          <cell r="F1868">
            <v>949</v>
          </cell>
          <cell r="G1868">
            <v>23</v>
          </cell>
          <cell r="H1868" t="str">
            <v>00008876-4</v>
          </cell>
        </row>
        <row r="1869">
          <cell r="B1869">
            <v>1867</v>
          </cell>
          <cell r="C1869" t="str">
            <v>Fernando Sa Teles Santana</v>
          </cell>
          <cell r="D1869" t="str">
            <v>000.000.000-1866</v>
          </cell>
          <cell r="E1869" t="str">
            <v>Cx. Econômica</v>
          </cell>
          <cell r="F1869">
            <v>4825</v>
          </cell>
          <cell r="G1869">
            <v>13</v>
          </cell>
          <cell r="H1869" t="str">
            <v>00011398-9</v>
          </cell>
        </row>
        <row r="1870">
          <cell r="B1870">
            <v>1868</v>
          </cell>
          <cell r="C1870" t="str">
            <v>Marlos Santos Oliveira</v>
          </cell>
          <cell r="D1870" t="str">
            <v>000.000.000-1867</v>
          </cell>
          <cell r="E1870" t="str">
            <v>Bradesco</v>
          </cell>
          <cell r="F1870">
            <v>3871</v>
          </cell>
          <cell r="G1870" t="str">
            <v>c/corr</v>
          </cell>
          <cell r="H1870" t="str">
            <v>0245328-2</v>
          </cell>
        </row>
        <row r="1871">
          <cell r="B1871">
            <v>1869</v>
          </cell>
          <cell r="C1871" t="str">
            <v>Anailton Rodrigues de Souza</v>
          </cell>
          <cell r="D1871" t="str">
            <v>000.000.000-1868</v>
          </cell>
          <cell r="E1871" t="str">
            <v>Bradesco</v>
          </cell>
          <cell r="F1871">
            <v>3801</v>
          </cell>
          <cell r="G1871" t="str">
            <v>poup</v>
          </cell>
          <cell r="H1871" t="str">
            <v>1000231-1</v>
          </cell>
        </row>
        <row r="1872">
          <cell r="B1872">
            <v>1870</v>
          </cell>
          <cell r="C1872" t="str">
            <v>Adelino A Souza</v>
          </cell>
          <cell r="D1872" t="str">
            <v>000.000.000-1869</v>
          </cell>
          <cell r="E1872" t="str">
            <v>Cx. Econômica</v>
          </cell>
          <cell r="F1872">
            <v>4825</v>
          </cell>
          <cell r="G1872">
            <v>13</v>
          </cell>
          <cell r="H1872" t="str">
            <v>00017564-0</v>
          </cell>
        </row>
        <row r="1873">
          <cell r="B1873">
            <v>1871</v>
          </cell>
          <cell r="C1873" t="str">
            <v>Ana Lucia O de Souza</v>
          </cell>
          <cell r="D1873" t="str">
            <v>000.000.000-1870</v>
          </cell>
          <cell r="E1873" t="str">
            <v>Cx. Econômica</v>
          </cell>
          <cell r="F1873">
            <v>4818</v>
          </cell>
          <cell r="G1873">
            <v>13</v>
          </cell>
          <cell r="H1873" t="str">
            <v>00010893-6</v>
          </cell>
        </row>
        <row r="1874">
          <cell r="B1874">
            <v>1872</v>
          </cell>
          <cell r="C1874" t="str">
            <v>Etisiolandia Amaral Santos</v>
          </cell>
          <cell r="D1874" t="str">
            <v>000.000.000-1871</v>
          </cell>
          <cell r="E1874" t="str">
            <v>Bradesco</v>
          </cell>
          <cell r="F1874">
            <v>3532</v>
          </cell>
          <cell r="G1874" t="str">
            <v>c/corr</v>
          </cell>
          <cell r="H1874" t="str">
            <v>0016796-7</v>
          </cell>
        </row>
        <row r="1875">
          <cell r="B1875">
            <v>1873</v>
          </cell>
          <cell r="C1875" t="str">
            <v>José Ivaldo Cruz Gouveia</v>
          </cell>
          <cell r="D1875" t="str">
            <v>000.000.000-1872</v>
          </cell>
          <cell r="E1875" t="str">
            <v>Cx. Econômica</v>
          </cell>
          <cell r="F1875">
            <v>780</v>
          </cell>
          <cell r="G1875">
            <v>13</v>
          </cell>
          <cell r="H1875" t="str">
            <v>00001225-8</v>
          </cell>
        </row>
        <row r="1876">
          <cell r="B1876">
            <v>1874</v>
          </cell>
          <cell r="C1876" t="str">
            <v>Antônio Fernando S Ramos</v>
          </cell>
          <cell r="D1876" t="str">
            <v>000.000.000-1873</v>
          </cell>
          <cell r="E1876" t="str">
            <v>Cx. Econômica</v>
          </cell>
          <cell r="F1876">
            <v>4825</v>
          </cell>
          <cell r="G1876">
            <v>13</v>
          </cell>
          <cell r="H1876" t="str">
            <v>00023324-0</v>
          </cell>
        </row>
        <row r="1877">
          <cell r="B1877">
            <v>1875</v>
          </cell>
          <cell r="C1877" t="str">
            <v>Wellington Jesus Moreira</v>
          </cell>
          <cell r="D1877" t="str">
            <v>000.000.000-1874</v>
          </cell>
          <cell r="E1877" t="str">
            <v>Cx. Econômica</v>
          </cell>
          <cell r="F1877">
            <v>4825</v>
          </cell>
          <cell r="G1877">
            <v>13</v>
          </cell>
          <cell r="H1877" t="str">
            <v>00022664-3</v>
          </cell>
        </row>
        <row r="1878">
          <cell r="B1878">
            <v>1876</v>
          </cell>
          <cell r="C1878" t="str">
            <v>Sisenando J Souza</v>
          </cell>
          <cell r="D1878" t="str">
            <v>000.000.000-1875</v>
          </cell>
          <cell r="E1878" t="str">
            <v>Banco do Brasil</v>
          </cell>
          <cell r="F1878" t="str">
            <v>2760-X</v>
          </cell>
          <cell r="G1878" t="str">
            <v>c/corr</v>
          </cell>
          <cell r="H1878" t="str">
            <v>12.239-4</v>
          </cell>
        </row>
        <row r="1879">
          <cell r="B1879">
            <v>1877</v>
          </cell>
          <cell r="C1879" t="str">
            <v>Rosangela Nunes S Andrade</v>
          </cell>
          <cell r="D1879" t="str">
            <v>000.000.000-1876</v>
          </cell>
          <cell r="E1879" t="str">
            <v>Cx. Econômica</v>
          </cell>
          <cell r="F1879">
            <v>949</v>
          </cell>
          <cell r="G1879">
            <v>13</v>
          </cell>
          <cell r="H1879" t="str">
            <v>00088053-3</v>
          </cell>
        </row>
        <row r="1880">
          <cell r="B1880">
            <v>1878</v>
          </cell>
          <cell r="C1880" t="str">
            <v>Sebastião Gonzaga de Oliveira</v>
          </cell>
          <cell r="D1880" t="str">
            <v>000.000.000-1877</v>
          </cell>
          <cell r="E1880" t="str">
            <v>Bradesco</v>
          </cell>
          <cell r="F1880">
            <v>3801</v>
          </cell>
          <cell r="G1880" t="str">
            <v>c/corr</v>
          </cell>
          <cell r="H1880" t="str">
            <v>0000574-6</v>
          </cell>
        </row>
        <row r="1881">
          <cell r="B1881">
            <v>1879</v>
          </cell>
          <cell r="C1881" t="str">
            <v>Silvaneide Oliveira de Souza</v>
          </cell>
          <cell r="D1881" t="str">
            <v>000.000.000-1878</v>
          </cell>
          <cell r="E1881" t="str">
            <v>Cx. Econômica</v>
          </cell>
          <cell r="F1881">
            <v>4818</v>
          </cell>
          <cell r="G1881">
            <v>13</v>
          </cell>
          <cell r="H1881" t="str">
            <v>00009892-2</v>
          </cell>
        </row>
        <row r="1882">
          <cell r="B1882">
            <v>1880</v>
          </cell>
          <cell r="C1882" t="str">
            <v>Joelson Ferreira Silva</v>
          </cell>
          <cell r="D1882" t="str">
            <v>000.000.000-1879</v>
          </cell>
          <cell r="E1882" t="str">
            <v>Bradesco</v>
          </cell>
          <cell r="F1882">
            <v>3801</v>
          </cell>
          <cell r="G1882" t="str">
            <v>poup</v>
          </cell>
          <cell r="H1882" t="str">
            <v>0350322-4</v>
          </cell>
        </row>
        <row r="1883">
          <cell r="B1883">
            <v>1881</v>
          </cell>
          <cell r="C1883" t="str">
            <v>Glece Sa Teles Oliveira</v>
          </cell>
          <cell r="D1883" t="str">
            <v>000.000.000-1880</v>
          </cell>
          <cell r="E1883" t="str">
            <v>Cx. Econômica</v>
          </cell>
          <cell r="F1883">
            <v>4825</v>
          </cell>
          <cell r="G1883">
            <v>13</v>
          </cell>
          <cell r="H1883" t="str">
            <v>00023266-0</v>
          </cell>
        </row>
        <row r="1884">
          <cell r="B1884">
            <v>1882</v>
          </cell>
          <cell r="C1884" t="str">
            <v>Edivan de Jesus Martins</v>
          </cell>
          <cell r="D1884" t="str">
            <v>000.000.000-1881</v>
          </cell>
          <cell r="E1884" t="str">
            <v>Cx. Econômica</v>
          </cell>
          <cell r="F1884">
            <v>2374</v>
          </cell>
          <cell r="G1884">
            <v>1288</v>
          </cell>
          <cell r="H1884" t="str">
            <v>779423916-9</v>
          </cell>
        </row>
        <row r="1885">
          <cell r="B1885">
            <v>1883</v>
          </cell>
          <cell r="C1885" t="str">
            <v>Verisse Oliveira Ferreira</v>
          </cell>
          <cell r="D1885" t="str">
            <v>000.000.000-1882</v>
          </cell>
          <cell r="E1885" t="str">
            <v>Cx. Econômica</v>
          </cell>
          <cell r="F1885">
            <v>4818</v>
          </cell>
          <cell r="G1885">
            <v>13</v>
          </cell>
          <cell r="H1885" t="str">
            <v>00007743-7</v>
          </cell>
        </row>
        <row r="1886">
          <cell r="B1886">
            <v>1884</v>
          </cell>
          <cell r="C1886" t="str">
            <v>Amauri Dutra do Nascimento</v>
          </cell>
          <cell r="D1886" t="str">
            <v>000.000.000-1883</v>
          </cell>
          <cell r="E1886" t="str">
            <v>Bradesco</v>
          </cell>
          <cell r="F1886">
            <v>3801</v>
          </cell>
          <cell r="G1886" t="str">
            <v>poup</v>
          </cell>
          <cell r="H1886" t="str">
            <v>0523672-0</v>
          </cell>
        </row>
        <row r="1887">
          <cell r="B1887">
            <v>1885</v>
          </cell>
          <cell r="C1887" t="str">
            <v>Gildeci José de Souza</v>
          </cell>
          <cell r="D1887" t="str">
            <v>000.000.000-1884</v>
          </cell>
          <cell r="E1887" t="str">
            <v>Cx. Econômica</v>
          </cell>
          <cell r="F1887">
            <v>780</v>
          </cell>
          <cell r="G1887">
            <v>13</v>
          </cell>
          <cell r="H1887" t="str">
            <v>00032655-4</v>
          </cell>
        </row>
        <row r="1888">
          <cell r="B1888">
            <v>1886</v>
          </cell>
          <cell r="C1888" t="str">
            <v>Nilton Rodrigues Dias</v>
          </cell>
          <cell r="D1888" t="str">
            <v>000.000.000-1885</v>
          </cell>
          <cell r="E1888" t="str">
            <v>Cx. Econômica</v>
          </cell>
          <cell r="F1888">
            <v>4535</v>
          </cell>
          <cell r="G1888">
            <v>13</v>
          </cell>
          <cell r="H1888" t="str">
            <v>00007601-7</v>
          </cell>
        </row>
        <row r="1889">
          <cell r="B1889">
            <v>1887</v>
          </cell>
          <cell r="C1889" t="str">
            <v>Ediene Josefa de Jesus</v>
          </cell>
          <cell r="D1889" t="str">
            <v>000.000.000-1886</v>
          </cell>
          <cell r="E1889" t="str">
            <v>Bradesco</v>
          </cell>
          <cell r="F1889">
            <v>3801</v>
          </cell>
          <cell r="G1889" t="str">
            <v>poup</v>
          </cell>
          <cell r="H1889" t="str">
            <v>0063104-3</v>
          </cell>
        </row>
        <row r="1890">
          <cell r="B1890">
            <v>1888</v>
          </cell>
          <cell r="C1890" t="str">
            <v>Elionária Souza Miranda</v>
          </cell>
          <cell r="D1890" t="str">
            <v>000.000.000-1887</v>
          </cell>
          <cell r="E1890" t="str">
            <v>Cx. Econômica</v>
          </cell>
          <cell r="F1890">
            <v>4825</v>
          </cell>
          <cell r="G1890">
            <v>1288</v>
          </cell>
          <cell r="H1890" t="str">
            <v>856456663-8</v>
          </cell>
        </row>
        <row r="1891">
          <cell r="B1891">
            <v>1889</v>
          </cell>
          <cell r="C1891" t="str">
            <v>Wendel Barreto Santos</v>
          </cell>
          <cell r="D1891" t="str">
            <v>000.000.000-1888</v>
          </cell>
          <cell r="E1891" t="str">
            <v>Cx. Econômica</v>
          </cell>
          <cell r="F1891">
            <v>4825</v>
          </cell>
          <cell r="G1891">
            <v>1288</v>
          </cell>
          <cell r="H1891" t="str">
            <v>876351962-1</v>
          </cell>
        </row>
        <row r="1892">
          <cell r="B1892">
            <v>1890</v>
          </cell>
          <cell r="C1892" t="str">
            <v>Marcos dos Anjos Santos</v>
          </cell>
          <cell r="D1892" t="str">
            <v>000.000.000-1889</v>
          </cell>
          <cell r="E1892" t="str">
            <v>Cx. Econômica</v>
          </cell>
          <cell r="F1892">
            <v>4825</v>
          </cell>
          <cell r="G1892">
            <v>13</v>
          </cell>
          <cell r="H1892" t="str">
            <v>00007700-1</v>
          </cell>
        </row>
        <row r="1893">
          <cell r="B1893">
            <v>1891</v>
          </cell>
          <cell r="C1893" t="str">
            <v>Robson de Souza Santos</v>
          </cell>
          <cell r="D1893" t="str">
            <v>000.000.000-1890</v>
          </cell>
          <cell r="E1893" t="str">
            <v>Cx. Econômica</v>
          </cell>
          <cell r="F1893">
            <v>4825</v>
          </cell>
          <cell r="G1893">
            <v>13</v>
          </cell>
          <cell r="H1893" t="str">
            <v>00020376-7</v>
          </cell>
        </row>
        <row r="1894">
          <cell r="B1894">
            <v>1892</v>
          </cell>
          <cell r="C1894" t="str">
            <v>Aline Alves de Souza</v>
          </cell>
          <cell r="D1894" t="str">
            <v>000.000.000-1891</v>
          </cell>
          <cell r="E1894" t="str">
            <v>Cx. Econômica</v>
          </cell>
          <cell r="F1894">
            <v>4825</v>
          </cell>
          <cell r="G1894">
            <v>13</v>
          </cell>
          <cell r="H1894" t="str">
            <v>00016743-4</v>
          </cell>
        </row>
        <row r="1895">
          <cell r="B1895">
            <v>1893</v>
          </cell>
          <cell r="C1895" t="str">
            <v>Vaneide Santos C Oliveira</v>
          </cell>
          <cell r="D1895" t="str">
            <v>000.000.000-1892</v>
          </cell>
          <cell r="E1895" t="str">
            <v>Cx. Econômica</v>
          </cell>
          <cell r="F1895">
            <v>2437</v>
          </cell>
          <cell r="G1895">
            <v>23</v>
          </cell>
          <cell r="H1895" t="str">
            <v>00002995-6</v>
          </cell>
        </row>
        <row r="1896">
          <cell r="B1896">
            <v>1894</v>
          </cell>
          <cell r="C1896" t="str">
            <v>Jackson Martins Moraes</v>
          </cell>
          <cell r="D1896" t="str">
            <v>000.000.000-1893</v>
          </cell>
          <cell r="E1896" t="str">
            <v>Cx. Econômica</v>
          </cell>
          <cell r="F1896">
            <v>4818</v>
          </cell>
          <cell r="G1896">
            <v>13</v>
          </cell>
          <cell r="H1896" t="str">
            <v>00014162-3</v>
          </cell>
        </row>
        <row r="1897">
          <cell r="B1897">
            <v>1895</v>
          </cell>
          <cell r="C1897" t="str">
            <v>Sandra S Ferreira</v>
          </cell>
          <cell r="D1897" t="str">
            <v>000.000.000-1894</v>
          </cell>
          <cell r="E1897" t="str">
            <v>Banco do Brasil</v>
          </cell>
          <cell r="F1897" t="str">
            <v>2760-X</v>
          </cell>
          <cell r="G1897" t="str">
            <v>poup</v>
          </cell>
          <cell r="H1897" t="str">
            <v>12.934-8</v>
          </cell>
        </row>
        <row r="1898">
          <cell r="B1898">
            <v>1896</v>
          </cell>
          <cell r="C1898" t="str">
            <v>Antônio Carmelito O Borges</v>
          </cell>
          <cell r="D1898" t="str">
            <v>000.000.000-1895</v>
          </cell>
          <cell r="E1898" t="str">
            <v>Cx. Econômica</v>
          </cell>
          <cell r="F1898">
            <v>950</v>
          </cell>
          <cell r="G1898">
            <v>13</v>
          </cell>
          <cell r="H1898" t="str">
            <v>00003950-8</v>
          </cell>
        </row>
        <row r="1899">
          <cell r="B1899">
            <v>1897</v>
          </cell>
          <cell r="C1899" t="str">
            <v>Edileide da Silva Nunes</v>
          </cell>
          <cell r="D1899" t="str">
            <v>000.000.000-1896</v>
          </cell>
          <cell r="E1899" t="str">
            <v>Cx. Econômica</v>
          </cell>
          <cell r="F1899">
            <v>3233</v>
          </cell>
          <cell r="G1899">
            <v>13</v>
          </cell>
          <cell r="H1899" t="str">
            <v>00010847-0</v>
          </cell>
        </row>
        <row r="1900">
          <cell r="B1900">
            <v>1898</v>
          </cell>
          <cell r="C1900" t="str">
            <v>Fabiane de Jesus Sampaio</v>
          </cell>
          <cell r="D1900" t="str">
            <v>000.000.000-1897</v>
          </cell>
          <cell r="E1900" t="str">
            <v>Cx. Econômica</v>
          </cell>
          <cell r="F1900">
            <v>4825</v>
          </cell>
          <cell r="G1900">
            <v>1288</v>
          </cell>
          <cell r="H1900" t="str">
            <v>858860238-3</v>
          </cell>
        </row>
        <row r="1901">
          <cell r="B1901">
            <v>1899</v>
          </cell>
          <cell r="C1901" t="str">
            <v>Vanderlete de Jesus Souza</v>
          </cell>
          <cell r="D1901" t="str">
            <v>000.000.000-1898</v>
          </cell>
          <cell r="E1901" t="str">
            <v>Cx. Econômica</v>
          </cell>
          <cell r="F1901">
            <v>4825</v>
          </cell>
          <cell r="G1901">
            <v>13</v>
          </cell>
          <cell r="H1901" t="str">
            <v>00015437-5</v>
          </cell>
        </row>
        <row r="1902">
          <cell r="B1902">
            <v>1900</v>
          </cell>
          <cell r="C1902" t="str">
            <v>Mailson Marques da Cruz</v>
          </cell>
          <cell r="D1902" t="str">
            <v>000.000.000-1899</v>
          </cell>
          <cell r="E1902" t="str">
            <v>Cx. Econômica</v>
          </cell>
          <cell r="F1902">
            <v>4825</v>
          </cell>
          <cell r="G1902">
            <v>13</v>
          </cell>
          <cell r="H1902" t="str">
            <v>00011089-0</v>
          </cell>
        </row>
        <row r="1903">
          <cell r="B1903">
            <v>1901</v>
          </cell>
          <cell r="C1903" t="str">
            <v>Monica Ribeiro Maciel</v>
          </cell>
          <cell r="D1903" t="str">
            <v>000.000.000-1900</v>
          </cell>
          <cell r="E1903" t="str">
            <v>Cx. Econômica</v>
          </cell>
          <cell r="F1903">
            <v>4825</v>
          </cell>
          <cell r="G1903">
            <v>1288</v>
          </cell>
          <cell r="H1903" t="str">
            <v>876072778-9</v>
          </cell>
        </row>
        <row r="1904">
          <cell r="B1904">
            <v>1902</v>
          </cell>
          <cell r="C1904" t="str">
            <v>Fabiana Jesus dos Santos</v>
          </cell>
          <cell r="D1904" t="str">
            <v>000.000.000-1901</v>
          </cell>
          <cell r="E1904" t="str">
            <v>Cx. Econômica</v>
          </cell>
          <cell r="F1904">
            <v>780</v>
          </cell>
          <cell r="G1904">
            <v>13</v>
          </cell>
          <cell r="H1904" t="str">
            <v>00009968-7</v>
          </cell>
        </row>
        <row r="1905">
          <cell r="B1905">
            <v>1903</v>
          </cell>
          <cell r="C1905" t="str">
            <v>Gleivison Lima dos Santos</v>
          </cell>
          <cell r="D1905" t="str">
            <v>000.000.000-1902</v>
          </cell>
          <cell r="E1905" t="str">
            <v>Cx. Econômica</v>
          </cell>
          <cell r="F1905">
            <v>4818</v>
          </cell>
          <cell r="G1905">
            <v>13</v>
          </cell>
          <cell r="H1905" t="str">
            <v>00014185-2</v>
          </cell>
        </row>
        <row r="1906">
          <cell r="B1906">
            <v>1904</v>
          </cell>
          <cell r="C1906" t="str">
            <v>Mª José S de Oliveira</v>
          </cell>
          <cell r="D1906" t="str">
            <v>000.000.000-1903</v>
          </cell>
          <cell r="E1906" t="str">
            <v>Cx. Econômica</v>
          </cell>
          <cell r="F1906">
            <v>4818</v>
          </cell>
          <cell r="G1906">
            <v>13</v>
          </cell>
          <cell r="H1906" t="str">
            <v>00012655-1</v>
          </cell>
        </row>
        <row r="1907">
          <cell r="B1907">
            <v>1905</v>
          </cell>
          <cell r="C1907" t="str">
            <v>Vanderlucia Santana Souza</v>
          </cell>
          <cell r="D1907" t="str">
            <v>000.000.000-1904</v>
          </cell>
          <cell r="E1907" t="str">
            <v>Cx. Econômica</v>
          </cell>
          <cell r="F1907">
            <v>4825</v>
          </cell>
          <cell r="G1907">
            <v>13</v>
          </cell>
          <cell r="H1907" t="str">
            <v>00003511-2</v>
          </cell>
        </row>
        <row r="1908">
          <cell r="B1908">
            <v>1906</v>
          </cell>
          <cell r="C1908" t="str">
            <v>Edinaide Mª Ferreira</v>
          </cell>
          <cell r="D1908" t="str">
            <v>000.000.000-1905</v>
          </cell>
          <cell r="E1908" t="str">
            <v>Cx. Econômica</v>
          </cell>
          <cell r="F1908">
            <v>780</v>
          </cell>
          <cell r="G1908">
            <v>23</v>
          </cell>
          <cell r="H1908" t="str">
            <v>00012197-6</v>
          </cell>
        </row>
        <row r="1909">
          <cell r="B1909">
            <v>1907</v>
          </cell>
          <cell r="C1909" t="str">
            <v>Cassandra de Souza O Santos</v>
          </cell>
          <cell r="D1909" t="str">
            <v>000.000.000-1906</v>
          </cell>
          <cell r="E1909" t="str">
            <v>Bradesco</v>
          </cell>
          <cell r="F1909">
            <v>3871</v>
          </cell>
          <cell r="G1909" t="str">
            <v>c/corr</v>
          </cell>
          <cell r="H1909" t="str">
            <v>0469991-2</v>
          </cell>
        </row>
        <row r="1910">
          <cell r="B1910">
            <v>1908</v>
          </cell>
          <cell r="C1910" t="str">
            <v>Gilvanda Souza Alves</v>
          </cell>
          <cell r="D1910" t="str">
            <v>000.000.000-1907</v>
          </cell>
          <cell r="E1910" t="str">
            <v>Bradesco</v>
          </cell>
          <cell r="F1910">
            <v>3801</v>
          </cell>
          <cell r="G1910" t="str">
            <v>poup</v>
          </cell>
          <cell r="H1910" t="str">
            <v>0350253-8</v>
          </cell>
        </row>
        <row r="1911">
          <cell r="B1911">
            <v>1909</v>
          </cell>
          <cell r="C1911" t="str">
            <v>Samuel Monteiro Cruz</v>
          </cell>
          <cell r="D1911" t="str">
            <v>000.000.000-1908</v>
          </cell>
          <cell r="E1911" t="str">
            <v>Cx. Econômica</v>
          </cell>
          <cell r="F1911">
            <v>4818</v>
          </cell>
          <cell r="G1911">
            <v>13</v>
          </cell>
          <cell r="H1911" t="str">
            <v>00007273-7</v>
          </cell>
        </row>
        <row r="1912">
          <cell r="B1912">
            <v>1910</v>
          </cell>
          <cell r="C1912" t="str">
            <v>Vilma Pinheiro de Souza</v>
          </cell>
          <cell r="D1912" t="str">
            <v>000.000.000-1909</v>
          </cell>
          <cell r="E1912" t="str">
            <v>Cx. Econômica</v>
          </cell>
          <cell r="F1912">
            <v>4825</v>
          </cell>
          <cell r="G1912">
            <v>13</v>
          </cell>
          <cell r="H1912" t="str">
            <v>00016892-9</v>
          </cell>
        </row>
        <row r="1913">
          <cell r="B1913">
            <v>1911</v>
          </cell>
          <cell r="C1913" t="str">
            <v>Ivaneide Olegário da Cruz</v>
          </cell>
          <cell r="D1913" t="str">
            <v>000.000.000-1910</v>
          </cell>
          <cell r="E1913" t="str">
            <v>Cx. Econômica</v>
          </cell>
          <cell r="F1913">
            <v>949</v>
          </cell>
          <cell r="G1913">
            <v>1288</v>
          </cell>
          <cell r="H1913" t="str">
            <v>875900354-3</v>
          </cell>
        </row>
        <row r="1914">
          <cell r="B1914">
            <v>1912</v>
          </cell>
          <cell r="C1914" t="str">
            <v>Ana Mª Sousa</v>
          </cell>
          <cell r="D1914" t="str">
            <v>000.000.000-1911</v>
          </cell>
          <cell r="E1914" t="str">
            <v>Banco do Brasil</v>
          </cell>
          <cell r="F1914" t="str">
            <v>2760-X</v>
          </cell>
          <cell r="G1914" t="str">
            <v>poup</v>
          </cell>
          <cell r="H1914" t="str">
            <v>17.309-6</v>
          </cell>
        </row>
        <row r="1915">
          <cell r="B1915">
            <v>1913</v>
          </cell>
          <cell r="C1915" t="str">
            <v>Dernivaldo Mª de Souza</v>
          </cell>
          <cell r="D1915" t="str">
            <v>000.000.000-1912</v>
          </cell>
          <cell r="E1915" t="str">
            <v>Cx. Econômica</v>
          </cell>
          <cell r="F1915">
            <v>4825</v>
          </cell>
          <cell r="G1915">
            <v>13</v>
          </cell>
          <cell r="H1915" t="str">
            <v>00021273-1</v>
          </cell>
        </row>
        <row r="1916">
          <cell r="B1916">
            <v>1914</v>
          </cell>
          <cell r="C1916" t="str">
            <v>Estácio Cedro de Souza</v>
          </cell>
          <cell r="D1916" t="str">
            <v>000.000.000-1913</v>
          </cell>
          <cell r="E1916" t="str">
            <v>Cx. Econômica</v>
          </cell>
          <cell r="F1916">
            <v>4825</v>
          </cell>
          <cell r="G1916">
            <v>13</v>
          </cell>
          <cell r="H1916" t="str">
            <v>00019296-0</v>
          </cell>
        </row>
        <row r="1917">
          <cell r="B1917">
            <v>1915</v>
          </cell>
          <cell r="C1917" t="str">
            <v>Alisson Ferreira Lemos</v>
          </cell>
          <cell r="D1917" t="str">
            <v>000.000.000-1914</v>
          </cell>
          <cell r="E1917" t="str">
            <v>Cx. Econômica</v>
          </cell>
          <cell r="F1917">
            <v>4825</v>
          </cell>
          <cell r="G1917">
            <v>1288</v>
          </cell>
          <cell r="H1917" t="str">
            <v>803733996-1</v>
          </cell>
        </row>
        <row r="1918">
          <cell r="B1918">
            <v>1916</v>
          </cell>
          <cell r="C1918" t="str">
            <v>Fabrisia Teles Baraúnas</v>
          </cell>
          <cell r="D1918" t="str">
            <v>000.000.000-1915</v>
          </cell>
          <cell r="E1918" t="str">
            <v>Cx. Econômica</v>
          </cell>
          <cell r="F1918">
            <v>780</v>
          </cell>
          <cell r="G1918">
            <v>13</v>
          </cell>
          <cell r="H1918" t="str">
            <v>00000321-6</v>
          </cell>
        </row>
        <row r="1919">
          <cell r="B1919">
            <v>1917</v>
          </cell>
          <cell r="C1919" t="str">
            <v>Ana Paula da Silva</v>
          </cell>
          <cell r="D1919" t="str">
            <v>000.000.000-1916</v>
          </cell>
          <cell r="E1919" t="str">
            <v>Cx. Econômica</v>
          </cell>
          <cell r="F1919">
            <v>4825</v>
          </cell>
          <cell r="G1919">
            <v>1288</v>
          </cell>
          <cell r="H1919" t="str">
            <v>857258946-3</v>
          </cell>
        </row>
        <row r="1920">
          <cell r="B1920">
            <v>1918</v>
          </cell>
          <cell r="C1920" t="str">
            <v>Adriel Jesus dos Santos</v>
          </cell>
          <cell r="D1920" t="str">
            <v>000.000.000-1917</v>
          </cell>
          <cell r="E1920" t="str">
            <v>Bradesco</v>
          </cell>
          <cell r="F1920">
            <v>3858</v>
          </cell>
          <cell r="G1920" t="str">
            <v>c/corr</v>
          </cell>
          <cell r="H1920" t="str">
            <v>0219778-2</v>
          </cell>
        </row>
        <row r="1921">
          <cell r="B1921">
            <v>1919</v>
          </cell>
          <cell r="C1921" t="str">
            <v>Jhones dos Anjos Oliveira</v>
          </cell>
          <cell r="D1921" t="str">
            <v>000.000.000-1918</v>
          </cell>
          <cell r="E1921" t="str">
            <v>Cx. Econômica</v>
          </cell>
          <cell r="F1921">
            <v>4825</v>
          </cell>
          <cell r="G1921">
            <v>1288</v>
          </cell>
          <cell r="H1921" t="str">
            <v>800125359-5</v>
          </cell>
        </row>
        <row r="1922">
          <cell r="B1922">
            <v>1920</v>
          </cell>
          <cell r="C1922" t="str">
            <v>Alciene Alves Rodrigues</v>
          </cell>
          <cell r="D1922" t="str">
            <v>000.000.000-1919</v>
          </cell>
          <cell r="E1922" t="str">
            <v>Cx. Econômica</v>
          </cell>
          <cell r="F1922">
            <v>780</v>
          </cell>
          <cell r="G1922">
            <v>1288</v>
          </cell>
          <cell r="H1922" t="str">
            <v>836304865-6</v>
          </cell>
        </row>
        <row r="1923">
          <cell r="B1923">
            <v>1921</v>
          </cell>
          <cell r="C1923" t="str">
            <v>Mª do Carmo S Santos</v>
          </cell>
          <cell r="D1923" t="str">
            <v>000.000.000-1920</v>
          </cell>
          <cell r="E1923" t="str">
            <v>Cx. Econômica</v>
          </cell>
          <cell r="F1923">
            <v>949</v>
          </cell>
          <cell r="G1923">
            <v>1288</v>
          </cell>
          <cell r="H1923" t="str">
            <v>876014361-2</v>
          </cell>
        </row>
        <row r="1924">
          <cell r="B1924">
            <v>1922</v>
          </cell>
          <cell r="C1924" t="str">
            <v>Eliana Almeida das Neves</v>
          </cell>
          <cell r="D1924" t="str">
            <v>000.000.000-1921</v>
          </cell>
          <cell r="E1924" t="str">
            <v>Cx. Econômica</v>
          </cell>
          <cell r="F1924">
            <v>4818</v>
          </cell>
          <cell r="G1924">
            <v>1288</v>
          </cell>
          <cell r="H1924" t="str">
            <v>834387613-8</v>
          </cell>
        </row>
        <row r="1925">
          <cell r="B1925">
            <v>1923</v>
          </cell>
          <cell r="C1925" t="str">
            <v>Fideles A de Almeida</v>
          </cell>
          <cell r="D1925" t="str">
            <v>000.000.000-1922</v>
          </cell>
          <cell r="E1925" t="str">
            <v>Banco do Brasil</v>
          </cell>
          <cell r="F1925" t="str">
            <v>2760-X</v>
          </cell>
          <cell r="G1925" t="str">
            <v>poup</v>
          </cell>
          <cell r="H1925" t="str">
            <v>8.457-3</v>
          </cell>
        </row>
        <row r="1926">
          <cell r="B1926">
            <v>1924</v>
          </cell>
          <cell r="C1926" t="str">
            <v>Eliane Souza Santos</v>
          </cell>
          <cell r="D1926" t="str">
            <v>000.000.000-1923</v>
          </cell>
          <cell r="E1926" t="str">
            <v>Cx. Econômica</v>
          </cell>
          <cell r="F1926">
            <v>1053</v>
          </cell>
          <cell r="G1926">
            <v>13</v>
          </cell>
          <cell r="H1926" t="str">
            <v>00153222-0</v>
          </cell>
        </row>
        <row r="1927">
          <cell r="B1927">
            <v>1925</v>
          </cell>
          <cell r="C1927" t="str">
            <v>Mª Alves de Souza</v>
          </cell>
          <cell r="D1927" t="str">
            <v>000.000.000-1924</v>
          </cell>
          <cell r="E1927" t="str">
            <v>Bradesco</v>
          </cell>
          <cell r="F1927" t="str">
            <v>3801-6</v>
          </cell>
          <cell r="G1927" t="str">
            <v>c/corr</v>
          </cell>
          <cell r="H1927" t="str">
            <v>0522926-0</v>
          </cell>
        </row>
        <row r="1928">
          <cell r="B1928">
            <v>1926</v>
          </cell>
          <cell r="C1928" t="str">
            <v>Domingas B de Souza</v>
          </cell>
          <cell r="D1928" t="str">
            <v>000.000.000-1925</v>
          </cell>
          <cell r="E1928" t="str">
            <v>Bradesco</v>
          </cell>
          <cell r="F1928" t="str">
            <v>3801-6</v>
          </cell>
          <cell r="G1928" t="str">
            <v>c/corr</v>
          </cell>
          <cell r="H1928" t="str">
            <v>0004150-5</v>
          </cell>
        </row>
        <row r="1929">
          <cell r="B1929">
            <v>1927</v>
          </cell>
          <cell r="C1929" t="str">
            <v>Orlando Alves de Brito</v>
          </cell>
          <cell r="D1929" t="str">
            <v>000.000.000-1926</v>
          </cell>
          <cell r="E1929" t="str">
            <v>Cx. Econômica</v>
          </cell>
          <cell r="F1929">
            <v>4825</v>
          </cell>
          <cell r="G1929">
            <v>13</v>
          </cell>
          <cell r="H1929" t="str">
            <v>00021161-1</v>
          </cell>
        </row>
        <row r="1930">
          <cell r="B1930">
            <v>1928</v>
          </cell>
          <cell r="C1930" t="str">
            <v>Ronivaldo Souza Santos</v>
          </cell>
          <cell r="D1930" t="str">
            <v>000.000.000-1927</v>
          </cell>
          <cell r="E1930" t="str">
            <v>Cx. Econômica</v>
          </cell>
          <cell r="F1930">
            <v>4825</v>
          </cell>
          <cell r="G1930">
            <v>13</v>
          </cell>
          <cell r="H1930" t="str">
            <v>00009036-9</v>
          </cell>
        </row>
        <row r="1931">
          <cell r="B1931">
            <v>1929</v>
          </cell>
          <cell r="C1931" t="str">
            <v>Bibiane V Santana</v>
          </cell>
          <cell r="D1931" t="str">
            <v>000.000.000-1928</v>
          </cell>
          <cell r="E1931" t="str">
            <v>Banco do Brasil</v>
          </cell>
          <cell r="F1931" t="str">
            <v>2760-X</v>
          </cell>
          <cell r="G1931" t="str">
            <v>c/corr</v>
          </cell>
          <cell r="H1931" t="str">
            <v>21.404-3</v>
          </cell>
        </row>
        <row r="1932">
          <cell r="B1932">
            <v>1930</v>
          </cell>
          <cell r="C1932" t="str">
            <v>Valdizia Jesus Sá Teles</v>
          </cell>
          <cell r="D1932" t="str">
            <v>000.000.000-1929</v>
          </cell>
          <cell r="E1932" t="str">
            <v>Banco do Brasil</v>
          </cell>
          <cell r="F1932" t="str">
            <v>2760-X</v>
          </cell>
          <cell r="G1932" t="str">
            <v>poup</v>
          </cell>
          <cell r="H1932" t="str">
            <v>21.423-X</v>
          </cell>
        </row>
        <row r="1933">
          <cell r="B1933">
            <v>1931</v>
          </cell>
          <cell r="C1933" t="str">
            <v>Regina Celeste C Pires</v>
          </cell>
          <cell r="D1933" t="str">
            <v>000.000.000-1930</v>
          </cell>
          <cell r="E1933" t="str">
            <v>Cx. Econômica</v>
          </cell>
          <cell r="F1933">
            <v>4694</v>
          </cell>
          <cell r="G1933">
            <v>13</v>
          </cell>
          <cell r="H1933" t="str">
            <v>00008814-2</v>
          </cell>
        </row>
        <row r="1934">
          <cell r="B1934">
            <v>1932</v>
          </cell>
          <cell r="C1934" t="str">
            <v>Jakeline Kauane S Andrde</v>
          </cell>
          <cell r="D1934" t="str">
            <v>000.000.000-1931</v>
          </cell>
          <cell r="E1934" t="str">
            <v>Cx. Econômica</v>
          </cell>
          <cell r="F1934">
            <v>783</v>
          </cell>
          <cell r="G1934">
            <v>1288</v>
          </cell>
          <cell r="H1934" t="str">
            <v>853806386-1</v>
          </cell>
        </row>
        <row r="1935">
          <cell r="B1935">
            <v>1933</v>
          </cell>
          <cell r="C1935" t="str">
            <v>Ivanilton G Ferreira</v>
          </cell>
          <cell r="D1935" t="str">
            <v>000.000.000-1932</v>
          </cell>
          <cell r="E1935" t="str">
            <v>Banco do Brasil</v>
          </cell>
          <cell r="F1935" t="str">
            <v>2760-X</v>
          </cell>
          <cell r="G1935" t="str">
            <v>c/corr</v>
          </cell>
          <cell r="H1935" t="str">
            <v>22.009-4</v>
          </cell>
        </row>
        <row r="1936">
          <cell r="B1936">
            <v>1934</v>
          </cell>
          <cell r="C1936" t="str">
            <v>Eunailde G Ferreira</v>
          </cell>
          <cell r="D1936" t="str">
            <v>000.000.000-1933</v>
          </cell>
          <cell r="E1936" t="str">
            <v>Bradesco</v>
          </cell>
          <cell r="F1936" t="str">
            <v>3616-1</v>
          </cell>
          <cell r="G1936" t="str">
            <v>c/corr</v>
          </cell>
          <cell r="H1936" t="str">
            <v>0004621-3</v>
          </cell>
        </row>
        <row r="1937">
          <cell r="B1937">
            <v>1935</v>
          </cell>
          <cell r="C1937" t="str">
            <v>Sueli Rosa de Souza</v>
          </cell>
          <cell r="D1937" t="str">
            <v>000.000.000-1934</v>
          </cell>
          <cell r="E1937" t="str">
            <v>Bradesco</v>
          </cell>
          <cell r="F1937" t="str">
            <v>3801-6</v>
          </cell>
          <cell r="G1937" t="str">
            <v>poup</v>
          </cell>
          <cell r="H1937" t="str">
            <v>1000464-0</v>
          </cell>
        </row>
        <row r="1938">
          <cell r="B1938">
            <v>1936</v>
          </cell>
          <cell r="C1938" t="str">
            <v>Nelson Almeida Ribeiro</v>
          </cell>
          <cell r="D1938" t="str">
            <v>000.000.000-1935</v>
          </cell>
          <cell r="E1938" t="str">
            <v>Cx. Econômica</v>
          </cell>
          <cell r="F1938">
            <v>4818</v>
          </cell>
          <cell r="G1938">
            <v>13</v>
          </cell>
          <cell r="H1938" t="str">
            <v>00013023-0</v>
          </cell>
        </row>
        <row r="1939">
          <cell r="B1939">
            <v>1937</v>
          </cell>
          <cell r="C1939" t="str">
            <v>Luzinete Souza Lapa</v>
          </cell>
          <cell r="D1939" t="str">
            <v>000.000.000-1936</v>
          </cell>
          <cell r="E1939" t="str">
            <v>Banco do Brasil</v>
          </cell>
          <cell r="F1939" t="str">
            <v>2760-X</v>
          </cell>
          <cell r="G1939" t="str">
            <v>poup</v>
          </cell>
          <cell r="H1939" t="str">
            <v>21.342-X</v>
          </cell>
        </row>
        <row r="1940">
          <cell r="B1940">
            <v>1938</v>
          </cell>
          <cell r="C1940" t="str">
            <v>Jaciara de Araújo Suza</v>
          </cell>
          <cell r="D1940" t="str">
            <v>000.000.000-1937</v>
          </cell>
          <cell r="E1940" t="str">
            <v>Bradesco</v>
          </cell>
          <cell r="F1940" t="str">
            <v>3801-6</v>
          </cell>
          <cell r="G1940" t="str">
            <v>poup</v>
          </cell>
          <cell r="H1940" t="str">
            <v>0005052-0</v>
          </cell>
        </row>
        <row r="1941">
          <cell r="B1941">
            <v>1939</v>
          </cell>
          <cell r="C1941" t="str">
            <v>Robério Ivan de Oliveira</v>
          </cell>
          <cell r="D1941" t="str">
            <v>000.000.000-1938</v>
          </cell>
          <cell r="E1941" t="str">
            <v>Cx. Econômica</v>
          </cell>
          <cell r="F1941">
            <v>4825</v>
          </cell>
          <cell r="G1941">
            <v>1288</v>
          </cell>
          <cell r="H1941" t="str">
            <v>804939323-0</v>
          </cell>
        </row>
        <row r="1942">
          <cell r="B1942">
            <v>1940</v>
          </cell>
          <cell r="C1942" t="str">
            <v>Dina Alves Brito Oliveira</v>
          </cell>
          <cell r="D1942" t="str">
            <v>000.000.000-1939</v>
          </cell>
          <cell r="E1942" t="str">
            <v>Bradesco</v>
          </cell>
          <cell r="F1942">
            <v>3858</v>
          </cell>
          <cell r="G1942" t="str">
            <v>c/corr</v>
          </cell>
          <cell r="H1942" t="str">
            <v>0411753-0</v>
          </cell>
        </row>
        <row r="1943">
          <cell r="B1943">
            <v>1941</v>
          </cell>
          <cell r="C1943" t="str">
            <v>Rosinete Gomes de Souza</v>
          </cell>
          <cell r="D1943" t="str">
            <v>000.000.000-1940</v>
          </cell>
          <cell r="E1943" t="str">
            <v>Cx. Econômica</v>
          </cell>
          <cell r="F1943">
            <v>4601</v>
          </cell>
          <cell r="G1943">
            <v>13</v>
          </cell>
          <cell r="H1943" t="str">
            <v>00003586-6</v>
          </cell>
        </row>
        <row r="1944">
          <cell r="B1944">
            <v>1942</v>
          </cell>
          <cell r="C1944" t="str">
            <v>Leila Souza Celestino</v>
          </cell>
          <cell r="D1944" t="str">
            <v>000.000.000-1941</v>
          </cell>
          <cell r="E1944" t="str">
            <v>Cx. Econômica</v>
          </cell>
          <cell r="F1944">
            <v>4825</v>
          </cell>
          <cell r="G1944">
            <v>1288</v>
          </cell>
          <cell r="H1944" t="str">
            <v>838154881-9</v>
          </cell>
        </row>
        <row r="1945">
          <cell r="B1945">
            <v>1943</v>
          </cell>
          <cell r="C1945" t="str">
            <v>Hilari Assunção Santos</v>
          </cell>
          <cell r="D1945" t="str">
            <v>000.000.000-1942</v>
          </cell>
          <cell r="E1945" t="str">
            <v>Cx. Econômica</v>
          </cell>
          <cell r="F1945">
            <v>949</v>
          </cell>
          <cell r="G1945">
            <v>13</v>
          </cell>
          <cell r="H1945" t="str">
            <v>00010399-5</v>
          </cell>
        </row>
        <row r="1946">
          <cell r="B1946">
            <v>1944</v>
          </cell>
          <cell r="C1946" t="str">
            <v>Vangevaldo S de Jesus</v>
          </cell>
          <cell r="D1946" t="str">
            <v>000.000.000-1943</v>
          </cell>
          <cell r="E1946" t="str">
            <v>Banco do Brasil</v>
          </cell>
          <cell r="F1946" t="str">
            <v>2760-X</v>
          </cell>
          <cell r="G1946" t="str">
            <v>poup</v>
          </cell>
          <cell r="H1946" t="str">
            <v>16.795-9</v>
          </cell>
        </row>
      </sheetData>
      <sheetData sheetId="8" refreshError="1"/>
      <sheetData sheetId="9" refreshError="1"/>
      <sheetData sheetId="10" refreshError="1"/>
      <sheetData sheetId="11">
        <row r="4">
          <cell r="A4">
            <v>11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EDUARDO" refreshedDate="45178.480384027775" createdVersion="4" refreshedVersion="6" minRefreshableVersion="3" recordCount="10" xr:uid="{00000000-000A-0000-FFFF-FFFF00000000}">
  <cacheSource type="worksheet">
    <worksheetSource name="Tabela1"/>
  </cacheSource>
  <cacheFields count="12">
    <cacheField name="ID" numFmtId="0">
      <sharedItems containsSemiMixedTypes="0" containsString="0" containsNumber="1" containsInteger="1" minValue="5" maxValue="890"/>
    </cacheField>
    <cacheField name="Colaborador" numFmtId="0">
      <sharedItems/>
    </cacheField>
    <cacheField name="CPF" numFmtId="0">
      <sharedItems containsNonDate="0" containsString="0" containsBlank="1"/>
    </cacheField>
    <cacheField name="Banco" numFmtId="0">
      <sharedItems count="3">
        <s v="Banco do Brasil"/>
        <s v="Cx. Econômica"/>
        <s v="Bradesco"/>
      </sharedItems>
    </cacheField>
    <cacheField name="Ag." numFmtId="0">
      <sharedItems containsMixedTypes="1" containsNumber="1" containsInteger="1" minValue="780" maxValue="4825"/>
    </cacheField>
    <cacheField name="OP." numFmtId="0">
      <sharedItems containsMixedTypes="1" containsNumber="1" containsInteger="1" minValue="13" maxValue="1288"/>
    </cacheField>
    <cacheField name="Nº Conta" numFmtId="0">
      <sharedItems/>
    </cacheField>
    <cacheField name="Latas a Pagar" numFmtId="0">
      <sharedItems containsSemiMixedTypes="0" containsString="0" containsNumber="1" containsInteger="1" minValue="5" maxValue="600"/>
    </cacheField>
    <cacheField name="Valor Depósito" numFmtId="173">
      <sharedItems containsSemiMixedTypes="0" containsString="0" containsNumber="1" containsInteger="1" minValue="10" maxValue="5670"/>
    </cacheField>
    <cacheField name="Data" numFmtId="14">
      <sharedItems containsSemiMixedTypes="0" containsNonDate="0" containsDate="1" containsString="0" minDate="2021-09-23T00:00:00" maxDate="2024-12-13T00:00:00" count="17">
        <d v="2023-09-01T00:00:00"/>
        <d v="2023-10-02T00:00:00"/>
        <d v="2023-11-03T00:00:00"/>
        <d v="2023-09-04T00:00:00"/>
        <d v="2023-09-05T00:00:00"/>
        <d v="2023-09-06T00:00:00"/>
        <d v="2023-09-07T00:00:00"/>
        <d v="2023-09-08T00:00:00"/>
        <d v="2023-09-09T00:00:00"/>
        <d v="2024-12-12T00:00:00"/>
        <d v="2021-12-23T00:00:00" u="1"/>
        <d v="2021-11-11T00:00:00" u="1"/>
        <d v="2023-01-09T00:00:00" u="1"/>
        <d v="2021-09-23T00:00:00" u="1"/>
        <d v="2023-12-12T00:00:00" u="1"/>
        <d v="2022-12-22T00:00:00" u="1"/>
        <d v="2021-11-10T00:00:00" u="1"/>
      </sharedItems>
    </cacheField>
    <cacheField name="MÊS" numFmtId="0">
      <sharedItems count="10">
        <s v="SET"/>
        <s v="OUT"/>
        <s v="NOV"/>
        <s v="DEZ"/>
        <s v="JANEIRO" u="1"/>
        <s v="DEZEMBRO" u="1"/>
        <s v="OUTUBRO" u="1"/>
        <s v="SETEMBRO" u="1"/>
        <s v="MAIO" u="1"/>
        <s v="NOVEMBRO" u="1"/>
      </sharedItems>
    </cacheField>
    <cacheField name="ANO" numFmtId="0">
      <sharedItems containsSemiMixedTypes="0" containsString="0" containsNumber="1" containsInteger="1" minValue="2023" maxValue="2024" count="2">
        <n v="2023"/>
        <n v="2024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1"/>
    <s v="Carlos Machado Gonçalves"/>
    <m/>
    <x v="0"/>
    <s v="2760-X"/>
    <s v="poup"/>
    <s v="21.346-2"/>
    <n v="23"/>
    <n v="230"/>
    <x v="0"/>
    <x v="0"/>
    <x v="0"/>
  </r>
  <r>
    <n v="77"/>
    <s v="Edna Brito Paixão de Sousa"/>
    <m/>
    <x v="1"/>
    <n v="949"/>
    <n v="23"/>
    <s v="00022875-2"/>
    <n v="56"/>
    <n v="560"/>
    <x v="1"/>
    <x v="1"/>
    <x v="0"/>
  </r>
  <r>
    <n v="777"/>
    <s v="Luana Jesus Santana"/>
    <m/>
    <x v="1"/>
    <n v="4825"/>
    <n v="13"/>
    <s v="00006725-1"/>
    <n v="45"/>
    <n v="450"/>
    <x v="2"/>
    <x v="2"/>
    <x v="0"/>
  </r>
  <r>
    <n v="888"/>
    <s v="Ediandro Fideles de Souza"/>
    <m/>
    <x v="1"/>
    <n v="4601"/>
    <n v="13"/>
    <s v="00008773-4"/>
    <n v="567"/>
    <n v="5670"/>
    <x v="3"/>
    <x v="0"/>
    <x v="0"/>
  </r>
  <r>
    <n v="890"/>
    <s v="Rozalia Pereira da Silva"/>
    <m/>
    <x v="1"/>
    <n v="4818"/>
    <n v="13"/>
    <s v="00011738-2"/>
    <n v="34"/>
    <n v="340"/>
    <x v="4"/>
    <x v="0"/>
    <x v="0"/>
  </r>
  <r>
    <n v="44"/>
    <s v="Irislene de Novais"/>
    <m/>
    <x v="2"/>
    <s v="7802-6"/>
    <s v="c/corr"/>
    <s v="0016827-0"/>
    <n v="34"/>
    <n v="340"/>
    <x v="5"/>
    <x v="0"/>
    <x v="0"/>
  </r>
  <r>
    <n v="11"/>
    <s v="Carlos Machado Gonçalves"/>
    <m/>
    <x v="0"/>
    <s v="2760-X"/>
    <s v="poup"/>
    <s v="21.346-2"/>
    <n v="600"/>
    <n v="1111"/>
    <x v="6"/>
    <x v="0"/>
    <x v="0"/>
  </r>
  <r>
    <n v="5"/>
    <s v="Itala Daiane Lopes de Oliveira"/>
    <m/>
    <x v="1"/>
    <n v="780"/>
    <n v="1288"/>
    <s v="835383045-9"/>
    <n v="50"/>
    <n v="500"/>
    <x v="7"/>
    <x v="0"/>
    <x v="0"/>
  </r>
  <r>
    <n v="5"/>
    <s v="Itala Daiane Lopes de Oliveira"/>
    <m/>
    <x v="1"/>
    <n v="780"/>
    <n v="1288"/>
    <s v="835383045-9"/>
    <n v="5"/>
    <n v="10"/>
    <x v="8"/>
    <x v="0"/>
    <x v="0"/>
  </r>
  <r>
    <n v="5"/>
    <s v="DANIEL DOS SANTOS"/>
    <m/>
    <x v="1"/>
    <n v="780"/>
    <n v="1288"/>
    <s v="835383045-9"/>
    <n v="5"/>
    <n v="10"/>
    <x v="9"/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6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4" indent="0" outline="1" outlineData="1" multipleFieldFilters="0" chartFormat="4" rowHeaderCaption="DATA">
  <location ref="N5:O15" firstHeaderRow="1" firstDataRow="1" firstDataCol="1" rowPageCount="3" colPageCount="1"/>
  <pivotFields count="12">
    <pivotField showAll="0"/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18">
        <item m="1" x="13"/>
        <item m="1" x="16"/>
        <item m="1" x="11"/>
        <item m="1" x="10"/>
        <item m="1" x="15"/>
        <item m="1" x="12"/>
        <item x="0"/>
        <item x="1"/>
        <item x="2"/>
        <item x="3"/>
        <item x="4"/>
        <item x="5"/>
        <item x="6"/>
        <item x="7"/>
        <item x="8"/>
        <item m="1" x="14"/>
        <item x="9"/>
        <item t="default"/>
      </items>
    </pivotField>
    <pivotField axis="axisPage" multipleItemSelectionAllowed="1" showAll="0" defaultSubtotal="0">
      <items count="10">
        <item m="1" x="4"/>
        <item m="1" x="8"/>
        <item m="1" x="7"/>
        <item m="1" x="9"/>
        <item m="1" x="5"/>
        <item m="1" x="6"/>
        <item x="0"/>
        <item x="1"/>
        <item x="2"/>
        <item x="3"/>
      </items>
    </pivotField>
    <pivotField axis="axisPage" showAll="0">
      <items count="3">
        <item x="0"/>
        <item x="1"/>
        <item t="default"/>
      </items>
    </pivotField>
  </pivotFields>
  <rowFields count="1">
    <field x="9"/>
  </rowFields>
  <rowItems count="1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</rowItems>
  <colItems count="1">
    <i/>
  </colItems>
  <pageFields count="3">
    <pageField fld="11" hier="-1"/>
    <pageField fld="10" hier="-1"/>
    <pageField fld="3" hier="-1"/>
  </pageFields>
  <dataFields count="1">
    <dataField name="CUSTO TOTAL" fld="8" baseField="10" baseItem="2" numFmtId="173"/>
  </dataFields>
  <formats count="4">
    <format dxfId="48">
      <pivotArea field="9" type="button" dataOnly="0" labelOnly="1" outline="0" axis="axisRow" fieldPosition="0"/>
    </format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dataOnly="0" labelOnly="1" fieldPosition="0">
        <references count="1">
          <reference field="9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5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4" indent="0" outline="1" outlineData="1" multipleFieldFilters="0" chartFormat="3" rowHeaderCaption="DATA">
  <location ref="K3:L13" firstHeaderRow="1" firstDataRow="1" firstDataCol="1" rowPageCount="1" colPageCount="1"/>
  <pivotFields count="12"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>
      <items count="18">
        <item m="1" x="13"/>
        <item m="1" x="16"/>
        <item m="1" x="11"/>
        <item m="1" x="10"/>
        <item m="1" x="15"/>
        <item m="1" x="12"/>
        <item x="0"/>
        <item x="1"/>
        <item x="2"/>
        <item x="3"/>
        <item x="4"/>
        <item x="5"/>
        <item x="6"/>
        <item x="7"/>
        <item x="8"/>
        <item m="1" x="14"/>
        <item x="9"/>
        <item t="default"/>
      </items>
    </pivotField>
    <pivotField axis="axisRow" multipleItemSelectionAllowed="1" showAll="0" defaultSubtotal="0">
      <items count="10">
        <item m="1" x="4"/>
        <item m="1" x="8"/>
        <item m="1" x="7"/>
        <item m="1" x="9"/>
        <item m="1" x="5"/>
        <item m="1" x="6"/>
        <item x="0"/>
        <item x="1"/>
        <item x="2"/>
        <item x="3"/>
      </items>
    </pivotField>
    <pivotField axis="axisPage" showAll="0">
      <items count="3">
        <item x="0"/>
        <item x="1"/>
        <item t="default"/>
      </items>
    </pivotField>
  </pivotFields>
  <rowFields count="2">
    <field x="10"/>
    <field x="3"/>
  </rowFields>
  <rowItems count="10">
    <i>
      <x v="6"/>
    </i>
    <i r="1">
      <x/>
    </i>
    <i r="1">
      <x v="1"/>
    </i>
    <i r="1">
      <x v="2"/>
    </i>
    <i>
      <x v="7"/>
    </i>
    <i r="1">
      <x v="2"/>
    </i>
    <i>
      <x v="8"/>
    </i>
    <i r="1">
      <x v="2"/>
    </i>
    <i>
      <x v="9"/>
    </i>
    <i r="1">
      <x v="2"/>
    </i>
  </rowItems>
  <colItems count="1">
    <i/>
  </colItems>
  <pageFields count="1">
    <pageField fld="11" hier="-1"/>
  </pageFields>
  <dataFields count="1">
    <dataField name="CUSTO TOTAL" fld="8" baseField="10" baseItem="2" numFmtId="173"/>
  </dataFields>
  <formats count="3">
    <format dxfId="51">
      <pivotArea field="9" type="button" dataOnly="0" labelOnly="1" outline="0"/>
    </format>
    <format dxfId="50">
      <pivotArea outline="0" collapsedLevelsAreSubtotals="1" fieldPosition="0"/>
    </format>
    <format dxfId="49">
      <pivotArea outline="0" collapsedLevelsAreSubtotals="1" fieldPosition="0"/>
    </format>
  </format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4" indent="0" outline="1" outlineData="1" multipleFieldFilters="0" chartFormat="4" rowHeaderCaption="DATA">
  <location ref="A4:B14" firstHeaderRow="1" firstDataRow="1" firstDataCol="1" rowPageCount="2" colPageCount="1"/>
  <pivotFields count="12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m="1" x="13"/>
        <item m="1" x="16"/>
        <item m="1" x="11"/>
        <item m="1" x="10"/>
        <item m="1" x="15"/>
        <item m="1" x="12"/>
        <item x="0"/>
        <item x="1"/>
        <item x="2"/>
        <item x="3"/>
        <item x="4"/>
        <item x="5"/>
        <item x="6"/>
        <item x="7"/>
        <item x="8"/>
        <item m="1" x="14"/>
        <item x="9"/>
        <item t="default"/>
      </items>
    </pivotField>
    <pivotField axis="axisPage" multipleItemSelectionAllowed="1" showAll="0" defaultSubtotal="0">
      <items count="10">
        <item m="1" x="4"/>
        <item m="1" x="8"/>
        <item m="1" x="7"/>
        <item m="1" x="9"/>
        <item m="1" x="5"/>
        <item m="1" x="6"/>
        <item x="0"/>
        <item x="1"/>
        <item x="2"/>
        <item x="3"/>
      </items>
    </pivotField>
    <pivotField axis="axisPage" showAll="0">
      <items count="3">
        <item x="0"/>
        <item x="1"/>
        <item t="default"/>
      </items>
    </pivotField>
  </pivotFields>
  <rowFields count="1">
    <field x="9"/>
  </rowFields>
  <rowItems count="1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</rowItems>
  <colItems count="1">
    <i/>
  </colItems>
  <pageFields count="2">
    <pageField fld="11" hier="-1"/>
    <pageField fld="10" hier="-1"/>
  </pageFields>
  <dataFields count="1">
    <dataField name="NÚMERO DE COLABORADORES" fld="1" subtotal="count" baseField="0" baseItem="0"/>
  </dataFields>
  <formats count="3">
    <format dxfId="54">
      <pivotArea collapsedLevelsAreSubtotals="1" fieldPosition="0">
        <references count="1">
          <reference field="9" count="0"/>
        </references>
      </pivotArea>
    </format>
    <format dxfId="53">
      <pivotArea field="9" type="button" dataOnly="0" labelOnly="1" outline="0" axis="axisRow" fieldPosition="0"/>
    </format>
    <format dxfId="52">
      <pivotArea dataOnly="0" labelOnly="1" fieldPosition="0">
        <references count="1">
          <reference field="9" count="0"/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ela dinâmica7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4" indent="0" outline="1" outlineData="1" multipleFieldFilters="0" chartFormat="3" rowHeaderCaption="DATA">
  <location ref="Q4:R14" firstHeaderRow="1" firstDataRow="1" firstDataCol="1" rowPageCount="2" colPageCount="1"/>
  <pivotFields count="12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8">
        <item m="1" x="13"/>
        <item m="1" x="16"/>
        <item m="1" x="11"/>
        <item m="1" x="10"/>
        <item m="1" x="15"/>
        <item m="1" x="12"/>
        <item x="0"/>
        <item x="1"/>
        <item x="2"/>
        <item x="3"/>
        <item x="4"/>
        <item x="5"/>
        <item x="6"/>
        <item x="7"/>
        <item x="8"/>
        <item m="1" x="14"/>
        <item x="9"/>
        <item t="default"/>
      </items>
    </pivotField>
    <pivotField axis="axisPage" multipleItemSelectionAllowed="1" showAll="0" defaultSubtotal="0">
      <items count="10">
        <item m="1" x="4"/>
        <item m="1" x="8"/>
        <item m="1" x="7"/>
        <item m="1" x="9"/>
        <item m="1" x="5"/>
        <item m="1" x="6"/>
        <item x="0"/>
        <item x="1"/>
        <item x="2"/>
        <item x="3"/>
      </items>
    </pivotField>
    <pivotField axis="axisPage" showAll="0">
      <items count="3">
        <item x="0"/>
        <item x="1"/>
        <item t="default"/>
      </items>
    </pivotField>
  </pivotFields>
  <rowFields count="1">
    <field x="9"/>
  </rowFields>
  <rowItems count="1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</rowItems>
  <colItems count="1">
    <i/>
  </colItems>
  <pageFields count="2">
    <pageField fld="11" hier="-1"/>
    <pageField fld="10" hier="-1"/>
  </pageFields>
  <dataFields count="1">
    <dataField name="PRODUÇÃO DIÁRIA" fld="7" baseField="0" baseItem="0" numFmtId="3"/>
  </dataFields>
  <formats count="5">
    <format dxfId="59">
      <pivotArea field="9" type="button" dataOnly="0" labelOnly="1" outline="0" axis="axisRow" fieldPosition="0"/>
    </format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dataOnly="0" labelOnly="1" fieldPosition="0">
        <references count="1">
          <reference field="9" count="0"/>
        </references>
      </pivotArea>
    </format>
  </format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00000000-0013-0000-FFFF-FFFF01000000}" sourceName="Data">
  <pivotTables>
    <pivotTable tabId="23" name="Tabela dinâmica1"/>
    <pivotTable tabId="23" name="Tabela dinâmica5"/>
    <pivotTable tabId="23" name="Tabela dinâmica6"/>
    <pivotTable tabId="23" name="Tabela dinâmica7"/>
  </pivotTables>
  <data>
    <tabular pivotCacheId="1" showMissing="0" crossFilter="none">
      <items count="17">
        <i x="0" s="1"/>
        <i x="3" s="1"/>
        <i x="4" s="1"/>
        <i x="5" s="1"/>
        <i x="6" s="1"/>
        <i x="7" s="1"/>
        <i x="8" s="1"/>
        <i x="1" s="1"/>
        <i x="2" s="1"/>
        <i x="9" s="1"/>
        <i x="13" s="1"/>
        <i x="16" s="1"/>
        <i x="11" s="1"/>
        <i x="10" s="1"/>
        <i x="15" s="1"/>
        <i x="12" s="1"/>
        <i x="1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0000000-0013-0000-FFFF-FFFF02000000}" sourceName="MÊS">
  <pivotTables>
    <pivotTable tabId="23" name="Tabela dinâmica1"/>
    <pivotTable tabId="23" name="Tabela dinâmica5"/>
    <pivotTable tabId="23" name="Tabela dinâmica6"/>
    <pivotTable tabId="23" name="Tabela dinâmica7"/>
  </pivotTables>
  <data>
    <tabular pivotCacheId="1" showMissing="0" crossFilter="none">
      <items count="10">
        <i x="0" s="1"/>
        <i x="1" s="1"/>
        <i x="2" s="1"/>
        <i x="3" s="1"/>
        <i x="4" s="1"/>
        <i x="8" s="1"/>
        <i x="7" s="1"/>
        <i x="6" s="1"/>
        <i x="9" s="1"/>
        <i x="5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nco1" xr10:uid="{00000000-0013-0000-FFFF-FFFF03000000}" sourceName="Banco">
  <pivotTables>
    <pivotTable tabId="23" name="Tabela dinâmica5"/>
    <pivotTable tabId="23" name="Tabela dinâmica6"/>
  </pivotTables>
  <data>
    <tabular pivotCacheId="1">
      <items count="3">
        <i x="0" s="1"/>
        <i x="2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FF744231-CCB6-4684-9461-C9B977FE34C3}" sourceName="ANO">
  <pivotTables>
    <pivotTable tabId="23" name="Tabela dinâmica1"/>
    <pivotTable tabId="23" name="Tabela dinâmica5"/>
    <pivotTable tabId="23" name="Tabela dinâmica6"/>
    <pivotTable tabId="23" name="Tabela dinâmica7"/>
  </pivotTables>
  <data>
    <tabular pivotCacheId="1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00000000-0014-0000-FFFF-FFFF01000000}" cache="SegmentaçãodeDados_Data" caption="Data" style="SlicerStyleLight3" rowHeight="241300"/>
  <slicer name="MÊS" xr10:uid="{00000000-0014-0000-FFFF-FFFF02000000}" cache="SegmentaçãodeDados_MÊS" caption="MÊS" columnCount="2" style="SlicerStyleLight3" rowHeight="241300"/>
  <slicer name="Banco" xr10:uid="{00000000-0014-0000-FFFF-FFFF03000000}" cache="SegmentaçãodeDados_Banco1" caption="Banco" style="SlicerStyleLight3" rowHeight="241300"/>
  <slicer name="ANO" xr10:uid="{677587B2-B76E-4949-94AB-36DBDC6F874D}" cache="SegmentaçãodeDados_ANO" caption="ANO" columnCount="2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L14" totalsRowShown="0" headerRowDxfId="44" dataDxfId="43" tableBorderDxfId="42">
  <tableColumns count="12">
    <tableColumn id="1" xr3:uid="{00000000-0010-0000-0000-000001000000}" name="ID" dataDxfId="41"/>
    <tableColumn id="2" xr3:uid="{00000000-0010-0000-0000-000002000000}" name="Colaborador" dataDxfId="40"/>
    <tableColumn id="3" xr3:uid="{00000000-0010-0000-0000-000003000000}" name="CPF" dataDxfId="39"/>
    <tableColumn id="4" xr3:uid="{00000000-0010-0000-0000-000004000000}" name="Banco" dataDxfId="38"/>
    <tableColumn id="5" xr3:uid="{00000000-0010-0000-0000-000005000000}" name="Ag." dataDxfId="37"/>
    <tableColumn id="6" xr3:uid="{00000000-0010-0000-0000-000006000000}" name="OP." dataDxfId="36"/>
    <tableColumn id="7" xr3:uid="{00000000-0010-0000-0000-000007000000}" name="Nº Conta" dataDxfId="35"/>
    <tableColumn id="8" xr3:uid="{00000000-0010-0000-0000-000008000000}" name="Latas a Pagar" dataDxfId="34"/>
    <tableColumn id="9" xr3:uid="{00000000-0010-0000-0000-000009000000}" name="Valor Depósito" dataDxfId="33" dataCellStyle="Moeda"/>
    <tableColumn id="10" xr3:uid="{00000000-0010-0000-0000-00000A000000}" name="Data" dataDxfId="32"/>
    <tableColumn id="11" xr3:uid="{00000000-0010-0000-0000-00000B000000}" name="MÊS" dataDxfId="31">
      <calculatedColumnFormula>IF(Tabela1[[#This Row],[Data]]="","",UPPER(TEXT(Tabela1[[#This Row],[Data]],"MMM")))</calculatedColumnFormula>
    </tableColumn>
    <tableColumn id="12" xr3:uid="{B37B0B71-D23A-40B7-BA17-985EFEDAFB76}" name="ANO" dataDxfId="30">
      <calculatedColumnFormula>IF(Tabela1[[#This Row],[Data]]="","",YEAR(Tabela1[[#This Row],[Data]]))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ela7" displayName="Tabela7" ref="B1:AE27" headerRowDxfId="29" headerRowBorderDxfId="28" tableBorderDxfId="27">
  <tableColumns count="30">
    <tableColumn id="1" xr3:uid="{00000000-0010-0000-0100-000001000000}" name="ID" totalsRowLabel="Total"/>
    <tableColumn id="2" xr3:uid="{00000000-0010-0000-0100-000002000000}" name="Colaborador" totalsRowFunction="count" dataDxfId="26">
      <calculatedColumnFormula>IFERROR(VLOOKUP(Tabela7[[#This Row],[ID]],CADASTROS!$B$3:$I$1946,2,0),"")</calculatedColumnFormula>
    </tableColumn>
    <tableColumn id="3" xr3:uid="{00000000-0010-0000-0100-000003000000}" name="Turma"/>
    <tableColumn id="4" xr3:uid="{00000000-0010-0000-0100-000004000000}" name="Setor"/>
    <tableColumn id="5" xr3:uid="{00000000-0010-0000-0100-000005000000}" name="Quadra"/>
    <tableColumn id="6" xr3:uid="{00000000-0010-0000-0100-000006000000}" name="21/nov" dataDxfId="25"/>
    <tableColumn id="7" xr3:uid="{00000000-0010-0000-0100-000007000000}" name="22/nov"/>
    <tableColumn id="8" xr3:uid="{00000000-0010-0000-0100-000008000000}" name="23/nov"/>
    <tableColumn id="9" xr3:uid="{00000000-0010-0000-0100-000009000000}" name="24/out"/>
    <tableColumn id="10" xr3:uid="{00000000-0010-0000-0100-00000A000000}" name="18/nov"/>
    <tableColumn id="11" xr3:uid="{00000000-0010-0000-0100-00000B000000}" name="18/11 À 24/11" totalsRowFunction="sum" dataDxfId="24">
      <calculatedColumnFormula>SUM(Tabela7[[#This Row],[21/nov]:[18/nov]])</calculatedColumnFormula>
    </tableColumn>
    <tableColumn id="12" xr3:uid="{00000000-0010-0000-0100-00000C000000}" name="11/jul2"/>
    <tableColumn id="13" xr3:uid="{00000000-0010-0000-0100-00000D000000}" name="12/jul3"/>
    <tableColumn id="14" xr3:uid="{00000000-0010-0000-0100-00000E000000}" name="13/jul4"/>
    <tableColumn id="15" xr3:uid="{00000000-0010-0000-0100-00000F000000}" name="14/jul5"/>
    <tableColumn id="16" xr3:uid="{00000000-0010-0000-0100-000010000000}" name="08/jul26"/>
    <tableColumn id="17" xr3:uid="{00000000-0010-0000-0100-000011000000}" name="08/07 À 14/077" dataDxfId="23">
      <calculatedColumnFormula>SUM(Tabela7[[#This Row],[11/jul2]:[08/jul26]])</calculatedColumnFormula>
    </tableColumn>
    <tableColumn id="18" xr3:uid="{00000000-0010-0000-0100-000012000000}" name="18/jul"/>
    <tableColumn id="19" xr3:uid="{00000000-0010-0000-0100-000013000000}" name="19/jul"/>
    <tableColumn id="20" xr3:uid="{00000000-0010-0000-0100-000014000000}" name="20/jul"/>
    <tableColumn id="21" xr3:uid="{00000000-0010-0000-0100-000015000000}" name="21/jul"/>
    <tableColumn id="22" xr3:uid="{00000000-0010-0000-0100-000016000000}" name="15/jul"/>
    <tableColumn id="23" xr3:uid="{00000000-0010-0000-0100-000017000000}" name="15/07 À 21/07" dataDxfId="22">
      <calculatedColumnFormula>SUM(Tabela7[[#This Row],[18/jul]:[15/jul]])</calculatedColumnFormula>
    </tableColumn>
    <tableColumn id="24" xr3:uid="{00000000-0010-0000-0100-000018000000}" name="25/jul"/>
    <tableColumn id="25" xr3:uid="{00000000-0010-0000-0100-000019000000}" name="26/jul"/>
    <tableColumn id="26" xr3:uid="{00000000-0010-0000-0100-00001A000000}" name="27/jul"/>
    <tableColumn id="27" xr3:uid="{00000000-0010-0000-0100-00001B000000}" name="28/jul"/>
    <tableColumn id="28" xr3:uid="{00000000-0010-0000-0100-00001C000000}" name="22/jul"/>
    <tableColumn id="29" xr3:uid="{00000000-0010-0000-0100-00001D000000}" name="25/07 À 28/07" dataDxfId="21">
      <calculatedColumnFormula>SUM(Tabela7[[#This Row],[25/jul]:[22/jul]])</calculatedColumnFormula>
    </tableColumn>
    <tableColumn id="37" xr3:uid="{00000000-0010-0000-0100-000025000000}" name="Total" totalsRowFunction="sum" dataDxfId="20">
      <calculatedColumnFormula>SUM(Tabela7[[#This Row],[25/07 À 28/07]]+Tabela7[[#This Row],[15/07 À 21/07]]+Tabela7[[#This Row],[08/07 À 14/077]]+Tabela7[[#This Row],[18/11 À 24/11]])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ela8" displayName="Tabela8" ref="B3:L322" totalsRowCount="1" headerRowDxfId="19" tableBorderDxfId="18" headerRowCellStyle="Normal" dataCellStyle="Normal">
  <tableColumns count="11">
    <tableColumn id="1" xr3:uid="{00000000-0010-0000-0200-000001000000}" name="ID" totalsRowLabel="Total" dataDxfId="17" totalsRowDxfId="16" dataCellStyle="Normal">
      <calculatedColumnFormula>VALUE('CONTROLE DE PRODUÇÃO'!#REF!)</calculatedColumnFormula>
    </tableColumn>
    <tableColumn id="2" xr3:uid="{00000000-0010-0000-0200-000002000000}" name="COLABORADOR" totalsRowFunction="count" dataDxfId="15" totalsRowDxfId="14" dataCellStyle="Normal">
      <calculatedColumnFormula>IFERROR(VLOOKUP(Tabela8[[#This Row],[ID]],Tabela7[],2,0),"")</calculatedColumnFormula>
    </tableColumn>
    <tableColumn id="3" xr3:uid="{00000000-0010-0000-0200-000003000000}" name="CPF" dataDxfId="13" totalsRowDxfId="12" dataCellStyle="Normal">
      <calculatedColumnFormula>VLOOKUP(Tabela8[[#This Row],[ID]],CADASTROS!$B$3:$I$1946,3,0)</calculatedColumnFormula>
    </tableColumn>
    <tableColumn id="4" xr3:uid="{00000000-0010-0000-0200-000004000000}" name="Banco" dataDxfId="11" totalsRowDxfId="10" dataCellStyle="Normal">
      <calculatedColumnFormula>IFERROR(VLOOKUP(Tabela8[[#This Row],[ID]],CADASTROS!$B$3:$I$1946,4,0),"")</calculatedColumnFormula>
    </tableColumn>
    <tableColumn id="5" xr3:uid="{00000000-0010-0000-0200-000005000000}" name="Ag." dataDxfId="9" totalsRowDxfId="8" dataCellStyle="Normal">
      <calculatedColumnFormula>IFERROR(VLOOKUP(Tabela8[[#This Row],[ID]],CADASTROS!$B$3:$I$1946,5,0),"")</calculatedColumnFormula>
    </tableColumn>
    <tableColumn id="6" xr3:uid="{00000000-0010-0000-0200-000006000000}" name="OP." dataDxfId="7" totalsRowDxfId="6" dataCellStyle="Normal">
      <calculatedColumnFormula>IFERROR(VLOOKUP(Tabela8[[#This Row],[ID]],CADASTROS!$B$3:$I$1946,6,0),"")</calculatedColumnFormula>
    </tableColumn>
    <tableColumn id="7" xr3:uid="{00000000-0010-0000-0200-000007000000}" name="Nº Conta" dataDxfId="5" totalsRowDxfId="4" dataCellStyle="Normal">
      <calculatedColumnFormula>IFERROR(VLOOKUP(Tabela8[[#This Row],[ID]],CADASTROS!$B$3:$I$1946,7,0),"")</calculatedColumnFormula>
    </tableColumn>
    <tableColumn id="8" xr3:uid="{00000000-0010-0000-0200-000008000000}" name="PERIODO" dataCellStyle="Normal"/>
    <tableColumn id="11" xr3:uid="{00000000-0010-0000-0200-00000B000000}" name="SEMANA" dataCellStyle="Normal"/>
    <tableColumn id="9" xr3:uid="{00000000-0010-0000-0200-000009000000}" name="Latas a Pagar" totalsRowFunction="sum" dataDxfId="3" totalsRowDxfId="2" dataCellStyle="Normal">
      <calculatedColumnFormula>IFERROR(VLOOKUP(Tabela8[[#This Row],[ID]],Tabela7[],11,0),"")</calculatedColumnFormula>
    </tableColumn>
    <tableColumn id="10" xr3:uid="{00000000-0010-0000-0200-00000A000000}" name="VALOR DEPOSITO" totalsRowFunction="sum" dataDxfId="1" totalsRowDxfId="0" dataCellStyle="Moeda">
      <calculatedColumnFormula>Tabela8[[#This Row],[Latas a Pagar]]*#REF!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2">
    <tabColor theme="3" tint="0.79998168889431442"/>
  </sheetPr>
  <dimension ref="A1:U44"/>
  <sheetViews>
    <sheetView showGridLines="0" showRowColHeaders="0" tabSelected="1" zoomScale="90" zoomScaleNormal="90" workbookViewId="0"/>
  </sheetViews>
  <sheetFormatPr defaultColWidth="0" defaultRowHeight="15" zeroHeight="1" x14ac:dyDescent="0.25"/>
  <cols>
    <col min="1" max="1" width="20.5703125" customWidth="1"/>
    <col min="2" max="4" width="9.140625" customWidth="1"/>
    <col min="5" max="5" width="14.5703125" customWidth="1"/>
    <col min="6" max="6" width="9.140625" customWidth="1"/>
    <col min="7" max="7" width="14.5703125" customWidth="1"/>
    <col min="8" max="21" width="9.140625" customWidth="1"/>
    <col min="2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T15"/>
  <sheetViews>
    <sheetView workbookViewId="0">
      <selection activeCell="B24" sqref="B24"/>
    </sheetView>
  </sheetViews>
  <sheetFormatPr defaultRowHeight="15" x14ac:dyDescent="0.25"/>
  <cols>
    <col min="1" max="1" width="13.140625" customWidth="1"/>
    <col min="2" max="2" width="28.5703125" bestFit="1" customWidth="1"/>
    <col min="3" max="3" width="4.42578125" customWidth="1"/>
    <col min="4" max="4" width="11.5703125" bestFit="1" customWidth="1"/>
    <col min="6" max="6" width="5.140625" customWidth="1"/>
    <col min="7" max="7" width="13.85546875" customWidth="1"/>
    <col min="8" max="8" width="12.140625" customWidth="1"/>
    <col min="9" max="9" width="4.5703125" customWidth="1"/>
    <col min="10" max="10" width="4.140625" customWidth="1"/>
    <col min="11" max="11" width="14.42578125" bestFit="1" customWidth="1"/>
    <col min="12" max="12" width="22.5703125" customWidth="1"/>
    <col min="13" max="13" width="6" customWidth="1"/>
    <col min="14" max="14" width="14.42578125" bestFit="1" customWidth="1"/>
    <col min="15" max="15" width="13.140625" bestFit="1" customWidth="1"/>
    <col min="16" max="16" width="4.28515625" customWidth="1"/>
    <col min="17" max="17" width="13.140625" customWidth="1"/>
    <col min="18" max="18" width="18.140625" bestFit="1" customWidth="1"/>
  </cols>
  <sheetData>
    <row r="1" spans="1:20" x14ac:dyDescent="0.25">
      <c r="A1" s="231" t="s">
        <v>3450</v>
      </c>
      <c r="B1" t="s">
        <v>3422</v>
      </c>
      <c r="D1" t="s">
        <v>3426</v>
      </c>
      <c r="G1" t="s">
        <v>3427</v>
      </c>
      <c r="K1" s="231" t="s">
        <v>3450</v>
      </c>
      <c r="L1" t="s">
        <v>3422</v>
      </c>
      <c r="N1" s="231" t="s">
        <v>3450</v>
      </c>
      <c r="O1" t="s">
        <v>3422</v>
      </c>
      <c r="Q1" s="231" t="s">
        <v>3450</v>
      </c>
      <c r="R1" t="s">
        <v>3422</v>
      </c>
    </row>
    <row r="2" spans="1:20" x14ac:dyDescent="0.25">
      <c r="A2" s="231" t="s">
        <v>3424</v>
      </c>
      <c r="B2" t="s">
        <v>3422</v>
      </c>
      <c r="D2" t="str">
        <f>IF(B1="(Tudo)","","Mês de: "&amp;B1)</f>
        <v/>
      </c>
      <c r="N2" s="231" t="s">
        <v>3424</v>
      </c>
      <c r="O2" t="s">
        <v>3422</v>
      </c>
      <c r="Q2" s="231" t="s">
        <v>3424</v>
      </c>
      <c r="R2" t="s">
        <v>3422</v>
      </c>
      <c r="T2" t="str">
        <f>IF(O2="(Tudo)","","Banco: "&amp;O2)</f>
        <v/>
      </c>
    </row>
    <row r="3" spans="1:20" x14ac:dyDescent="0.25">
      <c r="D3" t="s">
        <v>3430</v>
      </c>
      <c r="E3" s="235">
        <f>COUNTIF(Tabela1[MÊS],base!D3)</f>
        <v>0</v>
      </c>
      <c r="G3" s="116" t="s">
        <v>3430</v>
      </c>
      <c r="H3" s="236">
        <f>SUMIF(Tabela1[MÊS],base!G3,Tabela1[Latas a Pagar])</f>
        <v>0</v>
      </c>
      <c r="K3" s="231" t="s">
        <v>3425</v>
      </c>
      <c r="L3" t="s">
        <v>3428</v>
      </c>
      <c r="N3" s="231" t="s">
        <v>14</v>
      </c>
      <c r="O3" t="s">
        <v>3422</v>
      </c>
    </row>
    <row r="4" spans="1:20" x14ac:dyDescent="0.25">
      <c r="A4" s="234" t="s">
        <v>3425</v>
      </c>
      <c r="B4" t="s">
        <v>3423</v>
      </c>
      <c r="D4" t="s">
        <v>3431</v>
      </c>
      <c r="E4" s="235">
        <f>COUNTIF(Tabela1[MÊS],base!D4)</f>
        <v>0</v>
      </c>
      <c r="G4" s="116" t="s">
        <v>3431</v>
      </c>
      <c r="H4" s="236">
        <f>SUMIF(Tabela1[MÊS],base!G4,Tabela1[Latas a Pagar])</f>
        <v>0</v>
      </c>
      <c r="K4" s="173" t="s">
        <v>3438</v>
      </c>
      <c r="L4" s="237"/>
      <c r="Q4" s="234" t="s">
        <v>3425</v>
      </c>
      <c r="R4" t="s">
        <v>3429</v>
      </c>
    </row>
    <row r="5" spans="1:20" x14ac:dyDescent="0.25">
      <c r="A5" s="262">
        <v>45170</v>
      </c>
      <c r="B5" s="116">
        <v>1</v>
      </c>
      <c r="D5" t="s">
        <v>3432</v>
      </c>
      <c r="E5" s="235">
        <f>COUNTIF(Tabela1[MÊS],base!D5)</f>
        <v>0</v>
      </c>
      <c r="G5" s="116" t="s">
        <v>3432</v>
      </c>
      <c r="H5" s="236">
        <f>SUMIF(Tabela1[MÊS],base!G5,Tabela1[Latas a Pagar])</f>
        <v>0</v>
      </c>
      <c r="K5" s="239" t="s">
        <v>3064</v>
      </c>
      <c r="L5" s="237">
        <v>1341</v>
      </c>
      <c r="N5" s="234" t="s">
        <v>3425</v>
      </c>
      <c r="O5" t="s">
        <v>3428</v>
      </c>
      <c r="Q5" s="262">
        <v>45170</v>
      </c>
      <c r="R5" s="238">
        <v>23</v>
      </c>
    </row>
    <row r="6" spans="1:20" x14ac:dyDescent="0.25">
      <c r="A6" s="262">
        <v>45201</v>
      </c>
      <c r="B6" s="116">
        <v>1</v>
      </c>
      <c r="D6" t="s">
        <v>3433</v>
      </c>
      <c r="E6" s="235">
        <f>COUNTIF(Tabela1[MÊS],base!D6)</f>
        <v>0</v>
      </c>
      <c r="G6" s="116" t="s">
        <v>3433</v>
      </c>
      <c r="H6" s="236">
        <f>SUMIF(Tabela1[MÊS],base!G6,Tabela1[Latas a Pagar])</f>
        <v>0</v>
      </c>
      <c r="K6" s="239" t="s">
        <v>3065</v>
      </c>
      <c r="L6" s="237">
        <v>340</v>
      </c>
      <c r="N6" s="262">
        <v>45170</v>
      </c>
      <c r="O6" s="237">
        <v>230</v>
      </c>
      <c r="Q6" s="262">
        <v>45201</v>
      </c>
      <c r="R6" s="238">
        <v>56</v>
      </c>
    </row>
    <row r="7" spans="1:20" x14ac:dyDescent="0.25">
      <c r="A7" s="262">
        <v>45233</v>
      </c>
      <c r="B7" s="116">
        <v>1</v>
      </c>
      <c r="D7" t="s">
        <v>3434</v>
      </c>
      <c r="E7" s="235">
        <f>COUNTIF(Tabela1[MÊS],base!D7)</f>
        <v>0</v>
      </c>
      <c r="G7" s="116" t="s">
        <v>3434</v>
      </c>
      <c r="H7" s="236">
        <f>SUMIF(Tabela1[MÊS],base!G7,Tabela1[Latas a Pagar])</f>
        <v>0</v>
      </c>
      <c r="K7" s="239" t="s">
        <v>3063</v>
      </c>
      <c r="L7" s="237">
        <v>6520</v>
      </c>
      <c r="N7" s="262">
        <v>45201</v>
      </c>
      <c r="O7" s="237">
        <v>560</v>
      </c>
      <c r="Q7" s="262">
        <v>45233</v>
      </c>
      <c r="R7" s="238">
        <v>45</v>
      </c>
    </row>
    <row r="8" spans="1:20" x14ac:dyDescent="0.25">
      <c r="A8" s="262">
        <v>45173</v>
      </c>
      <c r="B8" s="116">
        <v>1</v>
      </c>
      <c r="D8" t="s">
        <v>3435</v>
      </c>
      <c r="E8" s="235">
        <f>COUNTIF(Tabela1[MÊS],base!D8)</f>
        <v>0</v>
      </c>
      <c r="G8" s="116" t="s">
        <v>3435</v>
      </c>
      <c r="H8" s="236">
        <f>SUMIF(Tabela1[MÊS],base!G8,Tabela1[Latas a Pagar])</f>
        <v>0</v>
      </c>
      <c r="K8" s="173" t="s">
        <v>3439</v>
      </c>
      <c r="L8" s="237"/>
      <c r="N8" s="262">
        <v>45233</v>
      </c>
      <c r="O8" s="237">
        <v>450</v>
      </c>
      <c r="Q8" s="262">
        <v>45173</v>
      </c>
      <c r="R8" s="238">
        <v>567</v>
      </c>
    </row>
    <row r="9" spans="1:20" x14ac:dyDescent="0.25">
      <c r="A9" s="262">
        <v>45174</v>
      </c>
      <c r="B9" s="116">
        <v>1</v>
      </c>
      <c r="D9" t="s">
        <v>3436</v>
      </c>
      <c r="E9" s="235">
        <f>COUNTIF(Tabela1[MÊS],base!D9)</f>
        <v>0</v>
      </c>
      <c r="G9" s="116" t="s">
        <v>3436</v>
      </c>
      <c r="H9" s="236">
        <f>SUMIF(Tabela1[MÊS],base!G9,Tabela1[Latas a Pagar])</f>
        <v>0</v>
      </c>
      <c r="K9" s="239" t="s">
        <v>3063</v>
      </c>
      <c r="L9" s="237">
        <v>560</v>
      </c>
      <c r="N9" s="262">
        <v>45173</v>
      </c>
      <c r="O9" s="237">
        <v>5670</v>
      </c>
      <c r="Q9" s="262">
        <v>45174</v>
      </c>
      <c r="R9" s="238">
        <v>34</v>
      </c>
    </row>
    <row r="10" spans="1:20" x14ac:dyDescent="0.25">
      <c r="A10" s="262">
        <v>45175</v>
      </c>
      <c r="B10" s="116">
        <v>1</v>
      </c>
      <c r="D10" t="s">
        <v>3437</v>
      </c>
      <c r="E10" s="235">
        <f>COUNTIF(Tabela1[MÊS],base!D10)</f>
        <v>0</v>
      </c>
      <c r="G10" s="116" t="s">
        <v>3437</v>
      </c>
      <c r="H10" s="236">
        <f>SUMIF(Tabela1[MÊS],base!G10,Tabela1[Latas a Pagar])</f>
        <v>0</v>
      </c>
      <c r="K10" s="173" t="s">
        <v>3440</v>
      </c>
      <c r="L10" s="237"/>
      <c r="N10" s="262">
        <v>45174</v>
      </c>
      <c r="O10" s="237">
        <v>340</v>
      </c>
      <c r="Q10" s="262">
        <v>45175</v>
      </c>
      <c r="R10" s="238">
        <v>34</v>
      </c>
    </row>
    <row r="11" spans="1:20" x14ac:dyDescent="0.25">
      <c r="A11" s="262">
        <v>45176</v>
      </c>
      <c r="B11" s="116">
        <v>1</v>
      </c>
      <c r="D11" t="s">
        <v>3438</v>
      </c>
      <c r="E11" s="235">
        <f>COUNTIF(Tabela1[MÊS],base!D11)</f>
        <v>9</v>
      </c>
      <c r="G11" s="116" t="s">
        <v>3438</v>
      </c>
      <c r="H11" s="236">
        <f>SUMIF(Tabela1[MÊS],base!G11,Tabela1[Latas a Pagar])</f>
        <v>1403</v>
      </c>
      <c r="K11" s="239" t="s">
        <v>3063</v>
      </c>
      <c r="L11" s="237">
        <v>450</v>
      </c>
      <c r="N11" s="262">
        <v>45175</v>
      </c>
      <c r="O11" s="237">
        <v>340</v>
      </c>
      <c r="Q11" s="262">
        <v>45176</v>
      </c>
      <c r="R11" s="238">
        <v>600</v>
      </c>
    </row>
    <row r="12" spans="1:20" x14ac:dyDescent="0.25">
      <c r="A12" s="262">
        <v>45177</v>
      </c>
      <c r="B12" s="116">
        <v>1</v>
      </c>
      <c r="D12" t="s">
        <v>3439</v>
      </c>
      <c r="E12" s="235">
        <f>COUNTIF(Tabela1[MÊS],base!D12)</f>
        <v>1</v>
      </c>
      <c r="G12" s="116" t="s">
        <v>3439</v>
      </c>
      <c r="H12" s="236">
        <f>SUMIF(Tabela1[MÊS],base!G12,Tabela1[Latas a Pagar])</f>
        <v>56</v>
      </c>
      <c r="K12" s="173" t="s">
        <v>3441</v>
      </c>
      <c r="L12" s="237"/>
      <c r="N12" s="262">
        <v>45176</v>
      </c>
      <c r="O12" s="237">
        <v>1111</v>
      </c>
      <c r="Q12" s="262">
        <v>45177</v>
      </c>
      <c r="R12" s="238">
        <v>50</v>
      </c>
    </row>
    <row r="13" spans="1:20" x14ac:dyDescent="0.25">
      <c r="A13" s="262">
        <v>45178</v>
      </c>
      <c r="B13" s="116">
        <v>1</v>
      </c>
      <c r="D13" t="s">
        <v>3440</v>
      </c>
      <c r="E13" s="235">
        <f>COUNTIF(Tabela1[MÊS],base!D13)</f>
        <v>1</v>
      </c>
      <c r="G13" s="116" t="s">
        <v>3440</v>
      </c>
      <c r="H13" s="236">
        <f>SUMIF(Tabela1[MÊS],base!G13,Tabela1[Latas a Pagar])</f>
        <v>45</v>
      </c>
      <c r="K13" s="239" t="s">
        <v>3063</v>
      </c>
      <c r="L13" s="237">
        <v>10</v>
      </c>
      <c r="N13" s="262">
        <v>45177</v>
      </c>
      <c r="O13" s="237">
        <v>500</v>
      </c>
      <c r="Q13" s="262">
        <v>45178</v>
      </c>
      <c r="R13" s="238">
        <v>5</v>
      </c>
    </row>
    <row r="14" spans="1:20" x14ac:dyDescent="0.25">
      <c r="A14" s="262">
        <v>45638</v>
      </c>
      <c r="B14" s="116">
        <v>1</v>
      </c>
      <c r="D14" t="s">
        <v>3441</v>
      </c>
      <c r="E14" s="235">
        <f>COUNTIF(Tabela1[MÊS],base!D14)</f>
        <v>1</v>
      </c>
      <c r="G14" s="116" t="s">
        <v>3441</v>
      </c>
      <c r="H14" s="236">
        <f>SUMIF(Tabela1[MÊS],base!G14,Tabela1[Latas a Pagar])</f>
        <v>5</v>
      </c>
      <c r="N14" s="262">
        <v>45178</v>
      </c>
      <c r="O14" s="237">
        <v>10</v>
      </c>
      <c r="Q14" s="262">
        <v>45638</v>
      </c>
      <c r="R14" s="238">
        <v>5</v>
      </c>
    </row>
    <row r="15" spans="1:20" x14ac:dyDescent="0.25">
      <c r="N15" s="262">
        <v>45638</v>
      </c>
      <c r="O15" s="23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2437"/>
  <sheetViews>
    <sheetView topLeftCell="A946" workbookViewId="0">
      <selection activeCell="M84" sqref="M84"/>
    </sheetView>
  </sheetViews>
  <sheetFormatPr defaultColWidth="9.28515625" defaultRowHeight="15" x14ac:dyDescent="0.25"/>
  <cols>
    <col min="1" max="1" width="5.28515625" style="1" customWidth="1"/>
    <col min="2" max="2" width="36.28515625" style="1" customWidth="1"/>
    <col min="3" max="4" width="9.7109375" style="2" customWidth="1"/>
    <col min="5" max="8" width="9.7109375" style="1" customWidth="1"/>
    <col min="9" max="9" width="12.28515625" style="1" customWidth="1"/>
    <col min="10" max="10" width="14.28515625" style="1" bestFit="1" customWidth="1"/>
    <col min="11" max="16384" width="9.28515625" style="1"/>
  </cols>
  <sheetData>
    <row r="1" spans="1:9" ht="21" x14ac:dyDescent="0.35">
      <c r="B1" s="268" t="s">
        <v>8</v>
      </c>
      <c r="C1" s="269"/>
      <c r="D1" s="269"/>
      <c r="E1" s="269"/>
      <c r="F1" s="269"/>
      <c r="G1" s="269"/>
      <c r="H1" s="269"/>
      <c r="I1" s="270"/>
    </row>
    <row r="2" spans="1:9" ht="6" customHeight="1" x14ac:dyDescent="0.25">
      <c r="I2" s="3"/>
    </row>
    <row r="3" spans="1:9" ht="21" x14ac:dyDescent="0.35">
      <c r="B3" s="271" t="s">
        <v>0</v>
      </c>
      <c r="C3" s="272"/>
      <c r="D3" s="272"/>
      <c r="E3" s="272"/>
      <c r="F3" s="272"/>
      <c r="G3" s="272"/>
      <c r="H3" s="272"/>
      <c r="I3" s="273"/>
    </row>
    <row r="4" spans="1:9" ht="15" customHeight="1" x14ac:dyDescent="0.25"/>
    <row r="5" spans="1:9" ht="37.15" customHeight="1" x14ac:dyDescent="0.25">
      <c r="B5" s="265" t="s">
        <v>33</v>
      </c>
      <c r="C5" s="276"/>
      <c r="D5" s="276"/>
      <c r="E5" s="276"/>
      <c r="F5" s="276"/>
      <c r="G5" s="276"/>
      <c r="H5" s="276"/>
      <c r="I5" s="277"/>
    </row>
    <row r="6" spans="1:9" s="5" customFormat="1" ht="30" customHeight="1" x14ac:dyDescent="0.25">
      <c r="A6" s="274" t="s">
        <v>22</v>
      </c>
      <c r="B6" s="274" t="s">
        <v>1</v>
      </c>
      <c r="C6" s="4" t="s">
        <v>2963</v>
      </c>
      <c r="D6" s="4" t="s">
        <v>2964</v>
      </c>
      <c r="E6" s="101" t="s">
        <v>2965</v>
      </c>
      <c r="F6" s="101" t="s">
        <v>2966</v>
      </c>
      <c r="G6" s="101" t="s">
        <v>2865</v>
      </c>
      <c r="H6" s="4" t="s">
        <v>2962</v>
      </c>
      <c r="I6" s="278" t="s">
        <v>2</v>
      </c>
    </row>
    <row r="7" spans="1:9" s="5" customFormat="1" ht="30" customHeight="1" x14ac:dyDescent="0.25">
      <c r="A7" s="279"/>
      <c r="B7" s="275"/>
      <c r="C7" s="16" t="s">
        <v>9</v>
      </c>
      <c r="D7" s="16" t="s">
        <v>9</v>
      </c>
      <c r="E7" s="16" t="s">
        <v>9</v>
      </c>
      <c r="F7" s="16" t="s">
        <v>9</v>
      </c>
      <c r="G7" s="16" t="s">
        <v>9</v>
      </c>
      <c r="H7" s="16" t="s">
        <v>9</v>
      </c>
      <c r="I7" s="278"/>
    </row>
    <row r="8" spans="1:9" ht="20.100000000000001" customHeight="1" x14ac:dyDescent="0.25">
      <c r="A8" s="26">
        <v>1</v>
      </c>
      <c r="B8" s="6" t="e">
        <f>CADASTROS!#REF!</f>
        <v>#REF!</v>
      </c>
      <c r="C8" s="7"/>
      <c r="D8" s="7"/>
      <c r="E8" s="7"/>
      <c r="F8" s="7"/>
      <c r="G8" s="7"/>
      <c r="H8" s="7"/>
      <c r="I8" s="8">
        <f>SUM(C8+D8+E8+F8+G8+H8)</f>
        <v>0</v>
      </c>
    </row>
    <row r="9" spans="1:9" ht="20.100000000000001" customHeight="1" x14ac:dyDescent="0.25">
      <c r="A9" s="26">
        <v>3</v>
      </c>
      <c r="B9" s="6" t="str">
        <f>CADASTROS!$C$3</f>
        <v>ytdyutgui_teste</v>
      </c>
      <c r="C9" s="7"/>
      <c r="D9" s="7"/>
      <c r="E9" s="7"/>
      <c r="F9" s="7"/>
      <c r="G9" s="7"/>
      <c r="H9" s="7"/>
      <c r="I9" s="8">
        <f>SUM(C9+D9+E9+F9+G9+H9)</f>
        <v>0</v>
      </c>
    </row>
    <row r="10" spans="1:9" ht="20.100000000000001" customHeight="1" x14ac:dyDescent="0.25">
      <c r="A10" s="26">
        <v>8</v>
      </c>
      <c r="B10" s="6" t="str">
        <f>CADASTROS!$C$4</f>
        <v>Tamires Lima de Jesus</v>
      </c>
      <c r="C10" s="7"/>
      <c r="D10" s="7"/>
      <c r="E10" s="7"/>
      <c r="F10" s="7"/>
      <c r="G10" s="7"/>
      <c r="H10" s="7"/>
      <c r="I10" s="8">
        <f t="shared" ref="I10:I34" si="0">SUM(C10+D10+E10+F10+G10+H10)</f>
        <v>0</v>
      </c>
    </row>
    <row r="11" spans="1:9" ht="20.100000000000001" customHeight="1" x14ac:dyDescent="0.25">
      <c r="A11" s="26">
        <v>15</v>
      </c>
      <c r="B11" s="6" t="str">
        <f>CADASTROS!$C$5</f>
        <v>Laede Andrade Reis</v>
      </c>
      <c r="C11" s="7"/>
      <c r="D11" s="7"/>
      <c r="E11" s="7"/>
      <c r="F11" s="7"/>
      <c r="G11" s="7"/>
      <c r="H11" s="7"/>
      <c r="I11" s="8">
        <f t="shared" si="0"/>
        <v>0</v>
      </c>
    </row>
    <row r="12" spans="1:9" ht="20.100000000000001" customHeight="1" x14ac:dyDescent="0.25">
      <c r="A12" s="26">
        <v>17</v>
      </c>
      <c r="B12" s="6" t="str">
        <f>CADASTROS!$C$6</f>
        <v>Pedro Gomes Lima</v>
      </c>
      <c r="C12" s="7"/>
      <c r="D12" s="7"/>
      <c r="E12" s="7"/>
      <c r="F12" s="7"/>
      <c r="G12" s="7"/>
      <c r="H12" s="7"/>
      <c r="I12" s="8">
        <f t="shared" si="0"/>
        <v>0</v>
      </c>
    </row>
    <row r="13" spans="1:9" ht="20.100000000000001" customHeight="1" x14ac:dyDescent="0.25">
      <c r="A13" s="26">
        <v>249</v>
      </c>
      <c r="B13" s="6" t="str">
        <f>CADASTROS!$C$7</f>
        <v>Itala Daiane Lopes de Oliveira</v>
      </c>
      <c r="C13" s="7"/>
      <c r="D13" s="7"/>
      <c r="E13" s="7"/>
      <c r="F13" s="7"/>
      <c r="G13" s="7"/>
      <c r="H13" s="7"/>
      <c r="I13" s="8">
        <f t="shared" si="0"/>
        <v>0</v>
      </c>
    </row>
    <row r="14" spans="1:9" ht="20.100000000000001" customHeight="1" x14ac:dyDescent="0.25">
      <c r="A14" s="26">
        <v>251</v>
      </c>
      <c r="B14" s="6" t="str">
        <f>CADASTROS!$C$8</f>
        <v>Luciana Lopes dos Santos</v>
      </c>
      <c r="C14" s="7"/>
      <c r="D14" s="7"/>
      <c r="E14" s="7"/>
      <c r="F14" s="7"/>
      <c r="G14" s="7"/>
      <c r="H14" s="7"/>
      <c r="I14" s="8">
        <f t="shared" si="0"/>
        <v>0</v>
      </c>
    </row>
    <row r="15" spans="1:9" ht="20.100000000000001" customHeight="1" x14ac:dyDescent="0.25">
      <c r="A15" s="26">
        <v>362</v>
      </c>
      <c r="B15" s="6" t="str">
        <f>CADASTROS!$C$9</f>
        <v>João Florencio dos Santos</v>
      </c>
      <c r="C15" s="7"/>
      <c r="D15" s="7"/>
      <c r="E15" s="7"/>
      <c r="F15" s="7"/>
      <c r="G15" s="7"/>
      <c r="H15" s="7"/>
      <c r="I15" s="8">
        <f t="shared" si="0"/>
        <v>0</v>
      </c>
    </row>
    <row r="16" spans="1:9" ht="20.100000000000001" customHeight="1" x14ac:dyDescent="0.25">
      <c r="A16" s="26">
        <v>363</v>
      </c>
      <c r="B16" s="6" t="str">
        <f>CADASTROS!$C$10</f>
        <v>Adimaura Pires Alves</v>
      </c>
      <c r="C16" s="7"/>
      <c r="D16" s="7"/>
      <c r="E16" s="7"/>
      <c r="F16" s="7"/>
      <c r="G16" s="7"/>
      <c r="H16" s="7"/>
      <c r="I16" s="8">
        <f t="shared" si="0"/>
        <v>0</v>
      </c>
    </row>
    <row r="17" spans="1:9" ht="20.100000000000001" customHeight="1" x14ac:dyDescent="0.25">
      <c r="A17" s="26">
        <v>364</v>
      </c>
      <c r="B17" s="6" t="str">
        <f>CADASTROS!$C$11</f>
        <v>Railda Borges dos Santos</v>
      </c>
      <c r="C17" s="7"/>
      <c r="D17" s="7"/>
      <c r="E17" s="7"/>
      <c r="F17" s="7"/>
      <c r="G17" s="7"/>
      <c r="H17" s="7"/>
      <c r="I17" s="8">
        <f t="shared" si="0"/>
        <v>0</v>
      </c>
    </row>
    <row r="18" spans="1:9" ht="20.100000000000001" customHeight="1" x14ac:dyDescent="0.25">
      <c r="A18" s="26">
        <v>365</v>
      </c>
      <c r="B18" s="6" t="str">
        <f>CADASTROS!$C$12</f>
        <v>Isabel Martins de Araújo</v>
      </c>
      <c r="C18" s="7"/>
      <c r="D18" s="7"/>
      <c r="E18" s="7"/>
      <c r="F18" s="7"/>
      <c r="G18" s="7"/>
      <c r="H18" s="7"/>
      <c r="I18" s="8">
        <f t="shared" si="0"/>
        <v>0</v>
      </c>
    </row>
    <row r="19" spans="1:9" ht="20.100000000000001" customHeight="1" x14ac:dyDescent="0.25">
      <c r="A19" s="26">
        <v>366</v>
      </c>
      <c r="B19" s="6" t="str">
        <f>CADASTROS!$C$13</f>
        <v>Carlos Machado Gonçalves</v>
      </c>
      <c r="C19" s="7"/>
      <c r="D19" s="7"/>
      <c r="E19" s="7"/>
      <c r="F19" s="7"/>
      <c r="G19" s="7"/>
      <c r="H19" s="7"/>
      <c r="I19" s="8">
        <f t="shared" si="0"/>
        <v>0</v>
      </c>
    </row>
    <row r="20" spans="1:9" ht="20.100000000000001" customHeight="1" x14ac:dyDescent="0.25">
      <c r="A20" s="26">
        <v>367</v>
      </c>
      <c r="B20" s="6" t="str">
        <f>CADASTROS!$C$14</f>
        <v>Laura Mª de Jesus</v>
      </c>
      <c r="C20" s="7"/>
      <c r="D20" s="7"/>
      <c r="E20" s="7"/>
      <c r="F20" s="7"/>
      <c r="G20" s="7"/>
      <c r="H20" s="7"/>
      <c r="I20" s="8">
        <f t="shared" si="0"/>
        <v>0</v>
      </c>
    </row>
    <row r="21" spans="1:9" ht="20.100000000000001" customHeight="1" x14ac:dyDescent="0.25">
      <c r="A21" s="26">
        <v>368</v>
      </c>
      <c r="B21" s="6" t="str">
        <f>CADASTROS!$C$15</f>
        <v>Agamenon de Sousa Teixeira</v>
      </c>
      <c r="C21" s="7"/>
      <c r="D21" s="7"/>
      <c r="E21" s="7"/>
      <c r="F21" s="7"/>
      <c r="G21" s="7"/>
      <c r="H21" s="7"/>
      <c r="I21" s="8">
        <f t="shared" si="0"/>
        <v>0</v>
      </c>
    </row>
    <row r="22" spans="1:9" ht="20.100000000000001" customHeight="1" x14ac:dyDescent="0.25">
      <c r="A22" s="26">
        <v>369</v>
      </c>
      <c r="B22" s="6" t="str">
        <f>CADASTROS!$C$16</f>
        <v>Gabriel Souza dos Santos</v>
      </c>
      <c r="C22" s="7"/>
      <c r="D22" s="7"/>
      <c r="E22" s="7"/>
      <c r="F22" s="7"/>
      <c r="G22" s="7"/>
      <c r="H22" s="7"/>
      <c r="I22" s="8">
        <f t="shared" si="0"/>
        <v>0</v>
      </c>
    </row>
    <row r="23" spans="1:9" ht="20.100000000000001" customHeight="1" x14ac:dyDescent="0.25">
      <c r="A23" s="26">
        <v>370</v>
      </c>
      <c r="B23" s="6" t="str">
        <f>CADASTROS!$C$17</f>
        <v>Maurivalda O Santana</v>
      </c>
      <c r="C23" s="7"/>
      <c r="D23" s="7"/>
      <c r="E23" s="7"/>
      <c r="F23" s="7"/>
      <c r="G23" s="7"/>
      <c r="H23" s="7"/>
      <c r="I23" s="8">
        <f t="shared" si="0"/>
        <v>0</v>
      </c>
    </row>
    <row r="24" spans="1:9" ht="20.100000000000001" customHeight="1" x14ac:dyDescent="0.25">
      <c r="A24" s="26">
        <v>371</v>
      </c>
      <c r="B24" s="6" t="str">
        <f>CADASTROS!$C$18</f>
        <v>Mª da Conceição P Silva</v>
      </c>
      <c r="C24" s="7"/>
      <c r="D24" s="7"/>
      <c r="E24" s="7"/>
      <c r="F24" s="7"/>
      <c r="G24" s="7"/>
      <c r="H24" s="7"/>
      <c r="I24" s="8">
        <f t="shared" si="0"/>
        <v>0</v>
      </c>
    </row>
    <row r="25" spans="1:9" ht="20.100000000000001" customHeight="1" x14ac:dyDescent="0.25">
      <c r="A25" s="26">
        <v>372</v>
      </c>
      <c r="B25" s="6" t="str">
        <f>CADASTROS!$C$19</f>
        <v>Juliana Soares Silva</v>
      </c>
      <c r="C25" s="7"/>
      <c r="D25" s="7"/>
      <c r="E25" s="7"/>
      <c r="F25" s="7"/>
      <c r="G25" s="7"/>
      <c r="H25" s="7"/>
      <c r="I25" s="8">
        <f t="shared" si="0"/>
        <v>0</v>
      </c>
    </row>
    <row r="26" spans="1:9" ht="20.100000000000001" customHeight="1" x14ac:dyDescent="0.25">
      <c r="A26" s="26">
        <v>373</v>
      </c>
      <c r="B26" s="6" t="str">
        <f>CADASTROS!$C$20</f>
        <v>Elixandra Paiva de Souza</v>
      </c>
      <c r="C26" s="7"/>
      <c r="D26" s="7"/>
      <c r="E26" s="7"/>
      <c r="F26" s="7"/>
      <c r="G26" s="7"/>
      <c r="H26" s="7"/>
      <c r="I26" s="8">
        <f t="shared" si="0"/>
        <v>0</v>
      </c>
    </row>
    <row r="27" spans="1:9" ht="20.100000000000001" customHeight="1" x14ac:dyDescent="0.25">
      <c r="A27" s="26">
        <v>374</v>
      </c>
      <c r="B27" s="6" t="str">
        <f>CADASTROS!$C$21</f>
        <v>Eletícia Rodrigues Oliveira</v>
      </c>
      <c r="C27" s="7"/>
      <c r="D27" s="7"/>
      <c r="E27" s="7"/>
      <c r="F27" s="7"/>
      <c r="G27" s="7"/>
      <c r="H27" s="7"/>
      <c r="I27" s="8">
        <f t="shared" si="0"/>
        <v>0</v>
      </c>
    </row>
    <row r="28" spans="1:9" ht="20.100000000000001" customHeight="1" x14ac:dyDescent="0.25">
      <c r="A28" s="26">
        <v>375</v>
      </c>
      <c r="B28" s="6" t="str">
        <f>CADASTROS!$C$22</f>
        <v>Patrícia Santos dos Anjos</v>
      </c>
      <c r="C28" s="7"/>
      <c r="D28" s="7"/>
      <c r="E28" s="7"/>
      <c r="F28" s="7"/>
      <c r="G28" s="7"/>
      <c r="H28" s="7"/>
      <c r="I28" s="8">
        <f t="shared" si="0"/>
        <v>0</v>
      </c>
    </row>
    <row r="29" spans="1:9" ht="20.100000000000001" customHeight="1" x14ac:dyDescent="0.25">
      <c r="A29" s="26">
        <v>376</v>
      </c>
      <c r="B29" s="6" t="str">
        <f>CADASTROS!$C$23</f>
        <v>Leonete Santiago dos Santos</v>
      </c>
      <c r="C29" s="7"/>
      <c r="D29" s="7"/>
      <c r="E29" s="7"/>
      <c r="F29" s="7"/>
      <c r="G29" s="7"/>
      <c r="H29" s="7"/>
      <c r="I29" s="8">
        <f t="shared" si="0"/>
        <v>0</v>
      </c>
    </row>
    <row r="30" spans="1:9" ht="20.100000000000001" customHeight="1" x14ac:dyDescent="0.25">
      <c r="A30" s="26">
        <v>377</v>
      </c>
      <c r="B30" s="6" t="str">
        <f>CADASTROS!$C$24</f>
        <v>Joelma Mª de Jesus</v>
      </c>
      <c r="C30" s="7"/>
      <c r="D30" s="7">
        <v>10.5</v>
      </c>
      <c r="E30" s="7">
        <v>11.5</v>
      </c>
      <c r="F30" s="7"/>
      <c r="G30" s="7"/>
      <c r="H30" s="7"/>
      <c r="I30" s="8">
        <f t="shared" si="0"/>
        <v>22</v>
      </c>
    </row>
    <row r="31" spans="1:9" ht="20.100000000000001" customHeight="1" x14ac:dyDescent="0.25">
      <c r="A31" s="26">
        <v>378</v>
      </c>
      <c r="B31" s="6" t="str">
        <f>CADASTROS!$C$25</f>
        <v>Adriana Silva da Cruz</v>
      </c>
      <c r="C31" s="7"/>
      <c r="D31" s="7"/>
      <c r="E31" s="7"/>
      <c r="F31" s="7"/>
      <c r="G31" s="7"/>
      <c r="H31" s="7"/>
      <c r="I31" s="8">
        <f t="shared" si="0"/>
        <v>0</v>
      </c>
    </row>
    <row r="32" spans="1:9" ht="20.100000000000001" customHeight="1" x14ac:dyDescent="0.25">
      <c r="A32" s="26">
        <v>379</v>
      </c>
      <c r="B32" s="6" t="str">
        <f>CADASTROS!$C$26</f>
        <v>Neusvaldo Ferreira Miranda</v>
      </c>
      <c r="C32" s="7"/>
      <c r="D32" s="7"/>
      <c r="E32" s="7"/>
      <c r="F32" s="7"/>
      <c r="G32" s="7"/>
      <c r="H32" s="7"/>
      <c r="I32" s="8">
        <f t="shared" si="0"/>
        <v>0</v>
      </c>
    </row>
    <row r="33" spans="1:9" ht="20.100000000000001" customHeight="1" x14ac:dyDescent="0.25">
      <c r="A33" s="26">
        <v>380</v>
      </c>
      <c r="B33" s="6" t="str">
        <f>CADASTROS!$C$27</f>
        <v>Silvania Conceição Cedro</v>
      </c>
      <c r="C33" s="7"/>
      <c r="D33" s="7"/>
      <c r="E33" s="7"/>
      <c r="F33" s="7"/>
      <c r="G33" s="7"/>
      <c r="H33" s="7"/>
      <c r="I33" s="8">
        <f t="shared" si="0"/>
        <v>0</v>
      </c>
    </row>
    <row r="34" spans="1:9" ht="20.100000000000001" customHeight="1" x14ac:dyDescent="0.25">
      <c r="A34" s="26">
        <v>381</v>
      </c>
      <c r="B34" s="6" t="str">
        <f>CADASTROS!$C$28</f>
        <v>Jeane Boaventura de Carvalho</v>
      </c>
      <c r="C34" s="7"/>
      <c r="D34" s="7"/>
      <c r="E34" s="7"/>
      <c r="F34" s="7"/>
      <c r="G34" s="7"/>
      <c r="H34" s="7"/>
      <c r="I34" s="8">
        <f t="shared" si="0"/>
        <v>0</v>
      </c>
    </row>
    <row r="35" spans="1:9" ht="15.75" x14ac:dyDescent="0.25">
      <c r="B35" s="7" t="s">
        <v>3</v>
      </c>
      <c r="C35" s="7">
        <f t="shared" ref="C35:I35" si="1">SUM(C8:C34)</f>
        <v>0</v>
      </c>
      <c r="D35" s="7">
        <f t="shared" si="1"/>
        <v>10.5</v>
      </c>
      <c r="E35" s="7">
        <f t="shared" si="1"/>
        <v>11.5</v>
      </c>
      <c r="F35" s="7">
        <f t="shared" si="1"/>
        <v>0</v>
      </c>
      <c r="G35" s="7">
        <f t="shared" si="1"/>
        <v>0</v>
      </c>
      <c r="H35" s="7">
        <f t="shared" si="1"/>
        <v>0</v>
      </c>
      <c r="I35" s="7">
        <f t="shared" si="1"/>
        <v>22</v>
      </c>
    </row>
    <row r="37" spans="1:9" ht="15.75" x14ac:dyDescent="0.25">
      <c r="B37" s="9" t="s">
        <v>4</v>
      </c>
      <c r="C37" s="7"/>
      <c r="D37" s="7"/>
      <c r="E37" s="7"/>
      <c r="F37" s="7"/>
      <c r="G37" s="7"/>
      <c r="H37" s="7"/>
      <c r="I37" s="7">
        <f>SUM(C37:H37)</f>
        <v>0</v>
      </c>
    </row>
    <row r="38" spans="1:9" x14ac:dyDescent="0.25">
      <c r="B38" s="10"/>
    </row>
    <row r="39" spans="1:9" ht="15.75" x14ac:dyDescent="0.25">
      <c r="B39" s="9" t="s">
        <v>5</v>
      </c>
      <c r="C39" s="11" t="e">
        <f t="shared" ref="C39:H39" si="2">C35/C37</f>
        <v>#DIV/0!</v>
      </c>
      <c r="D39" s="11" t="e">
        <f t="shared" si="2"/>
        <v>#DIV/0!</v>
      </c>
      <c r="E39" s="11" t="e">
        <f t="shared" si="2"/>
        <v>#DIV/0!</v>
      </c>
      <c r="F39" s="11" t="e">
        <f t="shared" si="2"/>
        <v>#DIV/0!</v>
      </c>
      <c r="G39" s="11" t="e">
        <f t="shared" si="2"/>
        <v>#DIV/0!</v>
      </c>
      <c r="H39" s="11" t="e">
        <f t="shared" si="2"/>
        <v>#DIV/0!</v>
      </c>
      <c r="I39" s="11"/>
    </row>
    <row r="40" spans="1:9" ht="15.75" x14ac:dyDescent="0.25">
      <c r="B40" s="12"/>
      <c r="C40" s="13"/>
      <c r="D40" s="13"/>
      <c r="E40" s="13"/>
      <c r="F40" s="13"/>
      <c r="G40" s="13"/>
      <c r="H40" s="12"/>
      <c r="I40" s="12"/>
    </row>
    <row r="41" spans="1:9" ht="29.25" customHeight="1" x14ac:dyDescent="0.25">
      <c r="B41" s="9" t="s">
        <v>6</v>
      </c>
      <c r="C41" s="7"/>
      <c r="D41" s="7"/>
      <c r="E41" s="6"/>
      <c r="F41" s="6"/>
      <c r="G41" s="6"/>
      <c r="H41" s="6"/>
      <c r="I41" s="14"/>
    </row>
    <row r="42" spans="1:9" ht="15.75" x14ac:dyDescent="0.25">
      <c r="B42" s="33"/>
      <c r="C42" s="33"/>
      <c r="D42" s="33"/>
      <c r="E42" s="14"/>
      <c r="F42" s="14"/>
      <c r="G42" s="14"/>
      <c r="H42" s="14"/>
      <c r="I42" s="14"/>
    </row>
    <row r="43" spans="1:9" ht="21" x14ac:dyDescent="0.35">
      <c r="B43" s="268" t="s">
        <v>8</v>
      </c>
      <c r="C43" s="269"/>
      <c r="D43" s="269"/>
      <c r="E43" s="269"/>
      <c r="F43" s="269"/>
      <c r="G43" s="269"/>
      <c r="H43" s="269"/>
      <c r="I43" s="270"/>
    </row>
    <row r="44" spans="1:9" ht="6" customHeight="1" x14ac:dyDescent="0.25">
      <c r="I44" s="3"/>
    </row>
    <row r="45" spans="1:9" ht="21" x14ac:dyDescent="0.35">
      <c r="B45" s="271" t="s">
        <v>0</v>
      </c>
      <c r="C45" s="272"/>
      <c r="D45" s="272"/>
      <c r="E45" s="272"/>
      <c r="F45" s="272"/>
      <c r="G45" s="272"/>
      <c r="H45" s="272"/>
      <c r="I45" s="273"/>
    </row>
    <row r="46" spans="1:9" ht="15" customHeight="1" x14ac:dyDescent="0.25"/>
    <row r="47" spans="1:9" ht="37.15" customHeight="1" x14ac:dyDescent="0.25">
      <c r="B47" s="265" t="s">
        <v>33</v>
      </c>
      <c r="C47" s="266"/>
      <c r="D47" s="266"/>
      <c r="E47" s="266"/>
      <c r="F47" s="266"/>
      <c r="G47" s="266"/>
      <c r="H47" s="266"/>
      <c r="I47" s="267"/>
    </row>
    <row r="48" spans="1:9" ht="30" customHeight="1" x14ac:dyDescent="0.25">
      <c r="A48" s="274" t="s">
        <v>22</v>
      </c>
      <c r="B48" s="36" t="s">
        <v>1</v>
      </c>
      <c r="C48" s="4" t="s">
        <v>2963</v>
      </c>
      <c r="D48" s="4" t="s">
        <v>2964</v>
      </c>
      <c r="E48" s="101" t="s">
        <v>2965</v>
      </c>
      <c r="F48" s="101" t="s">
        <v>2966</v>
      </c>
      <c r="G48" s="101" t="s">
        <v>2865</v>
      </c>
      <c r="H48" s="4" t="s">
        <v>2962</v>
      </c>
      <c r="I48" s="34" t="s">
        <v>2</v>
      </c>
    </row>
    <row r="49" spans="1:9" ht="36" customHeight="1" x14ac:dyDescent="0.25">
      <c r="A49" s="275"/>
      <c r="B49" s="37"/>
      <c r="C49" s="16" t="s">
        <v>9</v>
      </c>
      <c r="D49" s="16" t="s">
        <v>9</v>
      </c>
      <c r="E49" s="16" t="s">
        <v>9</v>
      </c>
      <c r="F49" s="16" t="s">
        <v>9</v>
      </c>
      <c r="G49" s="16" t="s">
        <v>9</v>
      </c>
      <c r="H49" s="16" t="s">
        <v>9</v>
      </c>
      <c r="I49" s="35"/>
    </row>
    <row r="50" spans="1:9" ht="15.75" x14ac:dyDescent="0.25">
      <c r="A50" s="26">
        <v>382</v>
      </c>
      <c r="B50" s="6" t="str">
        <f>CADASTROS!$C$29</f>
        <v>Anisia Teles dos Santos</v>
      </c>
      <c r="C50" s="7"/>
      <c r="D50" s="7"/>
      <c r="E50" s="7"/>
      <c r="F50" s="7"/>
      <c r="G50" s="7"/>
      <c r="H50" s="7"/>
      <c r="I50" s="8">
        <f>SUM(C50+D50+E50+F50+G50+H50)</f>
        <v>0</v>
      </c>
    </row>
    <row r="51" spans="1:9" ht="15.75" x14ac:dyDescent="0.25">
      <c r="A51" s="26">
        <v>383</v>
      </c>
      <c r="B51" s="6" t="str">
        <f>CADASTROS!$C$30</f>
        <v>Evani Claudina de Oliveira</v>
      </c>
      <c r="C51" s="7"/>
      <c r="D51" s="7"/>
      <c r="E51" s="7"/>
      <c r="F51" s="7"/>
      <c r="G51" s="7"/>
      <c r="H51" s="7"/>
      <c r="I51" s="8">
        <f t="shared" ref="I51:I76" si="3">SUM(C51+D51+E51+F51+G51+H51)</f>
        <v>0</v>
      </c>
    </row>
    <row r="52" spans="1:9" ht="15.75" x14ac:dyDescent="0.25">
      <c r="A52" s="26">
        <v>384</v>
      </c>
      <c r="B52" s="6" t="str">
        <f>CADASTROS!$C$31</f>
        <v>Eugênio Sérgio dos S Pereira</v>
      </c>
      <c r="C52" s="7">
        <v>15</v>
      </c>
      <c r="D52" s="7">
        <v>15</v>
      </c>
      <c r="E52" s="7">
        <v>15</v>
      </c>
      <c r="F52" s="7"/>
      <c r="G52" s="7"/>
      <c r="H52" s="7"/>
      <c r="I52" s="8">
        <f t="shared" si="3"/>
        <v>45</v>
      </c>
    </row>
    <row r="53" spans="1:9" ht="15.75" x14ac:dyDescent="0.25">
      <c r="A53" s="26">
        <v>385</v>
      </c>
      <c r="B53" s="6" t="str">
        <f>CADASTROS!$C$32</f>
        <v>Sirleide Miranda D Santos</v>
      </c>
      <c r="C53" s="7"/>
      <c r="D53" s="7"/>
      <c r="E53" s="7"/>
      <c r="F53" s="7"/>
      <c r="G53" s="7"/>
      <c r="H53" s="7"/>
      <c r="I53" s="8">
        <f t="shared" si="3"/>
        <v>0</v>
      </c>
    </row>
    <row r="54" spans="1:9" ht="15.75" x14ac:dyDescent="0.25">
      <c r="A54" s="26">
        <v>386</v>
      </c>
      <c r="B54" s="6" t="str">
        <f>CADASTROS!$C$33</f>
        <v>Neuraci Marques Ramos</v>
      </c>
      <c r="C54" s="7"/>
      <c r="D54" s="7">
        <v>10</v>
      </c>
      <c r="E54" s="7">
        <v>8</v>
      </c>
      <c r="F54" s="7"/>
      <c r="G54" s="7"/>
      <c r="H54" s="7"/>
      <c r="I54" s="8">
        <f t="shared" si="3"/>
        <v>18</v>
      </c>
    </row>
    <row r="55" spans="1:9" ht="15.75" x14ac:dyDescent="0.25">
      <c r="A55" s="26">
        <v>387</v>
      </c>
      <c r="B55" s="6" t="str">
        <f>CADASTROS!$C$34</f>
        <v>Uilson José de Miranda</v>
      </c>
      <c r="C55" s="7"/>
      <c r="D55" s="7"/>
      <c r="E55" s="7"/>
      <c r="F55" s="7"/>
      <c r="G55" s="7"/>
      <c r="H55" s="7"/>
      <c r="I55" s="8">
        <f t="shared" si="3"/>
        <v>0</v>
      </c>
    </row>
    <row r="56" spans="1:9" ht="15.75" x14ac:dyDescent="0.25">
      <c r="A56" s="26">
        <v>388</v>
      </c>
      <c r="B56" s="6" t="str">
        <f>CADASTROS!$C$35</f>
        <v>Daniela da Silva Lima</v>
      </c>
      <c r="C56" s="7"/>
      <c r="D56" s="7"/>
      <c r="E56" s="7"/>
      <c r="F56" s="7"/>
      <c r="G56" s="7"/>
      <c r="H56" s="7"/>
      <c r="I56" s="8">
        <f t="shared" si="3"/>
        <v>0</v>
      </c>
    </row>
    <row r="57" spans="1:9" ht="15.75" x14ac:dyDescent="0.25">
      <c r="A57" s="26">
        <v>389</v>
      </c>
      <c r="B57" s="6" t="str">
        <f>CADASTROS!$C$36</f>
        <v>Verônica Jesus Damasceno</v>
      </c>
      <c r="C57" s="7"/>
      <c r="D57" s="7"/>
      <c r="E57" s="7"/>
      <c r="F57" s="7"/>
      <c r="G57" s="7"/>
      <c r="H57" s="7"/>
      <c r="I57" s="8">
        <f t="shared" si="3"/>
        <v>0</v>
      </c>
    </row>
    <row r="58" spans="1:9" ht="15.75" x14ac:dyDescent="0.25">
      <c r="A58" s="26">
        <v>390</v>
      </c>
      <c r="B58" s="6" t="str">
        <f>CADASTROS!$C$37</f>
        <v>Gabriela de Jesus Silva</v>
      </c>
      <c r="C58" s="7"/>
      <c r="D58" s="7"/>
      <c r="E58" s="7"/>
      <c r="F58" s="7"/>
      <c r="G58" s="7"/>
      <c r="H58" s="7"/>
      <c r="I58" s="8">
        <f t="shared" si="3"/>
        <v>0</v>
      </c>
    </row>
    <row r="59" spans="1:9" ht="15.75" x14ac:dyDescent="0.25">
      <c r="A59" s="26">
        <v>391</v>
      </c>
      <c r="B59" s="6" t="str">
        <f>CADASTROS!$C$38</f>
        <v>Luiz Sérgio Rosa de Jesus</v>
      </c>
      <c r="C59" s="7"/>
      <c r="D59" s="7"/>
      <c r="E59" s="7"/>
      <c r="F59" s="7"/>
      <c r="G59" s="7"/>
      <c r="H59" s="7"/>
      <c r="I59" s="8">
        <f t="shared" si="3"/>
        <v>0</v>
      </c>
    </row>
    <row r="60" spans="1:9" ht="15.75" x14ac:dyDescent="0.25">
      <c r="A60" s="26">
        <v>392</v>
      </c>
      <c r="B60" s="6" t="str">
        <f>CADASTROS!$C$39</f>
        <v>Silvana Lima Nascimento</v>
      </c>
      <c r="C60" s="7"/>
      <c r="D60" s="7"/>
      <c r="E60" s="7"/>
      <c r="F60" s="7"/>
      <c r="G60" s="7"/>
      <c r="H60" s="7"/>
      <c r="I60" s="8">
        <f t="shared" si="3"/>
        <v>0</v>
      </c>
    </row>
    <row r="61" spans="1:9" ht="15.75" x14ac:dyDescent="0.25">
      <c r="A61" s="26">
        <v>393</v>
      </c>
      <c r="B61" s="6" t="str">
        <f>CADASTROS!$C$40</f>
        <v>Mateus Andrade de Jesus</v>
      </c>
      <c r="C61" s="7"/>
      <c r="D61" s="7"/>
      <c r="E61" s="7"/>
      <c r="F61" s="7"/>
      <c r="G61" s="7"/>
      <c r="H61" s="7"/>
      <c r="I61" s="8">
        <f t="shared" si="3"/>
        <v>0</v>
      </c>
    </row>
    <row r="62" spans="1:9" ht="15.75" x14ac:dyDescent="0.25">
      <c r="A62" s="26">
        <v>394</v>
      </c>
      <c r="B62" s="6" t="str">
        <f>CADASTROS!$C$41</f>
        <v>Luiz Fernando P de  Jesus</v>
      </c>
      <c r="C62" s="7"/>
      <c r="D62" s="7"/>
      <c r="E62" s="7"/>
      <c r="F62" s="7"/>
      <c r="G62" s="7"/>
      <c r="H62" s="7"/>
      <c r="I62" s="8">
        <f t="shared" si="3"/>
        <v>0</v>
      </c>
    </row>
    <row r="63" spans="1:9" ht="15.75" x14ac:dyDescent="0.25">
      <c r="A63" s="26">
        <v>395</v>
      </c>
      <c r="B63" s="6" t="str">
        <f>CADASTROS!$C$42</f>
        <v>Leonardo Santos Ribeiro</v>
      </c>
      <c r="C63" s="7"/>
      <c r="D63" s="7"/>
      <c r="E63" s="7"/>
      <c r="F63" s="7"/>
      <c r="G63" s="7"/>
      <c r="H63" s="7"/>
      <c r="I63" s="8">
        <f t="shared" si="3"/>
        <v>0</v>
      </c>
    </row>
    <row r="64" spans="1:9" ht="15.75" x14ac:dyDescent="0.25">
      <c r="A64" s="26">
        <v>396</v>
      </c>
      <c r="B64" s="6" t="e">
        <f>CADASTROS!#REF!</f>
        <v>#REF!</v>
      </c>
      <c r="C64" s="7"/>
      <c r="D64" s="7"/>
      <c r="E64" s="7"/>
      <c r="F64" s="7"/>
      <c r="G64" s="7"/>
      <c r="H64" s="7"/>
      <c r="I64" s="8">
        <f t="shared" si="3"/>
        <v>0</v>
      </c>
    </row>
    <row r="65" spans="1:9" ht="15.75" x14ac:dyDescent="0.25">
      <c r="A65" s="26">
        <v>397</v>
      </c>
      <c r="B65" s="6" t="str">
        <f>CADASTROS!$C$43</f>
        <v>Alane Nascimento dos Santos</v>
      </c>
      <c r="C65" s="7"/>
      <c r="D65" s="7"/>
      <c r="E65" s="7"/>
      <c r="F65" s="7"/>
      <c r="G65" s="7"/>
      <c r="H65" s="7"/>
      <c r="I65" s="8">
        <f t="shared" si="3"/>
        <v>0</v>
      </c>
    </row>
    <row r="66" spans="1:9" ht="15.75" x14ac:dyDescent="0.25">
      <c r="A66" s="26">
        <v>398</v>
      </c>
      <c r="B66" s="6" t="str">
        <f>CADASTROS!$C$44</f>
        <v>Melecio Neto Santos de Oliveira</v>
      </c>
      <c r="C66" s="7"/>
      <c r="D66" s="7"/>
      <c r="E66" s="7"/>
      <c r="F66" s="7"/>
      <c r="G66" s="7"/>
      <c r="H66" s="7"/>
      <c r="I66" s="8">
        <f t="shared" si="3"/>
        <v>0</v>
      </c>
    </row>
    <row r="67" spans="1:9" ht="15.75" x14ac:dyDescent="0.25">
      <c r="A67" s="26">
        <v>399</v>
      </c>
      <c r="B67" s="6" t="str">
        <f>CADASTROS!$C$45</f>
        <v>Henoc Marques de Souza</v>
      </c>
      <c r="C67" s="7"/>
      <c r="D67" s="7"/>
      <c r="E67" s="7"/>
      <c r="F67" s="7"/>
      <c r="G67" s="7"/>
      <c r="H67" s="7"/>
      <c r="I67" s="8">
        <f t="shared" si="3"/>
        <v>0</v>
      </c>
    </row>
    <row r="68" spans="1:9" ht="15.75" x14ac:dyDescent="0.25">
      <c r="A68" s="26">
        <v>400</v>
      </c>
      <c r="B68" s="6" t="str">
        <f>CADASTROS!$C$46</f>
        <v>Irislene de Novais</v>
      </c>
      <c r="C68" s="7"/>
      <c r="D68" s="7"/>
      <c r="E68" s="7"/>
      <c r="F68" s="7"/>
      <c r="G68" s="7"/>
      <c r="H68" s="7"/>
      <c r="I68" s="8">
        <f t="shared" si="3"/>
        <v>0</v>
      </c>
    </row>
    <row r="69" spans="1:9" ht="15.75" x14ac:dyDescent="0.25">
      <c r="A69" s="26">
        <v>401</v>
      </c>
      <c r="B69" s="6" t="str">
        <f>CADASTROS!$C$47</f>
        <v>Isabel Souza de Oliveira</v>
      </c>
      <c r="C69" s="7"/>
      <c r="D69" s="7"/>
      <c r="E69" s="7"/>
      <c r="F69" s="7"/>
      <c r="G69" s="7"/>
      <c r="H69" s="7"/>
      <c r="I69" s="8">
        <f t="shared" si="3"/>
        <v>0</v>
      </c>
    </row>
    <row r="70" spans="1:9" ht="15.75" x14ac:dyDescent="0.25">
      <c r="A70" s="26">
        <v>402</v>
      </c>
      <c r="B70" s="6" t="str">
        <f>CADASTROS!$C$48</f>
        <v>Naiara Mª de Oliveira</v>
      </c>
      <c r="C70" s="7">
        <v>9.5</v>
      </c>
      <c r="D70" s="7">
        <v>16</v>
      </c>
      <c r="E70" s="7">
        <v>20</v>
      </c>
      <c r="F70" s="7"/>
      <c r="G70" s="7">
        <v>18.5</v>
      </c>
      <c r="H70" s="7"/>
      <c r="I70" s="8">
        <f t="shared" si="3"/>
        <v>64</v>
      </c>
    </row>
    <row r="71" spans="1:9" ht="15.75" x14ac:dyDescent="0.25">
      <c r="A71" s="26">
        <v>403</v>
      </c>
      <c r="B71" s="6" t="str">
        <f>CADASTROS!$C$49</f>
        <v>Roseli Souza Braga</v>
      </c>
      <c r="C71" s="7"/>
      <c r="D71" s="7"/>
      <c r="E71" s="7"/>
      <c r="F71" s="7"/>
      <c r="G71" s="7"/>
      <c r="H71" s="7"/>
      <c r="I71" s="8">
        <f t="shared" si="3"/>
        <v>0</v>
      </c>
    </row>
    <row r="72" spans="1:9" ht="15.75" x14ac:dyDescent="0.25">
      <c r="A72" s="26">
        <v>404</v>
      </c>
      <c r="B72" s="6" t="str">
        <f>CADASTROS!$C$50</f>
        <v>Jeicion Almeida de Miranda</v>
      </c>
      <c r="C72" s="7"/>
      <c r="D72" s="7"/>
      <c r="E72" s="7"/>
      <c r="F72" s="7"/>
      <c r="G72" s="7"/>
      <c r="H72" s="7"/>
      <c r="I72" s="8">
        <f t="shared" si="3"/>
        <v>0</v>
      </c>
    </row>
    <row r="73" spans="1:9" ht="15.75" x14ac:dyDescent="0.25">
      <c r="A73" s="26">
        <v>405</v>
      </c>
      <c r="B73" s="6" t="str">
        <f>CADASTROS!$C$51</f>
        <v>Luciana Rodrigues Santos</v>
      </c>
      <c r="C73" s="7"/>
      <c r="D73" s="7"/>
      <c r="E73" s="7"/>
      <c r="F73" s="7"/>
      <c r="G73" s="7"/>
      <c r="H73" s="7"/>
      <c r="I73" s="8">
        <f t="shared" si="3"/>
        <v>0</v>
      </c>
    </row>
    <row r="74" spans="1:9" ht="15.75" x14ac:dyDescent="0.25">
      <c r="A74" s="26">
        <v>406</v>
      </c>
      <c r="B74" s="6" t="str">
        <f>CADASTROS!$C$52</f>
        <v>Anatilde Saturniz de Souza</v>
      </c>
      <c r="C74" s="7"/>
      <c r="D74" s="7"/>
      <c r="E74" s="7"/>
      <c r="F74" s="7"/>
      <c r="G74" s="7"/>
      <c r="H74" s="7"/>
      <c r="I74" s="8">
        <f t="shared" si="3"/>
        <v>0</v>
      </c>
    </row>
    <row r="75" spans="1:9" ht="15.75" x14ac:dyDescent="0.25">
      <c r="A75" s="26">
        <v>407</v>
      </c>
      <c r="B75" s="6" t="str">
        <f>CADASTROS!$C$53</f>
        <v>Maria Nilza Alves Maciel</v>
      </c>
      <c r="C75" s="7"/>
      <c r="D75" s="7"/>
      <c r="E75" s="7"/>
      <c r="F75" s="7"/>
      <c r="G75" s="7"/>
      <c r="H75" s="7"/>
      <c r="I75" s="8">
        <f t="shared" si="3"/>
        <v>0</v>
      </c>
    </row>
    <row r="76" spans="1:9" ht="15.75" x14ac:dyDescent="0.25">
      <c r="A76" s="26">
        <v>408</v>
      </c>
      <c r="B76" s="6" t="str">
        <f>CADASTROS!$C$54</f>
        <v>Angela Mª Pereira Anjos</v>
      </c>
      <c r="C76" s="7"/>
      <c r="D76" s="7"/>
      <c r="E76" s="7"/>
      <c r="F76" s="7"/>
      <c r="G76" s="7"/>
      <c r="H76" s="7"/>
      <c r="I76" s="8">
        <f t="shared" si="3"/>
        <v>0</v>
      </c>
    </row>
    <row r="77" spans="1:9" ht="15.75" x14ac:dyDescent="0.25">
      <c r="B77" s="7" t="s">
        <v>3</v>
      </c>
      <c r="C77" s="7">
        <f t="shared" ref="C77:I77" si="4">SUM(C50:C76)</f>
        <v>24.5</v>
      </c>
      <c r="D77" s="7">
        <f t="shared" si="4"/>
        <v>41</v>
      </c>
      <c r="E77" s="7">
        <f t="shared" si="4"/>
        <v>43</v>
      </c>
      <c r="F77" s="7">
        <f t="shared" si="4"/>
        <v>0</v>
      </c>
      <c r="G77" s="7">
        <f t="shared" si="4"/>
        <v>18.5</v>
      </c>
      <c r="H77" s="7">
        <f t="shared" si="4"/>
        <v>0</v>
      </c>
      <c r="I77" s="7">
        <f t="shared" si="4"/>
        <v>127</v>
      </c>
    </row>
    <row r="79" spans="1:9" ht="15.75" x14ac:dyDescent="0.25">
      <c r="B79" s="9" t="s">
        <v>4</v>
      </c>
      <c r="C79" s="7"/>
      <c r="D79" s="7"/>
      <c r="E79" s="7"/>
      <c r="F79" s="7"/>
      <c r="G79" s="7"/>
      <c r="H79" s="7"/>
      <c r="I79" s="7">
        <f>SUM(C79:H79)</f>
        <v>0</v>
      </c>
    </row>
    <row r="80" spans="1:9" x14ac:dyDescent="0.25">
      <c r="B80" s="10"/>
    </row>
    <row r="81" spans="1:9" ht="15.75" x14ac:dyDescent="0.25">
      <c r="B81" s="9" t="s">
        <v>5</v>
      </c>
      <c r="C81" s="11" t="e">
        <f t="shared" ref="C81:H81" si="5">C77/C79</f>
        <v>#DIV/0!</v>
      </c>
      <c r="D81" s="11" t="e">
        <f t="shared" si="5"/>
        <v>#DIV/0!</v>
      </c>
      <c r="E81" s="11" t="e">
        <f t="shared" si="5"/>
        <v>#DIV/0!</v>
      </c>
      <c r="F81" s="11" t="e">
        <f t="shared" si="5"/>
        <v>#DIV/0!</v>
      </c>
      <c r="G81" s="11" t="e">
        <f t="shared" si="5"/>
        <v>#DIV/0!</v>
      </c>
      <c r="H81" s="11" t="e">
        <f t="shared" si="5"/>
        <v>#DIV/0!</v>
      </c>
      <c r="I81" s="11"/>
    </row>
    <row r="82" spans="1:9" ht="15.75" x14ac:dyDescent="0.25">
      <c r="B82" s="12"/>
      <c r="C82" s="13"/>
      <c r="D82" s="13"/>
      <c r="E82" s="13"/>
      <c r="F82" s="13"/>
      <c r="G82" s="13"/>
      <c r="H82" s="12"/>
      <c r="I82" s="12"/>
    </row>
    <row r="83" spans="1:9" ht="15.75" x14ac:dyDescent="0.25">
      <c r="B83" s="9" t="s">
        <v>6</v>
      </c>
      <c r="C83" s="7"/>
      <c r="D83" s="7"/>
      <c r="E83" s="6"/>
      <c r="F83" s="6"/>
      <c r="G83" s="6"/>
      <c r="H83" s="6"/>
      <c r="I83" s="14"/>
    </row>
    <row r="84" spans="1:9" ht="15.75" x14ac:dyDescent="0.25">
      <c r="B84" s="33"/>
      <c r="C84" s="33"/>
      <c r="D84" s="33"/>
      <c r="E84" s="14"/>
      <c r="F84" s="14"/>
      <c r="G84" s="14"/>
      <c r="H84" s="14"/>
      <c r="I84" s="14"/>
    </row>
    <row r="85" spans="1:9" ht="21" x14ac:dyDescent="0.35">
      <c r="B85" s="268" t="s">
        <v>8</v>
      </c>
      <c r="C85" s="269"/>
      <c r="D85" s="269"/>
      <c r="E85" s="269"/>
      <c r="F85" s="269"/>
      <c r="G85" s="269"/>
      <c r="H85" s="269"/>
      <c r="I85" s="270"/>
    </row>
    <row r="86" spans="1:9" ht="6.75" customHeight="1" x14ac:dyDescent="0.25">
      <c r="I86" s="3"/>
    </row>
    <row r="87" spans="1:9" ht="21" x14ac:dyDescent="0.35">
      <c r="B87" s="271" t="s">
        <v>0</v>
      </c>
      <c r="C87" s="272"/>
      <c r="D87" s="272"/>
      <c r="E87" s="272"/>
      <c r="F87" s="272"/>
      <c r="G87" s="272"/>
      <c r="H87" s="272"/>
      <c r="I87" s="273"/>
    </row>
    <row r="88" spans="1:9" ht="15" customHeight="1" x14ac:dyDescent="0.25"/>
    <row r="89" spans="1:9" ht="37.15" customHeight="1" x14ac:dyDescent="0.25">
      <c r="B89" s="265" t="s">
        <v>33</v>
      </c>
      <c r="C89" s="266"/>
      <c r="D89" s="266"/>
      <c r="E89" s="266"/>
      <c r="F89" s="266"/>
      <c r="G89" s="266"/>
      <c r="H89" s="266"/>
      <c r="I89" s="267"/>
    </row>
    <row r="90" spans="1:9" ht="30" customHeight="1" x14ac:dyDescent="0.25">
      <c r="A90" s="274" t="s">
        <v>22</v>
      </c>
      <c r="B90" s="32" t="s">
        <v>1</v>
      </c>
      <c r="C90" s="4" t="s">
        <v>2963</v>
      </c>
      <c r="D90" s="4" t="s">
        <v>2964</v>
      </c>
      <c r="E90" s="101" t="s">
        <v>2965</v>
      </c>
      <c r="F90" s="101" t="s">
        <v>2966</v>
      </c>
      <c r="G90" s="101" t="s">
        <v>2865</v>
      </c>
      <c r="H90" s="4" t="s">
        <v>2962</v>
      </c>
      <c r="I90" s="34" t="s">
        <v>2</v>
      </c>
    </row>
    <row r="91" spans="1:9" ht="36" customHeight="1" x14ac:dyDescent="0.25">
      <c r="A91" s="275"/>
      <c r="B91" s="31"/>
      <c r="C91" s="16" t="s">
        <v>9</v>
      </c>
      <c r="D91" s="16" t="s">
        <v>9</v>
      </c>
      <c r="E91" s="16" t="s">
        <v>9</v>
      </c>
      <c r="F91" s="16" t="s">
        <v>9</v>
      </c>
      <c r="G91" s="16" t="s">
        <v>9</v>
      </c>
      <c r="H91" s="16" t="s">
        <v>9</v>
      </c>
      <c r="I91" s="35"/>
    </row>
    <row r="92" spans="1:9" ht="15.75" x14ac:dyDescent="0.25">
      <c r="A92" s="26">
        <v>409</v>
      </c>
      <c r="B92" s="6" t="str">
        <f>CADASTROS!$C$55</f>
        <v>Cristiane Sousa Santos</v>
      </c>
      <c r="C92" s="7"/>
      <c r="D92" s="7"/>
      <c r="E92" s="7"/>
      <c r="F92" s="7"/>
      <c r="G92" s="7"/>
      <c r="H92" s="7"/>
      <c r="I92" s="8">
        <f>SUM(C92+D92+E92+F92+G92+H92)</f>
        <v>0</v>
      </c>
    </row>
    <row r="93" spans="1:9" ht="15.75" x14ac:dyDescent="0.25">
      <c r="A93" s="26">
        <v>410</v>
      </c>
      <c r="B93" s="6" t="str">
        <f>CADASTROS!$C$56</f>
        <v>Paulo de Oliveira</v>
      </c>
      <c r="C93" s="7"/>
      <c r="D93" s="7"/>
      <c r="E93" s="7"/>
      <c r="F93" s="7"/>
      <c r="G93" s="7"/>
      <c r="H93" s="7"/>
      <c r="I93" s="8">
        <f t="shared" ref="I93:I118" si="6">SUM(C93+D93+E93+F93+G93+H93)</f>
        <v>0</v>
      </c>
    </row>
    <row r="94" spans="1:9" ht="15.75" x14ac:dyDescent="0.25">
      <c r="A94" s="26">
        <v>411</v>
      </c>
      <c r="B94" s="6" t="str">
        <f>CADASTROS!$C$57</f>
        <v>Domingos Marques Borges</v>
      </c>
      <c r="C94" s="7"/>
      <c r="D94" s="7"/>
      <c r="E94" s="7"/>
      <c r="F94" s="7"/>
      <c r="G94" s="7"/>
      <c r="H94" s="7"/>
      <c r="I94" s="8">
        <f t="shared" si="6"/>
        <v>0</v>
      </c>
    </row>
    <row r="95" spans="1:9" ht="15.75" x14ac:dyDescent="0.25">
      <c r="A95" s="26">
        <v>412</v>
      </c>
      <c r="B95" s="6" t="str">
        <f>CADASTROS!$C$58</f>
        <v>Evanilza Miranda Araújo</v>
      </c>
      <c r="C95" s="7"/>
      <c r="D95" s="7"/>
      <c r="E95" s="7"/>
      <c r="F95" s="7"/>
      <c r="G95" s="7"/>
      <c r="H95" s="7"/>
      <c r="I95" s="8">
        <f t="shared" si="6"/>
        <v>0</v>
      </c>
    </row>
    <row r="96" spans="1:9" ht="15.75" x14ac:dyDescent="0.25">
      <c r="A96" s="26">
        <v>413</v>
      </c>
      <c r="B96" s="6" t="str">
        <f>CADASTROS!$C$59</f>
        <v>Adelcione Cruz Damasceno</v>
      </c>
      <c r="C96" s="7"/>
      <c r="D96" s="7"/>
      <c r="E96" s="7"/>
      <c r="F96" s="7"/>
      <c r="G96" s="7"/>
      <c r="H96" s="7"/>
      <c r="I96" s="8">
        <f t="shared" si="6"/>
        <v>0</v>
      </c>
    </row>
    <row r="97" spans="1:9" ht="15.75" x14ac:dyDescent="0.25">
      <c r="A97" s="26">
        <v>414</v>
      </c>
      <c r="B97" s="6" t="str">
        <f>CADASTROS!$C$60</f>
        <v>Sandra Santos Gabriel</v>
      </c>
      <c r="C97" s="7"/>
      <c r="D97" s="7"/>
      <c r="E97" s="7"/>
      <c r="F97" s="7"/>
      <c r="G97" s="7"/>
      <c r="H97" s="7"/>
      <c r="I97" s="8">
        <f t="shared" si="6"/>
        <v>0</v>
      </c>
    </row>
    <row r="98" spans="1:9" ht="15.75" x14ac:dyDescent="0.25">
      <c r="A98" s="26">
        <v>415</v>
      </c>
      <c r="B98" s="6" t="str">
        <f>CADASTROS!$C$61</f>
        <v>Delmiro Silva de Oliveira</v>
      </c>
      <c r="C98" s="7"/>
      <c r="D98" s="7"/>
      <c r="E98" s="7"/>
      <c r="F98" s="7"/>
      <c r="G98" s="7"/>
      <c r="H98" s="7"/>
      <c r="I98" s="8">
        <f t="shared" si="6"/>
        <v>0</v>
      </c>
    </row>
    <row r="99" spans="1:9" ht="15.75" x14ac:dyDescent="0.25">
      <c r="A99" s="26">
        <v>416</v>
      </c>
      <c r="B99" s="6" t="e">
        <f>CADASTROS!#REF!</f>
        <v>#REF!</v>
      </c>
      <c r="C99" s="7"/>
      <c r="D99" s="7"/>
      <c r="E99" s="7"/>
      <c r="F99" s="7"/>
      <c r="G99" s="7"/>
      <c r="H99" s="7"/>
      <c r="I99" s="8">
        <f t="shared" si="6"/>
        <v>0</v>
      </c>
    </row>
    <row r="100" spans="1:9" ht="15.75" x14ac:dyDescent="0.25">
      <c r="A100" s="26">
        <v>417</v>
      </c>
      <c r="B100" s="6" t="str">
        <f>CADASTROS!$C$62</f>
        <v>Geane Barauna de Oliveira</v>
      </c>
      <c r="C100" s="7"/>
      <c r="D100" s="7"/>
      <c r="E100" s="7"/>
      <c r="F100" s="7"/>
      <c r="G100" s="7"/>
      <c r="H100" s="7"/>
      <c r="I100" s="8">
        <f t="shared" si="6"/>
        <v>0</v>
      </c>
    </row>
    <row r="101" spans="1:9" ht="15.75" x14ac:dyDescent="0.25">
      <c r="A101" s="26">
        <v>423</v>
      </c>
      <c r="B101" s="6" t="str">
        <f>CADASTROS!$C$63</f>
        <v>Tássio Oliveira Pires</v>
      </c>
      <c r="C101" s="7"/>
      <c r="D101" s="7"/>
      <c r="E101" s="7"/>
      <c r="F101" s="7"/>
      <c r="G101" s="7"/>
      <c r="H101" s="7"/>
      <c r="I101" s="8">
        <f t="shared" si="6"/>
        <v>0</v>
      </c>
    </row>
    <row r="102" spans="1:9" ht="15.75" x14ac:dyDescent="0.25">
      <c r="A102" s="26">
        <v>424</v>
      </c>
      <c r="B102" s="6" t="str">
        <f>CADASTROS!$C$64</f>
        <v>Mª da Paz G dos Santos Silva</v>
      </c>
      <c r="C102" s="7"/>
      <c r="D102" s="7"/>
      <c r="E102" s="7"/>
      <c r="F102" s="7"/>
      <c r="G102" s="7"/>
      <c r="H102" s="7"/>
      <c r="I102" s="8">
        <f t="shared" si="6"/>
        <v>0</v>
      </c>
    </row>
    <row r="103" spans="1:9" ht="15.75" x14ac:dyDescent="0.25">
      <c r="A103" s="26">
        <v>425</v>
      </c>
      <c r="B103" s="6" t="str">
        <f>CADASTROS!$C$65</f>
        <v>Jarmiro Rodrigues Dias</v>
      </c>
      <c r="C103" s="7"/>
      <c r="D103" s="7"/>
      <c r="E103" s="7"/>
      <c r="F103" s="7"/>
      <c r="G103" s="7"/>
      <c r="H103" s="7"/>
      <c r="I103" s="8">
        <f t="shared" si="6"/>
        <v>0</v>
      </c>
    </row>
    <row r="104" spans="1:9" ht="15.75" x14ac:dyDescent="0.25">
      <c r="A104" s="26">
        <v>426</v>
      </c>
      <c r="B104" s="6" t="str">
        <f>CADASTROS!$C$66</f>
        <v>Valéria Martins Santos</v>
      </c>
      <c r="C104" s="7"/>
      <c r="D104" s="7"/>
      <c r="E104" s="7"/>
      <c r="F104" s="7"/>
      <c r="G104" s="7"/>
      <c r="H104" s="7"/>
      <c r="I104" s="8">
        <f t="shared" si="6"/>
        <v>0</v>
      </c>
    </row>
    <row r="105" spans="1:9" ht="15.75" x14ac:dyDescent="0.25">
      <c r="A105" s="26">
        <v>427</v>
      </c>
      <c r="B105" s="6" t="str">
        <f>CADASTROS!$C$67</f>
        <v>Mª da Paixão M de Oliveira</v>
      </c>
      <c r="C105" s="7"/>
      <c r="D105" s="7"/>
      <c r="E105" s="7"/>
      <c r="F105" s="7"/>
      <c r="G105" s="7"/>
      <c r="H105" s="7"/>
      <c r="I105" s="8">
        <f t="shared" si="6"/>
        <v>0</v>
      </c>
    </row>
    <row r="106" spans="1:9" ht="15.75" x14ac:dyDescent="0.25">
      <c r="A106" s="26">
        <v>428</v>
      </c>
      <c r="B106" s="6" t="str">
        <f>CADASTROS!$C$68</f>
        <v>Graziele Jesus Santos</v>
      </c>
      <c r="C106" s="7"/>
      <c r="D106" s="7"/>
      <c r="E106" s="7"/>
      <c r="F106" s="7"/>
      <c r="G106" s="7"/>
      <c r="H106" s="7"/>
      <c r="I106" s="8">
        <f t="shared" si="6"/>
        <v>0</v>
      </c>
    </row>
    <row r="107" spans="1:9" ht="15.75" x14ac:dyDescent="0.25">
      <c r="A107" s="26">
        <v>429</v>
      </c>
      <c r="B107" s="6" t="str">
        <f>CADASTROS!$C$69</f>
        <v>Maycon Santos de Freitas</v>
      </c>
      <c r="C107" s="7"/>
      <c r="D107" s="7"/>
      <c r="E107" s="7"/>
      <c r="F107" s="7"/>
      <c r="G107" s="7"/>
      <c r="H107" s="7"/>
      <c r="I107" s="8">
        <f t="shared" si="6"/>
        <v>0</v>
      </c>
    </row>
    <row r="108" spans="1:9" ht="15.75" x14ac:dyDescent="0.25">
      <c r="A108" s="26">
        <v>430</v>
      </c>
      <c r="B108" s="6" t="str">
        <f>CADASTROS!$C$70</f>
        <v>Cirlene Cruz Santos</v>
      </c>
      <c r="C108" s="7"/>
      <c r="D108" s="7"/>
      <c r="E108" s="7"/>
      <c r="F108" s="7"/>
      <c r="G108" s="7"/>
      <c r="H108" s="7"/>
      <c r="I108" s="8">
        <f t="shared" si="6"/>
        <v>0</v>
      </c>
    </row>
    <row r="109" spans="1:9" ht="15.75" x14ac:dyDescent="0.25">
      <c r="A109" s="26">
        <v>431</v>
      </c>
      <c r="B109" s="6" t="str">
        <f>CADASTROS!$C$71</f>
        <v>Paulo Pereira dos Santos</v>
      </c>
      <c r="C109" s="7">
        <v>17</v>
      </c>
      <c r="D109" s="7">
        <v>22.5</v>
      </c>
      <c r="E109" s="7">
        <v>18</v>
      </c>
      <c r="F109" s="7">
        <v>11</v>
      </c>
      <c r="G109" s="7"/>
      <c r="H109" s="7"/>
      <c r="I109" s="8">
        <f t="shared" si="6"/>
        <v>68.5</v>
      </c>
    </row>
    <row r="110" spans="1:9" ht="15.75" x14ac:dyDescent="0.25">
      <c r="A110" s="26">
        <v>446</v>
      </c>
      <c r="B110" s="6" t="str">
        <f>CADASTROS!$C$72</f>
        <v>Sebastião Quirino dos Anjos</v>
      </c>
      <c r="C110" s="7"/>
      <c r="D110" s="7"/>
      <c r="E110" s="7"/>
      <c r="F110" s="7"/>
      <c r="G110" s="7"/>
      <c r="H110" s="7"/>
      <c r="I110" s="8">
        <f t="shared" si="6"/>
        <v>0</v>
      </c>
    </row>
    <row r="111" spans="1:9" ht="15.75" x14ac:dyDescent="0.25">
      <c r="A111" s="26"/>
      <c r="B111" s="6" t="str">
        <f>CADASTROS!$C$73</f>
        <v>Juareis Rosa Pires</v>
      </c>
      <c r="C111" s="7"/>
      <c r="D111" s="7"/>
      <c r="E111" s="7"/>
      <c r="F111" s="7"/>
      <c r="G111" s="7"/>
      <c r="H111" s="7"/>
      <c r="I111" s="8">
        <f t="shared" si="6"/>
        <v>0</v>
      </c>
    </row>
    <row r="112" spans="1:9" ht="15.75" x14ac:dyDescent="0.25">
      <c r="A112" s="26">
        <v>447</v>
      </c>
      <c r="B112" s="6" t="str">
        <f>CADASTROS!$C$74</f>
        <v>Livia Silva dos Anjos</v>
      </c>
      <c r="C112" s="7"/>
      <c r="D112" s="7"/>
      <c r="E112" s="7"/>
      <c r="F112" s="7"/>
      <c r="G112" s="7"/>
      <c r="H112" s="7"/>
      <c r="I112" s="8">
        <f t="shared" si="6"/>
        <v>0</v>
      </c>
    </row>
    <row r="113" spans="1:9" ht="15.75" x14ac:dyDescent="0.25">
      <c r="A113" s="26"/>
      <c r="B113" s="6" t="str">
        <f>CADASTROS!$C$75</f>
        <v>Francisco Gomes</v>
      </c>
      <c r="C113" s="7"/>
      <c r="D113" s="7"/>
      <c r="E113" s="7"/>
      <c r="F113" s="7"/>
      <c r="G113" s="7"/>
      <c r="H113" s="7"/>
      <c r="I113" s="8">
        <f t="shared" si="6"/>
        <v>0</v>
      </c>
    </row>
    <row r="114" spans="1:9" ht="15.75" x14ac:dyDescent="0.25">
      <c r="A114" s="26"/>
      <c r="B114" s="6" t="str">
        <f>CADASTROS!$C$76</f>
        <v>José Deodato Ferreira</v>
      </c>
      <c r="C114" s="7"/>
      <c r="D114" s="7"/>
      <c r="E114" s="7"/>
      <c r="F114" s="7"/>
      <c r="G114" s="7"/>
      <c r="H114" s="7"/>
      <c r="I114" s="8">
        <f t="shared" si="6"/>
        <v>0</v>
      </c>
    </row>
    <row r="115" spans="1:9" ht="15.75" x14ac:dyDescent="0.25">
      <c r="A115" s="26"/>
      <c r="B115" s="6" t="str">
        <f>CADASTROS!$C$77</f>
        <v>Eliene Sousa dos Santos</v>
      </c>
      <c r="C115" s="7"/>
      <c r="D115" s="7"/>
      <c r="E115" s="7"/>
      <c r="F115" s="7"/>
      <c r="G115" s="7"/>
      <c r="H115" s="7"/>
      <c r="I115" s="8">
        <f t="shared" si="6"/>
        <v>0</v>
      </c>
    </row>
    <row r="116" spans="1:9" ht="15.75" x14ac:dyDescent="0.25">
      <c r="A116" s="26">
        <v>449</v>
      </c>
      <c r="B116" s="6" t="str">
        <f>CADASTROS!$C$78</f>
        <v>Anízio Pereira Neto</v>
      </c>
      <c r="C116" s="7"/>
      <c r="D116" s="7"/>
      <c r="E116" s="7"/>
      <c r="F116" s="7"/>
      <c r="G116" s="7"/>
      <c r="H116" s="7"/>
      <c r="I116" s="8">
        <f t="shared" si="6"/>
        <v>0</v>
      </c>
    </row>
    <row r="117" spans="1:9" ht="15.75" x14ac:dyDescent="0.25">
      <c r="A117" s="26"/>
      <c r="B117" s="6" t="e">
        <f>CADASTROS!#REF!</f>
        <v>#REF!</v>
      </c>
      <c r="C117" s="7"/>
      <c r="D117" s="7"/>
      <c r="E117" s="7"/>
      <c r="F117" s="7"/>
      <c r="G117" s="7"/>
      <c r="H117" s="7"/>
      <c r="I117" s="8">
        <f t="shared" si="6"/>
        <v>0</v>
      </c>
    </row>
    <row r="118" spans="1:9" ht="15.75" x14ac:dyDescent="0.25">
      <c r="A118" s="26">
        <v>451</v>
      </c>
      <c r="B118" s="6" t="str">
        <f>CADASTROS!$C$79</f>
        <v>Edna Brito Paixão de Sousa</v>
      </c>
      <c r="C118" s="7"/>
      <c r="D118" s="7"/>
      <c r="E118" s="7"/>
      <c r="F118" s="7"/>
      <c r="G118" s="7"/>
      <c r="H118" s="7"/>
      <c r="I118" s="8">
        <f t="shared" si="6"/>
        <v>0</v>
      </c>
    </row>
    <row r="119" spans="1:9" ht="15.75" x14ac:dyDescent="0.25">
      <c r="B119" s="7" t="s">
        <v>3</v>
      </c>
      <c r="C119" s="7">
        <f t="shared" ref="C119:I119" si="7">SUM(C92:C118)</f>
        <v>17</v>
      </c>
      <c r="D119" s="7">
        <f t="shared" si="7"/>
        <v>22.5</v>
      </c>
      <c r="E119" s="7">
        <f t="shared" si="7"/>
        <v>18</v>
      </c>
      <c r="F119" s="7">
        <f t="shared" si="7"/>
        <v>11</v>
      </c>
      <c r="G119" s="7">
        <f t="shared" si="7"/>
        <v>0</v>
      </c>
      <c r="H119" s="7">
        <f t="shared" si="7"/>
        <v>0</v>
      </c>
      <c r="I119" s="7">
        <f t="shared" si="7"/>
        <v>68.5</v>
      </c>
    </row>
    <row r="120" spans="1:9" ht="14.65" customHeight="1" x14ac:dyDescent="0.25"/>
    <row r="121" spans="1:9" ht="15.75" x14ac:dyDescent="0.25">
      <c r="B121" s="9" t="s">
        <v>4</v>
      </c>
      <c r="C121" s="7"/>
      <c r="D121" s="7"/>
      <c r="E121" s="7"/>
      <c r="F121" s="7"/>
      <c r="G121" s="7"/>
      <c r="H121" s="7"/>
      <c r="I121" s="7">
        <f>SUM(C121:H121)</f>
        <v>0</v>
      </c>
    </row>
    <row r="122" spans="1:9" x14ac:dyDescent="0.25">
      <c r="B122" s="10"/>
    </row>
    <row r="123" spans="1:9" ht="15.75" x14ac:dyDescent="0.25">
      <c r="B123" s="9" t="s">
        <v>5</v>
      </c>
      <c r="C123" s="11" t="e">
        <f t="shared" ref="C123:H123" si="8">C119/C121</f>
        <v>#DIV/0!</v>
      </c>
      <c r="D123" s="11" t="e">
        <f t="shared" si="8"/>
        <v>#DIV/0!</v>
      </c>
      <c r="E123" s="11" t="e">
        <f t="shared" si="8"/>
        <v>#DIV/0!</v>
      </c>
      <c r="F123" s="11" t="e">
        <f t="shared" si="8"/>
        <v>#DIV/0!</v>
      </c>
      <c r="G123" s="11" t="e">
        <f t="shared" si="8"/>
        <v>#DIV/0!</v>
      </c>
      <c r="H123" s="11" t="e">
        <f t="shared" si="8"/>
        <v>#DIV/0!</v>
      </c>
      <c r="I123" s="11"/>
    </row>
    <row r="124" spans="1:9" ht="15.75" x14ac:dyDescent="0.25">
      <c r="B124" s="12"/>
      <c r="C124" s="13"/>
      <c r="D124" s="13"/>
      <c r="E124" s="13"/>
      <c r="F124" s="13"/>
      <c r="G124" s="13"/>
      <c r="H124" s="12"/>
      <c r="I124" s="12"/>
    </row>
    <row r="125" spans="1:9" ht="15.75" x14ac:dyDescent="0.25">
      <c r="B125" s="9" t="s">
        <v>6</v>
      </c>
      <c r="C125" s="7"/>
      <c r="D125" s="7"/>
      <c r="E125" s="6"/>
      <c r="F125" s="6"/>
      <c r="G125" s="6"/>
      <c r="H125" s="6"/>
      <c r="I125" s="14"/>
    </row>
    <row r="126" spans="1:9" ht="15.75" x14ac:dyDescent="0.25">
      <c r="B126" s="33"/>
      <c r="C126" s="33"/>
      <c r="D126" s="33"/>
      <c r="E126" s="14"/>
      <c r="F126" s="14"/>
      <c r="G126" s="14"/>
      <c r="H126" s="14"/>
      <c r="I126" s="14"/>
    </row>
    <row r="127" spans="1:9" ht="21" x14ac:dyDescent="0.35">
      <c r="B127" s="268" t="s">
        <v>8</v>
      </c>
      <c r="C127" s="269"/>
      <c r="D127" s="269"/>
      <c r="E127" s="269"/>
      <c r="F127" s="269"/>
      <c r="G127" s="269"/>
      <c r="H127" s="269"/>
      <c r="I127" s="270"/>
    </row>
    <row r="128" spans="1:9" ht="6" customHeight="1" x14ac:dyDescent="0.25">
      <c r="I128" s="3"/>
    </row>
    <row r="129" spans="1:9" ht="21" x14ac:dyDescent="0.35">
      <c r="B129" s="271" t="s">
        <v>0</v>
      </c>
      <c r="C129" s="272"/>
      <c r="D129" s="272"/>
      <c r="E129" s="272"/>
      <c r="F129" s="272"/>
      <c r="G129" s="272"/>
      <c r="H129" s="272"/>
      <c r="I129" s="273"/>
    </row>
    <row r="130" spans="1:9" ht="13.5" customHeight="1" x14ac:dyDescent="0.25"/>
    <row r="131" spans="1:9" ht="37.15" customHeight="1" x14ac:dyDescent="0.25">
      <c r="B131" s="265" t="s">
        <v>33</v>
      </c>
      <c r="C131" s="266"/>
      <c r="D131" s="266"/>
      <c r="E131" s="266"/>
      <c r="F131" s="266"/>
      <c r="G131" s="266"/>
      <c r="H131" s="266"/>
      <c r="I131" s="267"/>
    </row>
    <row r="132" spans="1:9" ht="30" customHeight="1" x14ac:dyDescent="0.25">
      <c r="A132" s="274" t="s">
        <v>22</v>
      </c>
      <c r="B132" s="32" t="s">
        <v>1</v>
      </c>
      <c r="C132" s="4" t="s">
        <v>2963</v>
      </c>
      <c r="D132" s="4" t="s">
        <v>2964</v>
      </c>
      <c r="E132" s="101" t="s">
        <v>2965</v>
      </c>
      <c r="F132" s="101" t="s">
        <v>2966</v>
      </c>
      <c r="G132" s="101" t="s">
        <v>2865</v>
      </c>
      <c r="H132" s="4" t="s">
        <v>2962</v>
      </c>
      <c r="I132" s="34" t="s">
        <v>2</v>
      </c>
    </row>
    <row r="133" spans="1:9" ht="36" customHeight="1" x14ac:dyDescent="0.25">
      <c r="A133" s="275"/>
      <c r="B133" s="31"/>
      <c r="C133" s="16" t="s">
        <v>9</v>
      </c>
      <c r="D133" s="16" t="s">
        <v>9</v>
      </c>
      <c r="E133" s="16" t="s">
        <v>9</v>
      </c>
      <c r="F133" s="16" t="s">
        <v>9</v>
      </c>
      <c r="G133" s="16" t="s">
        <v>9</v>
      </c>
      <c r="H133" s="16" t="s">
        <v>9</v>
      </c>
      <c r="I133" s="35"/>
    </row>
    <row r="134" spans="1:9" ht="15" customHeight="1" x14ac:dyDescent="0.25">
      <c r="A134" s="26">
        <v>458</v>
      </c>
      <c r="B134" s="6" t="str">
        <f>CADASTROS!$C$80</f>
        <v>José Eduardo Sousa</v>
      </c>
      <c r="C134" s="7"/>
      <c r="D134" s="7"/>
      <c r="E134" s="7"/>
      <c r="F134" s="7"/>
      <c r="G134" s="7"/>
      <c r="H134" s="7"/>
      <c r="I134" s="8">
        <f>SUM(C134+D134+E134+F134+G134+H134)</f>
        <v>0</v>
      </c>
    </row>
    <row r="135" spans="1:9" ht="15" customHeight="1" x14ac:dyDescent="0.25">
      <c r="A135" s="26">
        <v>478</v>
      </c>
      <c r="B135" s="6" t="str">
        <f>CADASTROS!$C$81</f>
        <v>Isamara Oliveira S Santos</v>
      </c>
      <c r="C135" s="7"/>
      <c r="D135" s="7"/>
      <c r="E135" s="7"/>
      <c r="F135" s="7"/>
      <c r="G135" s="7"/>
      <c r="H135" s="7"/>
      <c r="I135" s="8">
        <f t="shared" ref="I135:I160" si="9">SUM(C135+D135+E135+F135+G135+H135)</f>
        <v>0</v>
      </c>
    </row>
    <row r="136" spans="1:9" ht="15.75" x14ac:dyDescent="0.25">
      <c r="A136" s="26">
        <v>479</v>
      </c>
      <c r="B136" s="6" t="str">
        <f>CADASTROS!$C$82</f>
        <v>Sirlene Rosa dos Santos</v>
      </c>
      <c r="C136" s="7"/>
      <c r="D136" s="7"/>
      <c r="E136" s="7"/>
      <c r="F136" s="7"/>
      <c r="G136" s="7"/>
      <c r="H136" s="7"/>
      <c r="I136" s="8">
        <f t="shared" si="9"/>
        <v>0</v>
      </c>
    </row>
    <row r="137" spans="1:9" ht="15.75" x14ac:dyDescent="0.25">
      <c r="A137" s="26">
        <v>480</v>
      </c>
      <c r="B137" s="6" t="str">
        <f>CADASTROS!$C$83</f>
        <v>Esmeralda Martins da Silva</v>
      </c>
      <c r="C137" s="7"/>
      <c r="D137" s="7"/>
      <c r="E137" s="7"/>
      <c r="F137" s="7"/>
      <c r="G137" s="7"/>
      <c r="H137" s="7"/>
      <c r="I137" s="8">
        <f t="shared" si="9"/>
        <v>0</v>
      </c>
    </row>
    <row r="138" spans="1:9" ht="15.75" x14ac:dyDescent="0.25">
      <c r="A138" s="26">
        <v>481</v>
      </c>
      <c r="B138" s="6" t="str">
        <f>CADASTROS!$C$84</f>
        <v>Jailzan Mª de Oliveira</v>
      </c>
      <c r="C138" s="7"/>
      <c r="D138" s="7"/>
      <c r="E138" s="7"/>
      <c r="F138" s="7"/>
      <c r="G138" s="7"/>
      <c r="H138" s="7"/>
      <c r="I138" s="8">
        <f t="shared" si="9"/>
        <v>0</v>
      </c>
    </row>
    <row r="139" spans="1:9" ht="15.75" x14ac:dyDescent="0.25">
      <c r="A139" s="26">
        <v>482</v>
      </c>
      <c r="B139" s="6" t="str">
        <f>CADASTROS!$C$85</f>
        <v>Janicleide Alves de Brito</v>
      </c>
      <c r="C139" s="7"/>
      <c r="D139" s="7"/>
      <c r="E139" s="7"/>
      <c r="F139" s="7"/>
      <c r="G139" s="7"/>
      <c r="H139" s="7"/>
      <c r="I139" s="8">
        <f t="shared" si="9"/>
        <v>0</v>
      </c>
    </row>
    <row r="140" spans="1:9" ht="15.75" x14ac:dyDescent="0.25">
      <c r="A140" s="26">
        <v>235</v>
      </c>
      <c r="B140" s="6" t="str">
        <f>CADASTROS!$C$86</f>
        <v>Josenilton de Jesus Moreira</v>
      </c>
      <c r="C140" s="7"/>
      <c r="D140" s="7"/>
      <c r="E140" s="7"/>
      <c r="F140" s="7"/>
      <c r="G140" s="7"/>
      <c r="H140" s="7"/>
      <c r="I140" s="8">
        <f t="shared" si="9"/>
        <v>0</v>
      </c>
    </row>
    <row r="141" spans="1:9" ht="15.75" x14ac:dyDescent="0.25">
      <c r="A141" s="26">
        <v>261</v>
      </c>
      <c r="B141" s="6" t="str">
        <f>CADASTROS!$C$87</f>
        <v>Liene Bezerra Alves de Souza</v>
      </c>
      <c r="C141" s="7"/>
      <c r="D141" s="7"/>
      <c r="E141" s="7">
        <v>13</v>
      </c>
      <c r="F141" s="7"/>
      <c r="G141" s="7">
        <v>9.5</v>
      </c>
      <c r="H141" s="7"/>
      <c r="I141" s="8">
        <f t="shared" si="9"/>
        <v>22.5</v>
      </c>
    </row>
    <row r="142" spans="1:9" ht="15.75" x14ac:dyDescent="0.25">
      <c r="A142" s="26">
        <v>483</v>
      </c>
      <c r="B142" s="6" t="str">
        <f>CADASTROS!$C$88</f>
        <v>Janete de Jesus Maciel</v>
      </c>
      <c r="C142" s="7"/>
      <c r="D142" s="7"/>
      <c r="E142" s="7"/>
      <c r="F142" s="7"/>
      <c r="G142" s="7"/>
      <c r="H142" s="7"/>
      <c r="I142" s="8">
        <f t="shared" si="9"/>
        <v>0</v>
      </c>
    </row>
    <row r="143" spans="1:9" ht="15.75" x14ac:dyDescent="0.25">
      <c r="A143" s="26">
        <v>484</v>
      </c>
      <c r="B143" s="6" t="str">
        <f>CADASTROS!$C$89</f>
        <v>Roseli dos Anjos Rocha</v>
      </c>
      <c r="C143" s="7"/>
      <c r="D143" s="7"/>
      <c r="E143" s="7"/>
      <c r="F143" s="7"/>
      <c r="G143" s="7"/>
      <c r="H143" s="7"/>
      <c r="I143" s="8">
        <f t="shared" si="9"/>
        <v>0</v>
      </c>
    </row>
    <row r="144" spans="1:9" ht="15.75" x14ac:dyDescent="0.25">
      <c r="A144" s="26">
        <v>485</v>
      </c>
      <c r="B144" s="6" t="str">
        <f>CADASTROS!$C$90</f>
        <v>Vilma Souza Santos</v>
      </c>
      <c r="C144" s="7"/>
      <c r="D144" s="7"/>
      <c r="E144" s="7"/>
      <c r="F144" s="7"/>
      <c r="G144" s="7"/>
      <c r="H144" s="7"/>
      <c r="I144" s="8">
        <f t="shared" si="9"/>
        <v>0</v>
      </c>
    </row>
    <row r="145" spans="1:9" ht="15.75" x14ac:dyDescent="0.25">
      <c r="A145" s="26">
        <v>486</v>
      </c>
      <c r="B145" s="6" t="str">
        <f>CADASTROS!$C$91</f>
        <v>Izabel Rosa de Oliveira</v>
      </c>
      <c r="C145" s="7"/>
      <c r="D145" s="7"/>
      <c r="E145" s="7"/>
      <c r="F145" s="7"/>
      <c r="G145" s="7"/>
      <c r="H145" s="7"/>
      <c r="I145" s="8">
        <f t="shared" si="9"/>
        <v>0</v>
      </c>
    </row>
    <row r="146" spans="1:9" ht="15.75" x14ac:dyDescent="0.25">
      <c r="A146" s="26"/>
      <c r="B146" s="6" t="e">
        <f>CADASTROS!#REF!</f>
        <v>#REF!</v>
      </c>
      <c r="C146" s="7"/>
      <c r="D146" s="7"/>
      <c r="E146" s="7"/>
      <c r="F146" s="7"/>
      <c r="G146" s="7"/>
      <c r="H146" s="7"/>
      <c r="I146" s="8">
        <f t="shared" si="9"/>
        <v>0</v>
      </c>
    </row>
    <row r="147" spans="1:9" ht="15.75" x14ac:dyDescent="0.25">
      <c r="A147" s="26">
        <v>488</v>
      </c>
      <c r="B147" s="6" t="str">
        <f>CADASTROS!$C$92</f>
        <v>Marivani Cruz Damasceno</v>
      </c>
      <c r="C147" s="7"/>
      <c r="D147" s="7"/>
      <c r="E147" s="7"/>
      <c r="F147" s="7"/>
      <c r="G147" s="7"/>
      <c r="H147" s="7"/>
      <c r="I147" s="8">
        <f t="shared" si="9"/>
        <v>0</v>
      </c>
    </row>
    <row r="148" spans="1:9" ht="15.75" x14ac:dyDescent="0.25">
      <c r="A148" s="26">
        <v>489</v>
      </c>
      <c r="B148" s="6" t="str">
        <f>CADASTROS!$C$93</f>
        <v>Cleonice Aguida de Souza</v>
      </c>
      <c r="C148" s="7"/>
      <c r="D148" s="7"/>
      <c r="E148" s="7"/>
      <c r="F148" s="7"/>
      <c r="G148" s="7"/>
      <c r="H148" s="7"/>
      <c r="I148" s="8">
        <f t="shared" si="9"/>
        <v>0</v>
      </c>
    </row>
    <row r="149" spans="1:9" ht="15.75" x14ac:dyDescent="0.25">
      <c r="A149" s="26">
        <v>490</v>
      </c>
      <c r="B149" s="6" t="str">
        <f>CADASTROS!$C$94</f>
        <v>Maurilia E Nascimento</v>
      </c>
      <c r="C149" s="7"/>
      <c r="D149" s="7"/>
      <c r="E149" s="7"/>
      <c r="F149" s="7"/>
      <c r="G149" s="7"/>
      <c r="H149" s="7"/>
      <c r="I149" s="8">
        <f t="shared" si="9"/>
        <v>0</v>
      </c>
    </row>
    <row r="150" spans="1:9" ht="15.75" x14ac:dyDescent="0.25">
      <c r="A150" s="26">
        <v>491</v>
      </c>
      <c r="B150" s="6" t="str">
        <f>CADASTROS!$C$95</f>
        <v>Itamilton Araújo Rocha</v>
      </c>
      <c r="C150" s="7"/>
      <c r="D150" s="7"/>
      <c r="E150" s="7"/>
      <c r="F150" s="7"/>
      <c r="G150" s="7"/>
      <c r="H150" s="7"/>
      <c r="I150" s="8">
        <f t="shared" si="9"/>
        <v>0</v>
      </c>
    </row>
    <row r="151" spans="1:9" ht="15.75" x14ac:dyDescent="0.25">
      <c r="A151" s="26">
        <v>492</v>
      </c>
      <c r="B151" s="6" t="str">
        <f>CADASTROS!$C$96</f>
        <v>Kelvin Félix da Silva</v>
      </c>
      <c r="C151" s="7"/>
      <c r="D151" s="7"/>
      <c r="E151" s="7"/>
      <c r="F151" s="7"/>
      <c r="G151" s="7"/>
      <c r="H151" s="7"/>
      <c r="I151" s="8">
        <f t="shared" si="9"/>
        <v>0</v>
      </c>
    </row>
    <row r="152" spans="1:9" ht="15.75" x14ac:dyDescent="0.25">
      <c r="A152" s="26">
        <v>494</v>
      </c>
      <c r="B152" s="6" t="str">
        <f>CADASTROS!$C$97</f>
        <v>João Batista Calisto de Olivera</v>
      </c>
      <c r="C152" s="7"/>
      <c r="D152" s="7"/>
      <c r="E152" s="7"/>
      <c r="F152" s="7"/>
      <c r="G152" s="7"/>
      <c r="H152" s="7"/>
      <c r="I152" s="8">
        <f t="shared" si="9"/>
        <v>0</v>
      </c>
    </row>
    <row r="153" spans="1:9" ht="15.75" x14ac:dyDescent="0.25">
      <c r="A153" s="26">
        <v>495</v>
      </c>
      <c r="B153" s="6" t="str">
        <f>CADASTROS!$C$98</f>
        <v>José Luis Pereira Santos</v>
      </c>
      <c r="C153" s="7"/>
      <c r="D153" s="7"/>
      <c r="E153" s="7"/>
      <c r="F153" s="7"/>
      <c r="G153" s="7"/>
      <c r="H153" s="7"/>
      <c r="I153" s="8">
        <f t="shared" si="9"/>
        <v>0</v>
      </c>
    </row>
    <row r="154" spans="1:9" ht="15.75" x14ac:dyDescent="0.25">
      <c r="A154" s="26">
        <v>496</v>
      </c>
      <c r="B154" s="6" t="str">
        <f>CADASTROS!$C$99</f>
        <v>Solange Alves Torres Novais</v>
      </c>
      <c r="C154" s="7"/>
      <c r="D154" s="7"/>
      <c r="E154" s="7"/>
      <c r="F154" s="7"/>
      <c r="G154" s="7"/>
      <c r="H154" s="7"/>
      <c r="I154" s="8">
        <f t="shared" si="9"/>
        <v>0</v>
      </c>
    </row>
    <row r="155" spans="1:9" ht="15.75" x14ac:dyDescent="0.25">
      <c r="A155" s="26">
        <v>497</v>
      </c>
      <c r="B155" s="6" t="str">
        <f>CADASTROS!$C$100</f>
        <v>Tamires Carlos da Silva</v>
      </c>
      <c r="C155" s="7"/>
      <c r="D155" s="7"/>
      <c r="E155" s="7"/>
      <c r="F155" s="7"/>
      <c r="G155" s="7"/>
      <c r="H155" s="7"/>
      <c r="I155" s="8">
        <f t="shared" si="9"/>
        <v>0</v>
      </c>
    </row>
    <row r="156" spans="1:9" ht="15.75" x14ac:dyDescent="0.25">
      <c r="A156" s="26">
        <v>498</v>
      </c>
      <c r="B156" s="6" t="str">
        <f>CADASTROS!$C$101</f>
        <v>Adilson Brito de Souza</v>
      </c>
      <c r="C156" s="7"/>
      <c r="D156" s="7"/>
      <c r="E156" s="7"/>
      <c r="F156" s="7"/>
      <c r="G156" s="7"/>
      <c r="H156" s="7"/>
      <c r="I156" s="8">
        <f t="shared" si="9"/>
        <v>0</v>
      </c>
    </row>
    <row r="157" spans="1:9" ht="15.75" x14ac:dyDescent="0.25">
      <c r="A157" s="26">
        <v>499</v>
      </c>
      <c r="B157" s="6" t="str">
        <f>CADASTROS!$C$102</f>
        <v>Denaize de Jesus Silva</v>
      </c>
      <c r="C157" s="7"/>
      <c r="D157" s="7"/>
      <c r="E157" s="7"/>
      <c r="F157" s="7"/>
      <c r="G157" s="7"/>
      <c r="H157" s="7"/>
      <c r="I157" s="8">
        <f t="shared" si="9"/>
        <v>0</v>
      </c>
    </row>
    <row r="158" spans="1:9" ht="15.75" x14ac:dyDescent="0.25">
      <c r="A158" s="26">
        <v>500</v>
      </c>
      <c r="B158" s="6" t="str">
        <f>CADASTROS!$C$103</f>
        <v>Marineide Cruz Damasceno</v>
      </c>
      <c r="C158" s="7"/>
      <c r="D158" s="7"/>
      <c r="E158" s="7"/>
      <c r="F158" s="7"/>
      <c r="G158" s="7"/>
      <c r="H158" s="7"/>
      <c r="I158" s="8">
        <f t="shared" si="9"/>
        <v>0</v>
      </c>
    </row>
    <row r="159" spans="1:9" ht="15.75" x14ac:dyDescent="0.25">
      <c r="A159" s="26">
        <v>501</v>
      </c>
      <c r="B159" s="6" t="str">
        <f>CADASTROS!$C$104</f>
        <v>Maria Ires Pereira da Silva</v>
      </c>
      <c r="C159" s="7"/>
      <c r="D159" s="7"/>
      <c r="E159" s="7"/>
      <c r="F159" s="7"/>
      <c r="G159" s="7"/>
      <c r="H159" s="7"/>
      <c r="I159" s="8">
        <f t="shared" si="9"/>
        <v>0</v>
      </c>
    </row>
    <row r="160" spans="1:9" ht="15.75" x14ac:dyDescent="0.25">
      <c r="A160" s="26">
        <v>502</v>
      </c>
      <c r="B160" s="6" t="str">
        <f>CADASTROS!$C$105</f>
        <v>Elenice Almeida Santos</v>
      </c>
      <c r="C160" s="7"/>
      <c r="D160" s="7"/>
      <c r="E160" s="7"/>
      <c r="F160" s="7"/>
      <c r="G160" s="7"/>
      <c r="H160" s="7"/>
      <c r="I160" s="8">
        <f t="shared" si="9"/>
        <v>0</v>
      </c>
    </row>
    <row r="161" spans="1:9" ht="15.75" x14ac:dyDescent="0.25">
      <c r="B161" s="7" t="s">
        <v>3</v>
      </c>
      <c r="C161" s="7">
        <f t="shared" ref="C161:I161" si="10">SUM(C134:C160)</f>
        <v>0</v>
      </c>
      <c r="D161" s="7">
        <f t="shared" si="10"/>
        <v>0</v>
      </c>
      <c r="E161" s="7">
        <f t="shared" si="10"/>
        <v>13</v>
      </c>
      <c r="F161" s="7">
        <f t="shared" si="10"/>
        <v>0</v>
      </c>
      <c r="G161" s="7">
        <f t="shared" si="10"/>
        <v>9.5</v>
      </c>
      <c r="H161" s="7">
        <f t="shared" si="10"/>
        <v>0</v>
      </c>
      <c r="I161" s="7">
        <f t="shared" si="10"/>
        <v>22.5</v>
      </c>
    </row>
    <row r="163" spans="1:9" ht="15.75" x14ac:dyDescent="0.25">
      <c r="B163" s="9" t="s">
        <v>4</v>
      </c>
      <c r="C163" s="7"/>
      <c r="D163" s="7"/>
      <c r="E163" s="7"/>
      <c r="F163" s="7"/>
      <c r="G163" s="7"/>
      <c r="H163" s="7"/>
      <c r="I163" s="7">
        <f>SUM(C163:H163)</f>
        <v>0</v>
      </c>
    </row>
    <row r="164" spans="1:9" x14ac:dyDescent="0.25">
      <c r="B164" s="10"/>
    </row>
    <row r="165" spans="1:9" ht="15.75" x14ac:dyDescent="0.25">
      <c r="B165" s="9" t="s">
        <v>5</v>
      </c>
      <c r="C165" s="11" t="e">
        <f t="shared" ref="C165:H165" si="11">C161/C163</f>
        <v>#DIV/0!</v>
      </c>
      <c r="D165" s="11" t="e">
        <f t="shared" si="11"/>
        <v>#DIV/0!</v>
      </c>
      <c r="E165" s="11" t="e">
        <f t="shared" si="11"/>
        <v>#DIV/0!</v>
      </c>
      <c r="F165" s="11" t="e">
        <f t="shared" si="11"/>
        <v>#DIV/0!</v>
      </c>
      <c r="G165" s="11" t="e">
        <f t="shared" si="11"/>
        <v>#DIV/0!</v>
      </c>
      <c r="H165" s="11" t="e">
        <f t="shared" si="11"/>
        <v>#DIV/0!</v>
      </c>
      <c r="I165" s="11"/>
    </row>
    <row r="166" spans="1:9" ht="15.75" x14ac:dyDescent="0.25">
      <c r="B166" s="12"/>
      <c r="C166" s="13"/>
      <c r="D166" s="13"/>
      <c r="E166" s="13"/>
      <c r="F166" s="13"/>
      <c r="G166" s="13"/>
      <c r="H166" s="12"/>
      <c r="I166" s="12"/>
    </row>
    <row r="167" spans="1:9" ht="15.75" x14ac:dyDescent="0.25">
      <c r="B167" s="9" t="s">
        <v>6</v>
      </c>
      <c r="C167" s="7"/>
      <c r="D167" s="7"/>
      <c r="E167" s="6"/>
      <c r="F167" s="6"/>
      <c r="G167" s="6"/>
      <c r="H167" s="6"/>
      <c r="I167" s="14"/>
    </row>
    <row r="168" spans="1:9" ht="15.75" x14ac:dyDescent="0.25">
      <c r="B168" s="33"/>
      <c r="C168" s="33"/>
      <c r="D168" s="33"/>
      <c r="E168" s="14"/>
      <c r="F168" s="14"/>
      <c r="G168" s="14"/>
      <c r="H168" s="14"/>
      <c r="I168" s="14"/>
    </row>
    <row r="169" spans="1:9" ht="15.75" x14ac:dyDescent="0.25">
      <c r="B169" s="33"/>
      <c r="C169" s="33"/>
      <c r="D169" s="33"/>
      <c r="E169" s="14"/>
      <c r="F169" s="14"/>
      <c r="G169" s="14"/>
      <c r="H169" s="14"/>
      <c r="I169" s="14"/>
    </row>
    <row r="170" spans="1:9" ht="21" x14ac:dyDescent="0.35">
      <c r="B170" s="268" t="s">
        <v>8</v>
      </c>
      <c r="C170" s="269"/>
      <c r="D170" s="269"/>
      <c r="E170" s="269"/>
      <c r="F170" s="269"/>
      <c r="G170" s="269"/>
      <c r="H170" s="269"/>
      <c r="I170" s="270"/>
    </row>
    <row r="171" spans="1:9" ht="6" customHeight="1" x14ac:dyDescent="0.25">
      <c r="I171" s="3"/>
    </row>
    <row r="172" spans="1:9" ht="21" x14ac:dyDescent="0.35">
      <c r="B172" s="271" t="s">
        <v>0</v>
      </c>
      <c r="C172" s="272"/>
      <c r="D172" s="272"/>
      <c r="E172" s="272"/>
      <c r="F172" s="272"/>
      <c r="G172" s="272"/>
      <c r="H172" s="272"/>
      <c r="I172" s="273"/>
    </row>
    <row r="173" spans="1:9" ht="15" customHeight="1" x14ac:dyDescent="0.25"/>
    <row r="174" spans="1:9" ht="37.15" customHeight="1" x14ac:dyDescent="0.25">
      <c r="B174" s="265" t="s">
        <v>33</v>
      </c>
      <c r="C174" s="266"/>
      <c r="D174" s="266"/>
      <c r="E174" s="266"/>
      <c r="F174" s="266"/>
      <c r="G174" s="266"/>
      <c r="H174" s="266"/>
      <c r="I174" s="267"/>
    </row>
    <row r="175" spans="1:9" ht="30" customHeight="1" x14ac:dyDescent="0.25">
      <c r="A175" s="274" t="s">
        <v>22</v>
      </c>
      <c r="B175" s="32" t="s">
        <v>1</v>
      </c>
      <c r="C175" s="4" t="s">
        <v>2963</v>
      </c>
      <c r="D175" s="4" t="s">
        <v>2964</v>
      </c>
      <c r="E175" s="101" t="s">
        <v>2965</v>
      </c>
      <c r="F175" s="101" t="s">
        <v>2966</v>
      </c>
      <c r="G175" s="101" t="s">
        <v>2865</v>
      </c>
      <c r="H175" s="4" t="s">
        <v>2962</v>
      </c>
      <c r="I175" s="34" t="s">
        <v>2</v>
      </c>
    </row>
    <row r="176" spans="1:9" ht="36" customHeight="1" x14ac:dyDescent="0.25">
      <c r="A176" s="275"/>
      <c r="B176" s="31"/>
      <c r="C176" s="16" t="s">
        <v>9</v>
      </c>
      <c r="D176" s="16" t="s">
        <v>9</v>
      </c>
      <c r="E176" s="16" t="s">
        <v>9</v>
      </c>
      <c r="F176" s="16" t="s">
        <v>9</v>
      </c>
      <c r="G176" s="16" t="s">
        <v>9</v>
      </c>
      <c r="H176" s="16" t="s">
        <v>9</v>
      </c>
      <c r="I176" s="35"/>
    </row>
    <row r="177" spans="1:9" ht="15" customHeight="1" x14ac:dyDescent="0.25">
      <c r="A177" s="26">
        <v>503</v>
      </c>
      <c r="B177" s="6" t="str">
        <f>CADASTROS!$C$106</f>
        <v>Carlos Ronei Machado</v>
      </c>
      <c r="C177" s="7"/>
      <c r="D177" s="7"/>
      <c r="E177" s="7"/>
      <c r="F177" s="7"/>
      <c r="G177" s="7"/>
      <c r="H177" s="7"/>
      <c r="I177" s="8">
        <f t="shared" ref="I177:I197" si="12">SUM(C177+D177+E177+F177+G177+H177)</f>
        <v>0</v>
      </c>
    </row>
    <row r="178" spans="1:9" ht="15.6" customHeight="1" x14ac:dyDescent="0.25">
      <c r="A178" s="26">
        <v>504</v>
      </c>
      <c r="B178" s="6" t="str">
        <f>CADASTROS!$C$107</f>
        <v>ytdyutgui</v>
      </c>
      <c r="C178" s="7"/>
      <c r="D178" s="7"/>
      <c r="E178" s="7"/>
      <c r="F178" s="7"/>
      <c r="G178" s="7"/>
      <c r="H178" s="7"/>
      <c r="I178" s="8">
        <f t="shared" si="12"/>
        <v>0</v>
      </c>
    </row>
    <row r="179" spans="1:9" ht="15.75" x14ac:dyDescent="0.25">
      <c r="A179" s="26">
        <v>505</v>
      </c>
      <c r="B179" s="6" t="str">
        <f>CADASTROS!$C$108</f>
        <v>Tamires Lima de Jesus</v>
      </c>
      <c r="C179" s="7"/>
      <c r="D179" s="7"/>
      <c r="E179" s="7"/>
      <c r="F179" s="7"/>
      <c r="G179" s="7"/>
      <c r="H179" s="7"/>
      <c r="I179" s="8">
        <f t="shared" si="12"/>
        <v>0</v>
      </c>
    </row>
    <row r="180" spans="1:9" ht="15.75" x14ac:dyDescent="0.25">
      <c r="A180" s="26">
        <v>506</v>
      </c>
      <c r="B180" s="6" t="str">
        <f>CADASTROS!$C$109</f>
        <v>ytdyutgui</v>
      </c>
      <c r="C180" s="7"/>
      <c r="D180" s="7"/>
      <c r="E180" s="7"/>
      <c r="F180" s="7"/>
      <c r="G180" s="7"/>
      <c r="H180" s="7"/>
      <c r="I180" s="8">
        <f t="shared" si="12"/>
        <v>0</v>
      </c>
    </row>
    <row r="181" spans="1:9" ht="15.75" x14ac:dyDescent="0.25">
      <c r="A181" s="26">
        <v>507</v>
      </c>
      <c r="B181" s="6" t="str">
        <f>CADASTROS!$C$110</f>
        <v>ytdyutgui</v>
      </c>
      <c r="C181" s="7"/>
      <c r="D181" s="7"/>
      <c r="E181" s="7"/>
      <c r="F181" s="7"/>
      <c r="G181" s="7"/>
      <c r="H181" s="7"/>
      <c r="I181" s="8">
        <f t="shared" si="12"/>
        <v>0</v>
      </c>
    </row>
    <row r="182" spans="1:9" ht="15.75" x14ac:dyDescent="0.25">
      <c r="A182" s="26">
        <v>508</v>
      </c>
      <c r="B182" s="6" t="str">
        <f>CADASTROS!$C$111</f>
        <v>ytdyutgui_fulano_01</v>
      </c>
      <c r="C182" s="7"/>
      <c r="D182" s="7"/>
      <c r="E182" s="7"/>
      <c r="F182" s="7"/>
      <c r="G182" s="7"/>
      <c r="H182" s="7"/>
      <c r="I182" s="8">
        <f t="shared" si="12"/>
        <v>0</v>
      </c>
    </row>
    <row r="183" spans="1:9" ht="15.75" x14ac:dyDescent="0.25">
      <c r="A183" s="26">
        <v>509</v>
      </c>
      <c r="B183" s="6" t="str">
        <f>CADASTROS!$C$112</f>
        <v>Laura Mª de Jesus</v>
      </c>
      <c r="C183" s="7"/>
      <c r="D183" s="7"/>
      <c r="E183" s="7"/>
      <c r="F183" s="7"/>
      <c r="G183" s="7"/>
      <c r="H183" s="7"/>
      <c r="I183" s="8">
        <f t="shared" si="12"/>
        <v>0</v>
      </c>
    </row>
    <row r="184" spans="1:9" ht="15.75" x14ac:dyDescent="0.25">
      <c r="A184" s="26">
        <v>510</v>
      </c>
      <c r="B184" s="6" t="str">
        <f>CADASTROS!$C$113</f>
        <v>ytdyutgui</v>
      </c>
      <c r="C184" s="7"/>
      <c r="D184" s="7"/>
      <c r="E184" s="7"/>
      <c r="F184" s="7"/>
      <c r="G184" s="7"/>
      <c r="H184" s="7"/>
      <c r="I184" s="8">
        <f t="shared" si="12"/>
        <v>0</v>
      </c>
    </row>
    <row r="185" spans="1:9" ht="15.75" x14ac:dyDescent="0.25">
      <c r="A185" s="26">
        <v>511</v>
      </c>
      <c r="B185" s="6" t="str">
        <f>CADASTROS!$C$114</f>
        <v>leandro</v>
      </c>
      <c r="C185" s="7"/>
      <c r="D185" s="7"/>
      <c r="E185" s="7">
        <v>18</v>
      </c>
      <c r="F185" s="7"/>
      <c r="G185" s="7"/>
      <c r="H185" s="7"/>
      <c r="I185" s="8">
        <f t="shared" si="12"/>
        <v>18</v>
      </c>
    </row>
    <row r="186" spans="1:9" ht="15.75" x14ac:dyDescent="0.25">
      <c r="A186" s="26">
        <v>512</v>
      </c>
      <c r="B186" s="6">
        <f>CADASTROS!$C$115</f>
        <v>0</v>
      </c>
      <c r="C186" s="7"/>
      <c r="D186" s="7"/>
      <c r="E186" s="7"/>
      <c r="F186" s="7"/>
      <c r="G186" s="7"/>
      <c r="H186" s="7"/>
      <c r="I186" s="8">
        <f t="shared" si="12"/>
        <v>0</v>
      </c>
    </row>
    <row r="187" spans="1:9" ht="15.75" x14ac:dyDescent="0.25">
      <c r="A187" s="26">
        <v>513</v>
      </c>
      <c r="B187" s="6">
        <f>CADASTROS!$C$116</f>
        <v>0</v>
      </c>
      <c r="C187" s="7"/>
      <c r="D187" s="7"/>
      <c r="E187" s="7"/>
      <c r="F187" s="7"/>
      <c r="G187" s="7"/>
      <c r="H187" s="7"/>
      <c r="I187" s="8">
        <f t="shared" si="12"/>
        <v>0</v>
      </c>
    </row>
    <row r="188" spans="1:9" ht="15.75" x14ac:dyDescent="0.25">
      <c r="A188" s="26">
        <v>514</v>
      </c>
      <c r="B188" s="6">
        <f>CADASTROS!$C$117</f>
        <v>0</v>
      </c>
      <c r="C188" s="7"/>
      <c r="D188" s="7"/>
      <c r="E188" s="7"/>
      <c r="F188" s="7"/>
      <c r="G188" s="7"/>
      <c r="H188" s="7"/>
      <c r="I188" s="8">
        <f t="shared" si="12"/>
        <v>0</v>
      </c>
    </row>
    <row r="189" spans="1:9" ht="15.75" x14ac:dyDescent="0.25">
      <c r="A189" s="26">
        <v>515</v>
      </c>
      <c r="B189" s="6">
        <f>CADASTROS!$C$118</f>
        <v>0</v>
      </c>
      <c r="C189" s="7"/>
      <c r="D189" s="7"/>
      <c r="E189" s="7"/>
      <c r="F189" s="7"/>
      <c r="G189" s="7"/>
      <c r="H189" s="7"/>
      <c r="I189" s="8">
        <f t="shared" si="12"/>
        <v>0</v>
      </c>
    </row>
    <row r="190" spans="1:9" ht="15.75" x14ac:dyDescent="0.25">
      <c r="A190" s="26">
        <v>516</v>
      </c>
      <c r="B190" s="6">
        <f>CADASTROS!$C$119</f>
        <v>0</v>
      </c>
      <c r="C190" s="7"/>
      <c r="D190" s="7"/>
      <c r="E190" s="7"/>
      <c r="F190" s="7"/>
      <c r="G190" s="7"/>
      <c r="H190" s="7"/>
      <c r="I190" s="8">
        <f t="shared" si="12"/>
        <v>0</v>
      </c>
    </row>
    <row r="191" spans="1:9" ht="15.75" x14ac:dyDescent="0.25">
      <c r="A191" s="26">
        <v>517</v>
      </c>
      <c r="B191" s="6">
        <f>CADASTROS!$C$120</f>
        <v>0</v>
      </c>
      <c r="C191" s="7"/>
      <c r="D191" s="7">
        <v>24.5</v>
      </c>
      <c r="E191" s="7">
        <v>21</v>
      </c>
      <c r="F191" s="7">
        <v>9</v>
      </c>
      <c r="G191" s="7"/>
      <c r="H191" s="7"/>
      <c r="I191" s="8">
        <f t="shared" si="12"/>
        <v>54.5</v>
      </c>
    </row>
    <row r="192" spans="1:9" ht="15.75" x14ac:dyDescent="0.25">
      <c r="A192" s="26">
        <v>518</v>
      </c>
      <c r="B192" s="6">
        <f>CADASTROS!$C$121</f>
        <v>0</v>
      </c>
      <c r="C192" s="7"/>
      <c r="D192" s="7"/>
      <c r="E192" s="7"/>
      <c r="F192" s="7"/>
      <c r="G192" s="7"/>
      <c r="H192" s="7"/>
      <c r="I192" s="8">
        <f t="shared" si="12"/>
        <v>0</v>
      </c>
    </row>
    <row r="193" spans="1:9" ht="15.75" x14ac:dyDescent="0.25">
      <c r="A193" s="26">
        <v>519</v>
      </c>
      <c r="B193" s="6">
        <f>CADASTROS!$C$122</f>
        <v>0</v>
      </c>
      <c r="C193" s="7"/>
      <c r="D193" s="7"/>
      <c r="E193" s="7"/>
      <c r="F193" s="7"/>
      <c r="G193" s="7"/>
      <c r="H193" s="7"/>
      <c r="I193" s="8">
        <f t="shared" si="12"/>
        <v>0</v>
      </c>
    </row>
    <row r="194" spans="1:9" ht="15.75" x14ac:dyDescent="0.25">
      <c r="A194" s="26">
        <v>520</v>
      </c>
      <c r="B194" s="6">
        <f>CADASTROS!$C$123</f>
        <v>0</v>
      </c>
      <c r="C194" s="7"/>
      <c r="D194" s="7"/>
      <c r="E194" s="7"/>
      <c r="F194" s="7"/>
      <c r="G194" s="7"/>
      <c r="H194" s="7"/>
      <c r="I194" s="8">
        <f t="shared" si="12"/>
        <v>0</v>
      </c>
    </row>
    <row r="195" spans="1:9" ht="15.75" x14ac:dyDescent="0.25">
      <c r="A195" s="26">
        <v>521</v>
      </c>
      <c r="B195" s="6">
        <f>CADASTROS!$C$124</f>
        <v>0</v>
      </c>
      <c r="C195" s="7"/>
      <c r="D195" s="7"/>
      <c r="E195" s="7"/>
      <c r="F195" s="7"/>
      <c r="G195" s="7"/>
      <c r="H195" s="7"/>
      <c r="I195" s="8">
        <f t="shared" si="12"/>
        <v>0</v>
      </c>
    </row>
    <row r="196" spans="1:9" ht="15.75" x14ac:dyDescent="0.25">
      <c r="A196" s="26">
        <v>522</v>
      </c>
      <c r="B196" s="6">
        <f>CADASTROS!$C$125</f>
        <v>0</v>
      </c>
      <c r="C196" s="7"/>
      <c r="D196" s="7"/>
      <c r="E196" s="7"/>
      <c r="F196" s="7"/>
      <c r="G196" s="7"/>
      <c r="H196" s="7"/>
      <c r="I196" s="8">
        <f t="shared" si="12"/>
        <v>0</v>
      </c>
    </row>
    <row r="197" spans="1:9" ht="15.75" x14ac:dyDescent="0.25">
      <c r="A197" s="26">
        <v>523</v>
      </c>
      <c r="B197" s="6">
        <f>CADASTROS!$C$126</f>
        <v>0</v>
      </c>
      <c r="C197" s="7"/>
      <c r="D197" s="7"/>
      <c r="E197" s="7"/>
      <c r="F197" s="7"/>
      <c r="G197" s="7"/>
      <c r="H197" s="7"/>
      <c r="I197" s="8">
        <f t="shared" si="12"/>
        <v>0</v>
      </c>
    </row>
    <row r="198" spans="1:9" ht="15.75" x14ac:dyDescent="0.25">
      <c r="A198" s="26">
        <v>542</v>
      </c>
      <c r="B198" s="6">
        <f>CADASTROS!$C$127</f>
        <v>0</v>
      </c>
      <c r="C198" s="7"/>
      <c r="D198" s="7"/>
      <c r="E198" s="7"/>
      <c r="F198" s="7"/>
      <c r="G198" s="7"/>
      <c r="H198" s="7"/>
      <c r="I198" s="8">
        <f t="shared" ref="I198:I203" si="13">SUM(C198+D198+E198+F198+G198+H198)</f>
        <v>0</v>
      </c>
    </row>
    <row r="199" spans="1:9" ht="15.75" x14ac:dyDescent="0.25">
      <c r="A199" s="26">
        <v>662</v>
      </c>
      <c r="B199" s="6">
        <f>CADASTROS!$C$128</f>
        <v>0</v>
      </c>
      <c r="C199" s="7"/>
      <c r="D199" s="7"/>
      <c r="E199" s="7"/>
      <c r="F199" s="7"/>
      <c r="G199" s="7"/>
      <c r="H199" s="7"/>
      <c r="I199" s="8">
        <f t="shared" si="13"/>
        <v>0</v>
      </c>
    </row>
    <row r="200" spans="1:9" ht="15.75" x14ac:dyDescent="0.25">
      <c r="A200" s="26">
        <v>664</v>
      </c>
      <c r="B200" s="6">
        <f>CADASTROS!$C$129</f>
        <v>0</v>
      </c>
      <c r="C200" s="7"/>
      <c r="D200" s="7"/>
      <c r="E200" s="7"/>
      <c r="F200" s="7"/>
      <c r="G200" s="7"/>
      <c r="H200" s="7"/>
      <c r="I200" s="8">
        <f t="shared" si="13"/>
        <v>0</v>
      </c>
    </row>
    <row r="201" spans="1:9" ht="15.75" x14ac:dyDescent="0.25">
      <c r="A201" s="26">
        <v>692</v>
      </c>
      <c r="B201" s="6">
        <f>CADASTROS!$C$130</f>
        <v>0</v>
      </c>
      <c r="C201" s="7"/>
      <c r="D201" s="7"/>
      <c r="E201" s="7"/>
      <c r="F201" s="7"/>
      <c r="G201" s="7"/>
      <c r="H201" s="7"/>
      <c r="I201" s="8">
        <f t="shared" si="13"/>
        <v>0</v>
      </c>
    </row>
    <row r="202" spans="1:9" ht="15.75" x14ac:dyDescent="0.25">
      <c r="A202" s="26">
        <v>693</v>
      </c>
      <c r="B202" s="6">
        <f>CADASTROS!$C$131</f>
        <v>0</v>
      </c>
      <c r="C202" s="7"/>
      <c r="D202" s="7"/>
      <c r="E202" s="7"/>
      <c r="F202" s="7"/>
      <c r="G202" s="7"/>
      <c r="H202" s="7"/>
      <c r="I202" s="8">
        <f t="shared" si="13"/>
        <v>0</v>
      </c>
    </row>
    <row r="203" spans="1:9" ht="15.75" x14ac:dyDescent="0.25">
      <c r="A203" s="26">
        <v>694</v>
      </c>
      <c r="B203" s="6">
        <f>CADASTROS!$C$132</f>
        <v>0</v>
      </c>
      <c r="C203" s="7"/>
      <c r="D203" s="7"/>
      <c r="E203" s="7"/>
      <c r="F203" s="7"/>
      <c r="G203" s="7"/>
      <c r="H203" s="7"/>
      <c r="I203" s="8">
        <f t="shared" si="13"/>
        <v>0</v>
      </c>
    </row>
    <row r="204" spans="1:9" ht="15.75" x14ac:dyDescent="0.25">
      <c r="B204" s="7" t="s">
        <v>3</v>
      </c>
      <c r="C204" s="7">
        <f t="shared" ref="C204:I204" si="14">SUM(C177:C203)</f>
        <v>0</v>
      </c>
      <c r="D204" s="7">
        <f t="shared" si="14"/>
        <v>24.5</v>
      </c>
      <c r="E204" s="7">
        <f t="shared" si="14"/>
        <v>39</v>
      </c>
      <c r="F204" s="7">
        <f t="shared" si="14"/>
        <v>9</v>
      </c>
      <c r="G204" s="7">
        <f t="shared" si="14"/>
        <v>0</v>
      </c>
      <c r="H204" s="7">
        <f t="shared" si="14"/>
        <v>0</v>
      </c>
      <c r="I204" s="7">
        <f t="shared" si="14"/>
        <v>72.5</v>
      </c>
    </row>
    <row r="206" spans="1:9" ht="15.75" x14ac:dyDescent="0.25">
      <c r="B206" s="9" t="s">
        <v>4</v>
      </c>
      <c r="C206" s="7"/>
      <c r="D206" s="7"/>
      <c r="E206" s="7"/>
      <c r="F206" s="7"/>
      <c r="G206" s="7"/>
      <c r="H206" s="7"/>
      <c r="I206" s="7">
        <f>SUM(C206:H206)</f>
        <v>0</v>
      </c>
    </row>
    <row r="207" spans="1:9" x14ac:dyDescent="0.25">
      <c r="B207" s="10"/>
    </row>
    <row r="208" spans="1:9" ht="15.75" x14ac:dyDescent="0.25">
      <c r="B208" s="9" t="s">
        <v>5</v>
      </c>
      <c r="C208" s="11" t="e">
        <f t="shared" ref="C208:H208" si="15">C204/C206</f>
        <v>#DIV/0!</v>
      </c>
      <c r="D208" s="11" t="e">
        <f t="shared" si="15"/>
        <v>#DIV/0!</v>
      </c>
      <c r="E208" s="11" t="e">
        <f t="shared" si="15"/>
        <v>#DIV/0!</v>
      </c>
      <c r="F208" s="11" t="e">
        <f t="shared" si="15"/>
        <v>#DIV/0!</v>
      </c>
      <c r="G208" s="11" t="e">
        <f t="shared" si="15"/>
        <v>#DIV/0!</v>
      </c>
      <c r="H208" s="11" t="e">
        <f t="shared" si="15"/>
        <v>#DIV/0!</v>
      </c>
      <c r="I208" s="11"/>
    </row>
    <row r="209" spans="1:9" ht="15.75" x14ac:dyDescent="0.25">
      <c r="B209" s="12"/>
      <c r="C209" s="13"/>
      <c r="D209" s="13"/>
      <c r="E209" s="13"/>
      <c r="F209" s="13"/>
      <c r="G209" s="13"/>
      <c r="H209" s="12"/>
      <c r="I209" s="12"/>
    </row>
    <row r="210" spans="1:9" ht="15.75" x14ac:dyDescent="0.25">
      <c r="B210" s="9" t="s">
        <v>6</v>
      </c>
      <c r="C210" s="7"/>
      <c r="D210" s="7"/>
      <c r="E210" s="6"/>
      <c r="F210" s="6"/>
      <c r="G210" s="6"/>
      <c r="H210" s="6"/>
      <c r="I210" s="14"/>
    </row>
    <row r="211" spans="1:9" ht="15.75" x14ac:dyDescent="0.25">
      <c r="B211" s="33"/>
      <c r="C211" s="33"/>
      <c r="D211" s="33"/>
      <c r="E211" s="14"/>
      <c r="F211" s="14"/>
      <c r="G211" s="14"/>
      <c r="H211" s="14"/>
      <c r="I211" s="14"/>
    </row>
    <row r="212" spans="1:9" ht="15.75" x14ac:dyDescent="0.25">
      <c r="B212" s="33"/>
      <c r="C212" s="33"/>
      <c r="D212" s="33"/>
      <c r="E212" s="14"/>
      <c r="F212" s="14"/>
      <c r="G212" s="14"/>
      <c r="H212" s="14"/>
      <c r="I212" s="14"/>
    </row>
    <row r="213" spans="1:9" ht="21" x14ac:dyDescent="0.35">
      <c r="B213" s="268" t="s">
        <v>8</v>
      </c>
      <c r="C213" s="269"/>
      <c r="D213" s="269"/>
      <c r="E213" s="269"/>
      <c r="F213" s="269"/>
      <c r="G213" s="269"/>
      <c r="H213" s="269"/>
      <c r="I213" s="270"/>
    </row>
    <row r="214" spans="1:9" ht="7.5" customHeight="1" x14ac:dyDescent="0.25">
      <c r="I214" s="3"/>
    </row>
    <row r="215" spans="1:9" ht="21" x14ac:dyDescent="0.35">
      <c r="B215" s="271" t="s">
        <v>0</v>
      </c>
      <c r="C215" s="272"/>
      <c r="D215" s="272"/>
      <c r="E215" s="272"/>
      <c r="F215" s="272"/>
      <c r="G215" s="272"/>
      <c r="H215" s="272"/>
      <c r="I215" s="273"/>
    </row>
    <row r="217" spans="1:9" ht="37.15" customHeight="1" x14ac:dyDescent="0.25">
      <c r="B217" s="265" t="s">
        <v>33</v>
      </c>
      <c r="C217" s="266"/>
      <c r="D217" s="266"/>
      <c r="E217" s="266"/>
      <c r="F217" s="266"/>
      <c r="G217" s="266"/>
      <c r="H217" s="266"/>
      <c r="I217" s="267"/>
    </row>
    <row r="218" spans="1:9" ht="30" customHeight="1" x14ac:dyDescent="0.25">
      <c r="A218" s="274" t="s">
        <v>22</v>
      </c>
      <c r="B218" s="32" t="s">
        <v>1</v>
      </c>
      <c r="C218" s="4" t="s">
        <v>2963</v>
      </c>
      <c r="D218" s="4" t="s">
        <v>2964</v>
      </c>
      <c r="E218" s="101" t="s">
        <v>2965</v>
      </c>
      <c r="F218" s="101" t="s">
        <v>2966</v>
      </c>
      <c r="G218" s="101" t="s">
        <v>2865</v>
      </c>
      <c r="H218" s="4" t="s">
        <v>2962</v>
      </c>
      <c r="I218" s="34" t="s">
        <v>2</v>
      </c>
    </row>
    <row r="219" spans="1:9" ht="35.65" customHeight="1" x14ac:dyDescent="0.25">
      <c r="A219" s="275"/>
      <c r="B219" s="31"/>
      <c r="C219" s="16" t="s">
        <v>9</v>
      </c>
      <c r="D219" s="16" t="s">
        <v>9</v>
      </c>
      <c r="E219" s="16" t="s">
        <v>9</v>
      </c>
      <c r="F219" s="16" t="s">
        <v>9</v>
      </c>
      <c r="G219" s="16" t="s">
        <v>9</v>
      </c>
      <c r="H219" s="16" t="s">
        <v>9</v>
      </c>
      <c r="I219" s="35"/>
    </row>
    <row r="220" spans="1:9" ht="15.75" customHeight="1" x14ac:dyDescent="0.25">
      <c r="A220" s="26">
        <v>695</v>
      </c>
      <c r="B220" s="6">
        <f>CADASTROS!$C$133</f>
        <v>0</v>
      </c>
      <c r="C220" s="7"/>
      <c r="D220" s="7"/>
      <c r="E220" s="7"/>
      <c r="F220" s="7"/>
      <c r="G220" s="7"/>
      <c r="H220" s="7"/>
      <c r="I220" s="8">
        <f>SUM(C220+D220+E220+F220+G220+H220)</f>
        <v>0</v>
      </c>
    </row>
    <row r="221" spans="1:9" ht="15.75" x14ac:dyDescent="0.25">
      <c r="A221" s="26">
        <v>696</v>
      </c>
      <c r="B221" s="6">
        <f>CADASTROS!$C$134</f>
        <v>0</v>
      </c>
      <c r="C221" s="7">
        <v>22.5</v>
      </c>
      <c r="D221" s="7">
        <v>23</v>
      </c>
      <c r="E221" s="7">
        <v>22</v>
      </c>
      <c r="F221" s="7"/>
      <c r="G221" s="7">
        <v>10</v>
      </c>
      <c r="H221" s="7"/>
      <c r="I221" s="8">
        <f t="shared" ref="I221:I246" si="16">SUM(C221+D221+E221+F221+G221+H221)</f>
        <v>77.5</v>
      </c>
    </row>
    <row r="222" spans="1:9" ht="15.75" x14ac:dyDescent="0.25">
      <c r="A222" s="26">
        <v>700</v>
      </c>
      <c r="B222" s="6">
        <f>CADASTROS!$C$135</f>
        <v>0</v>
      </c>
      <c r="C222" s="7"/>
      <c r="D222" s="7"/>
      <c r="E222" s="7"/>
      <c r="F222" s="7"/>
      <c r="G222" s="7"/>
      <c r="H222" s="7"/>
      <c r="I222" s="8">
        <f t="shared" si="16"/>
        <v>0</v>
      </c>
    </row>
    <row r="223" spans="1:9" ht="15.75" x14ac:dyDescent="0.25">
      <c r="A223" s="26">
        <v>701</v>
      </c>
      <c r="B223" s="6">
        <f>CADASTROS!$C$136</f>
        <v>0</v>
      </c>
      <c r="C223" s="7"/>
      <c r="D223" s="7"/>
      <c r="E223" s="7"/>
      <c r="F223" s="7"/>
      <c r="G223" s="7"/>
      <c r="H223" s="7"/>
      <c r="I223" s="8">
        <f t="shared" si="16"/>
        <v>0</v>
      </c>
    </row>
    <row r="224" spans="1:9" ht="15.75" x14ac:dyDescent="0.25">
      <c r="A224" s="26">
        <v>702</v>
      </c>
      <c r="B224" s="6">
        <f>CADASTROS!$C$137</f>
        <v>0</v>
      </c>
      <c r="C224" s="7"/>
      <c r="D224" s="7"/>
      <c r="E224" s="7"/>
      <c r="F224" s="7"/>
      <c r="G224" s="7"/>
      <c r="H224" s="7"/>
      <c r="I224" s="8">
        <f t="shared" si="16"/>
        <v>0</v>
      </c>
    </row>
    <row r="225" spans="1:9" ht="15.75" x14ac:dyDescent="0.25">
      <c r="A225" s="26">
        <v>703</v>
      </c>
      <c r="B225" s="6">
        <f>CADASTROS!$C$138</f>
        <v>0</v>
      </c>
      <c r="C225" s="7"/>
      <c r="D225" s="7"/>
      <c r="E225" s="7"/>
      <c r="F225" s="7"/>
      <c r="G225" s="7"/>
      <c r="H225" s="7"/>
      <c r="I225" s="8">
        <f t="shared" si="16"/>
        <v>0</v>
      </c>
    </row>
    <row r="226" spans="1:9" ht="15.75" x14ac:dyDescent="0.25">
      <c r="A226" s="26">
        <v>719</v>
      </c>
      <c r="B226" s="6">
        <f>CADASTROS!$C$139</f>
        <v>0</v>
      </c>
      <c r="C226" s="7"/>
      <c r="D226" s="7">
        <v>13</v>
      </c>
      <c r="E226" s="7">
        <v>8</v>
      </c>
      <c r="F226" s="7"/>
      <c r="G226" s="7"/>
      <c r="H226" s="7"/>
      <c r="I226" s="8">
        <f t="shared" si="16"/>
        <v>21</v>
      </c>
    </row>
    <row r="227" spans="1:9" ht="15.75" x14ac:dyDescent="0.25">
      <c r="A227" s="26">
        <v>738</v>
      </c>
      <c r="B227" s="6">
        <f>CADASTROS!$C$140</f>
        <v>0</v>
      </c>
      <c r="C227" s="7"/>
      <c r="D227" s="7"/>
      <c r="E227" s="7"/>
      <c r="F227" s="7"/>
      <c r="G227" s="7"/>
      <c r="H227" s="7"/>
      <c r="I227" s="8">
        <f t="shared" si="16"/>
        <v>0</v>
      </c>
    </row>
    <row r="228" spans="1:9" ht="15.75" x14ac:dyDescent="0.25">
      <c r="A228" s="26">
        <v>739</v>
      </c>
      <c r="B228" s="6">
        <f>CADASTROS!$C$141</f>
        <v>0</v>
      </c>
      <c r="C228" s="7"/>
      <c r="D228" s="7"/>
      <c r="E228" s="7"/>
      <c r="F228" s="7"/>
      <c r="G228" s="7"/>
      <c r="H228" s="7"/>
      <c r="I228" s="8">
        <f t="shared" si="16"/>
        <v>0</v>
      </c>
    </row>
    <row r="229" spans="1:9" ht="15.75" x14ac:dyDescent="0.25">
      <c r="A229" s="26">
        <v>740</v>
      </c>
      <c r="B229" s="6">
        <f>CADASTROS!$C$142</f>
        <v>0</v>
      </c>
      <c r="C229" s="7"/>
      <c r="D229" s="7"/>
      <c r="E229" s="7"/>
      <c r="F229" s="7"/>
      <c r="G229" s="7"/>
      <c r="H229" s="7"/>
      <c r="I229" s="8">
        <f t="shared" si="16"/>
        <v>0</v>
      </c>
    </row>
    <row r="230" spans="1:9" ht="15.75" x14ac:dyDescent="0.25">
      <c r="A230" s="26">
        <v>750</v>
      </c>
      <c r="B230" s="6">
        <f>CADASTROS!$C$143</f>
        <v>0</v>
      </c>
      <c r="C230" s="7"/>
      <c r="D230" s="7"/>
      <c r="E230" s="7"/>
      <c r="F230" s="7"/>
      <c r="G230" s="7"/>
      <c r="H230" s="7"/>
      <c r="I230" s="8">
        <f t="shared" si="16"/>
        <v>0</v>
      </c>
    </row>
    <row r="231" spans="1:9" ht="15.75" x14ac:dyDescent="0.25">
      <c r="A231" s="26">
        <v>751</v>
      </c>
      <c r="B231" s="6">
        <f>CADASTROS!$C$144</f>
        <v>0</v>
      </c>
      <c r="C231" s="7"/>
      <c r="D231" s="7"/>
      <c r="E231" s="7"/>
      <c r="F231" s="7"/>
      <c r="G231" s="7"/>
      <c r="H231" s="7"/>
      <c r="I231" s="8">
        <f t="shared" si="16"/>
        <v>0</v>
      </c>
    </row>
    <row r="232" spans="1:9" ht="15.75" x14ac:dyDescent="0.25">
      <c r="A232" s="26">
        <v>769</v>
      </c>
      <c r="B232" s="6">
        <f>CADASTROS!$C$145</f>
        <v>0</v>
      </c>
      <c r="C232" s="7"/>
      <c r="D232" s="7"/>
      <c r="E232" s="7"/>
      <c r="F232" s="7"/>
      <c r="G232" s="7"/>
      <c r="H232" s="7"/>
      <c r="I232" s="8">
        <f t="shared" si="16"/>
        <v>0</v>
      </c>
    </row>
    <row r="233" spans="1:9" ht="15.75" x14ac:dyDescent="0.25">
      <c r="A233" s="26">
        <v>770</v>
      </c>
      <c r="B233" s="6">
        <f>CADASTROS!$C$146</f>
        <v>0</v>
      </c>
      <c r="C233" s="7"/>
      <c r="D233" s="7"/>
      <c r="E233" s="7"/>
      <c r="F233" s="7"/>
      <c r="G233" s="7"/>
      <c r="H233" s="7"/>
      <c r="I233" s="8">
        <f t="shared" si="16"/>
        <v>0</v>
      </c>
    </row>
    <row r="234" spans="1:9" ht="15.75" x14ac:dyDescent="0.25">
      <c r="A234" s="26">
        <v>771</v>
      </c>
      <c r="B234" s="6">
        <f>CADASTROS!$C$147</f>
        <v>0</v>
      </c>
      <c r="C234" s="7"/>
      <c r="D234" s="7"/>
      <c r="E234" s="7"/>
      <c r="F234" s="7"/>
      <c r="G234" s="7"/>
      <c r="H234" s="7"/>
      <c r="I234" s="8">
        <f t="shared" si="16"/>
        <v>0</v>
      </c>
    </row>
    <row r="235" spans="1:9" ht="15.75" x14ac:dyDescent="0.25">
      <c r="A235" s="26">
        <v>811</v>
      </c>
      <c r="B235" s="6">
        <f>CADASTROS!$C$148</f>
        <v>0</v>
      </c>
      <c r="C235" s="7"/>
      <c r="D235" s="7">
        <v>10</v>
      </c>
      <c r="E235" s="7">
        <v>15</v>
      </c>
      <c r="F235" s="7"/>
      <c r="G235" s="7">
        <v>10</v>
      </c>
      <c r="H235" s="7"/>
      <c r="I235" s="8">
        <f t="shared" si="16"/>
        <v>35</v>
      </c>
    </row>
    <row r="236" spans="1:9" ht="15.75" x14ac:dyDescent="0.25">
      <c r="A236" s="26">
        <v>855</v>
      </c>
      <c r="B236" s="6">
        <f>CADASTROS!$C$149</f>
        <v>0</v>
      </c>
      <c r="C236" s="7"/>
      <c r="D236" s="7"/>
      <c r="E236" s="7"/>
      <c r="F236" s="7"/>
      <c r="G236" s="7"/>
      <c r="H236" s="7"/>
      <c r="I236" s="8">
        <f t="shared" si="16"/>
        <v>0</v>
      </c>
    </row>
    <row r="237" spans="1:9" ht="15.75" x14ac:dyDescent="0.25">
      <c r="A237" s="26">
        <v>856</v>
      </c>
      <c r="B237" s="6">
        <f>CADASTROS!$C$150</f>
        <v>0</v>
      </c>
      <c r="C237" s="7"/>
      <c r="D237" s="7"/>
      <c r="E237" s="7"/>
      <c r="F237" s="7"/>
      <c r="G237" s="7"/>
      <c r="H237" s="7"/>
      <c r="I237" s="8">
        <f t="shared" si="16"/>
        <v>0</v>
      </c>
    </row>
    <row r="238" spans="1:9" ht="15.75" x14ac:dyDescent="0.25">
      <c r="A238" s="26">
        <v>857</v>
      </c>
      <c r="B238" s="6">
        <f>CADASTROS!$C$151</f>
        <v>0</v>
      </c>
      <c r="C238" s="7"/>
      <c r="D238" s="7"/>
      <c r="E238" s="7"/>
      <c r="F238" s="7"/>
      <c r="G238" s="7"/>
      <c r="H238" s="7"/>
      <c r="I238" s="8">
        <f t="shared" si="16"/>
        <v>0</v>
      </c>
    </row>
    <row r="239" spans="1:9" ht="15.75" x14ac:dyDescent="0.25">
      <c r="A239" s="26">
        <v>858</v>
      </c>
      <c r="B239" s="6">
        <f>CADASTROS!$C$152</f>
        <v>0</v>
      </c>
      <c r="C239" s="7"/>
      <c r="D239" s="7"/>
      <c r="E239" s="7"/>
      <c r="F239" s="7"/>
      <c r="G239" s="7"/>
      <c r="H239" s="7"/>
      <c r="I239" s="8">
        <f t="shared" si="16"/>
        <v>0</v>
      </c>
    </row>
    <row r="240" spans="1:9" ht="15.75" x14ac:dyDescent="0.25">
      <c r="A240" s="26">
        <v>859</v>
      </c>
      <c r="B240" s="6">
        <f>CADASTROS!$C$153</f>
        <v>0</v>
      </c>
      <c r="C240" s="7"/>
      <c r="D240" s="7"/>
      <c r="E240" s="7"/>
      <c r="F240" s="7"/>
      <c r="G240" s="7"/>
      <c r="H240" s="7"/>
      <c r="I240" s="8">
        <f t="shared" si="16"/>
        <v>0</v>
      </c>
    </row>
    <row r="241" spans="1:9" ht="15.75" x14ac:dyDescent="0.25">
      <c r="A241" s="26">
        <v>860</v>
      </c>
      <c r="B241" s="6">
        <f>CADASTROS!$C$154</f>
        <v>0</v>
      </c>
      <c r="C241" s="7"/>
      <c r="D241" s="7"/>
      <c r="E241" s="7"/>
      <c r="F241" s="7"/>
      <c r="G241" s="7"/>
      <c r="H241" s="7"/>
      <c r="I241" s="8">
        <f t="shared" si="16"/>
        <v>0</v>
      </c>
    </row>
    <row r="242" spans="1:9" ht="15.75" x14ac:dyDescent="0.25">
      <c r="A242" s="26">
        <v>861</v>
      </c>
      <c r="B242" s="6">
        <f>CADASTROS!$C$155</f>
        <v>0</v>
      </c>
      <c r="C242" s="7"/>
      <c r="D242" s="7"/>
      <c r="E242" s="7"/>
      <c r="F242" s="7"/>
      <c r="G242" s="7"/>
      <c r="H242" s="7"/>
      <c r="I242" s="8">
        <f t="shared" si="16"/>
        <v>0</v>
      </c>
    </row>
    <row r="243" spans="1:9" ht="15.75" x14ac:dyDescent="0.25">
      <c r="A243" s="26">
        <v>862</v>
      </c>
      <c r="B243" s="6">
        <f>CADASTROS!$C$156</f>
        <v>0</v>
      </c>
      <c r="C243" s="7"/>
      <c r="D243" s="7"/>
      <c r="E243" s="7"/>
      <c r="F243" s="7"/>
      <c r="G243" s="7"/>
      <c r="H243" s="7"/>
      <c r="I243" s="8">
        <f t="shared" si="16"/>
        <v>0</v>
      </c>
    </row>
    <row r="244" spans="1:9" ht="15.75" x14ac:dyDescent="0.25">
      <c r="A244" s="26">
        <v>863</v>
      </c>
      <c r="B244" s="6">
        <f>CADASTROS!$C$157</f>
        <v>0</v>
      </c>
      <c r="C244" s="7"/>
      <c r="D244" s="7"/>
      <c r="E244" s="7"/>
      <c r="F244" s="7"/>
      <c r="G244" s="7"/>
      <c r="H244" s="7"/>
      <c r="I244" s="8">
        <f t="shared" si="16"/>
        <v>0</v>
      </c>
    </row>
    <row r="245" spans="1:9" ht="15.75" x14ac:dyDescent="0.25">
      <c r="A245" s="26">
        <v>867</v>
      </c>
      <c r="B245" s="6">
        <f>CADASTROS!$C$158</f>
        <v>0</v>
      </c>
      <c r="C245" s="7"/>
      <c r="D245" s="7"/>
      <c r="E245" s="7"/>
      <c r="F245" s="7"/>
      <c r="G245" s="7"/>
      <c r="H245" s="7"/>
      <c r="I245" s="8">
        <f t="shared" si="16"/>
        <v>0</v>
      </c>
    </row>
    <row r="246" spans="1:9" ht="15.75" x14ac:dyDescent="0.25">
      <c r="A246" s="26">
        <v>868</v>
      </c>
      <c r="B246" s="6">
        <f>CADASTROS!$C$159</f>
        <v>0</v>
      </c>
      <c r="C246" s="7"/>
      <c r="D246" s="7"/>
      <c r="E246" s="7">
        <v>14.5</v>
      </c>
      <c r="F246" s="7"/>
      <c r="G246" s="7">
        <v>14</v>
      </c>
      <c r="H246" s="7"/>
      <c r="I246" s="8">
        <f t="shared" si="16"/>
        <v>28.5</v>
      </c>
    </row>
    <row r="247" spans="1:9" ht="15.75" x14ac:dyDescent="0.25">
      <c r="B247" s="7" t="s">
        <v>3</v>
      </c>
      <c r="C247" s="7">
        <f t="shared" ref="C247:I247" si="17">SUM(C220:C246)</f>
        <v>22.5</v>
      </c>
      <c r="D247" s="7">
        <f t="shared" si="17"/>
        <v>46</v>
      </c>
      <c r="E247" s="7">
        <f t="shared" si="17"/>
        <v>59.5</v>
      </c>
      <c r="F247" s="7">
        <f t="shared" si="17"/>
        <v>0</v>
      </c>
      <c r="G247" s="7">
        <f t="shared" si="17"/>
        <v>34</v>
      </c>
      <c r="H247" s="7">
        <f t="shared" si="17"/>
        <v>0</v>
      </c>
      <c r="I247" s="7">
        <f t="shared" si="17"/>
        <v>162</v>
      </c>
    </row>
    <row r="249" spans="1:9" ht="15.75" x14ac:dyDescent="0.25">
      <c r="B249" s="9" t="s">
        <v>4</v>
      </c>
      <c r="C249" s="7"/>
      <c r="D249" s="7"/>
      <c r="E249" s="7"/>
      <c r="F249" s="7"/>
      <c r="G249" s="7"/>
      <c r="H249" s="7"/>
      <c r="I249" s="7">
        <f>SUM(C249:H249)</f>
        <v>0</v>
      </c>
    </row>
    <row r="250" spans="1:9" x14ac:dyDescent="0.25">
      <c r="B250" s="10"/>
    </row>
    <row r="251" spans="1:9" ht="15.75" x14ac:dyDescent="0.25">
      <c r="B251" s="9" t="s">
        <v>5</v>
      </c>
      <c r="C251" s="11" t="e">
        <f t="shared" ref="C251:H251" si="18">C247/C249</f>
        <v>#DIV/0!</v>
      </c>
      <c r="D251" s="11" t="e">
        <f t="shared" si="18"/>
        <v>#DIV/0!</v>
      </c>
      <c r="E251" s="11" t="e">
        <f t="shared" si="18"/>
        <v>#DIV/0!</v>
      </c>
      <c r="F251" s="11" t="e">
        <f t="shared" si="18"/>
        <v>#DIV/0!</v>
      </c>
      <c r="G251" s="11" t="e">
        <f t="shared" si="18"/>
        <v>#DIV/0!</v>
      </c>
      <c r="H251" s="11" t="e">
        <f t="shared" si="18"/>
        <v>#DIV/0!</v>
      </c>
      <c r="I251" s="11"/>
    </row>
    <row r="252" spans="1:9" ht="15.75" x14ac:dyDescent="0.25">
      <c r="B252" s="12"/>
      <c r="C252" s="13"/>
      <c r="D252" s="13"/>
      <c r="E252" s="13"/>
      <c r="F252" s="13"/>
      <c r="G252" s="13"/>
      <c r="H252" s="12"/>
      <c r="I252" s="12"/>
    </row>
    <row r="253" spans="1:9" ht="15.75" x14ac:dyDescent="0.25">
      <c r="B253" s="9" t="s">
        <v>6</v>
      </c>
      <c r="C253" s="7"/>
      <c r="D253" s="7"/>
      <c r="E253" s="6"/>
      <c r="F253" s="6"/>
      <c r="G253" s="6"/>
      <c r="H253" s="6"/>
      <c r="I253" s="14"/>
    </row>
    <row r="254" spans="1:9" ht="15.75" x14ac:dyDescent="0.25">
      <c r="B254" s="33"/>
      <c r="C254" s="33"/>
      <c r="D254" s="33"/>
      <c r="E254" s="14"/>
      <c r="F254" s="14"/>
      <c r="G254" s="14"/>
      <c r="H254" s="14"/>
      <c r="I254" s="14"/>
    </row>
    <row r="255" spans="1:9" ht="15.75" x14ac:dyDescent="0.25">
      <c r="B255" s="33"/>
      <c r="C255" s="33"/>
      <c r="D255" s="33"/>
      <c r="E255" s="14"/>
      <c r="F255" s="14"/>
      <c r="G255" s="14"/>
      <c r="H255" s="14"/>
      <c r="I255" s="14"/>
    </row>
    <row r="256" spans="1:9" ht="15.75" x14ac:dyDescent="0.25">
      <c r="B256" s="33"/>
      <c r="C256" s="33"/>
      <c r="D256" s="33"/>
      <c r="E256" s="14"/>
      <c r="F256" s="14"/>
      <c r="G256" s="14"/>
      <c r="H256" s="14"/>
      <c r="I256" s="14"/>
    </row>
    <row r="257" spans="1:9" ht="15.75" x14ac:dyDescent="0.25">
      <c r="B257" s="33"/>
      <c r="C257" s="33"/>
      <c r="D257" s="33"/>
      <c r="E257" s="14"/>
      <c r="F257" s="14"/>
      <c r="G257" s="14"/>
      <c r="H257" s="14"/>
      <c r="I257" s="14"/>
    </row>
    <row r="258" spans="1:9" ht="21" x14ac:dyDescent="0.35">
      <c r="B258" s="268" t="s">
        <v>8</v>
      </c>
      <c r="C258" s="269"/>
      <c r="D258" s="269"/>
      <c r="E258" s="269"/>
      <c r="F258" s="269"/>
      <c r="G258" s="269"/>
      <c r="H258" s="269"/>
      <c r="I258" s="270"/>
    </row>
    <row r="259" spans="1:9" ht="6" customHeight="1" x14ac:dyDescent="0.25">
      <c r="I259" s="3"/>
    </row>
    <row r="260" spans="1:9" ht="33.6" customHeight="1" x14ac:dyDescent="0.35">
      <c r="B260" s="271" t="s">
        <v>0</v>
      </c>
      <c r="C260" s="272"/>
      <c r="D260" s="272"/>
      <c r="E260" s="272"/>
      <c r="F260" s="272"/>
      <c r="G260" s="272"/>
      <c r="H260" s="272"/>
      <c r="I260" s="273"/>
    </row>
    <row r="261" spans="1:9" ht="15" customHeight="1" x14ac:dyDescent="0.25"/>
    <row r="262" spans="1:9" ht="37.15" customHeight="1" x14ac:dyDescent="0.25">
      <c r="B262" s="265" t="s">
        <v>33</v>
      </c>
      <c r="C262" s="266"/>
      <c r="D262" s="266"/>
      <c r="E262" s="266"/>
      <c r="F262" s="266"/>
      <c r="G262" s="266"/>
      <c r="H262" s="266"/>
      <c r="I262" s="267"/>
    </row>
    <row r="263" spans="1:9" ht="30" customHeight="1" x14ac:dyDescent="0.25">
      <c r="A263" s="32" t="s">
        <v>22</v>
      </c>
      <c r="B263" s="32" t="s">
        <v>1</v>
      </c>
      <c r="C263" s="4" t="s">
        <v>2963</v>
      </c>
      <c r="D263" s="4" t="s">
        <v>2964</v>
      </c>
      <c r="E263" s="101" t="s">
        <v>2965</v>
      </c>
      <c r="F263" s="101" t="s">
        <v>2966</v>
      </c>
      <c r="G263" s="101" t="s">
        <v>2865</v>
      </c>
      <c r="H263" s="4" t="s">
        <v>2962</v>
      </c>
      <c r="I263" s="34" t="s">
        <v>2</v>
      </c>
    </row>
    <row r="264" spans="1:9" ht="36" customHeight="1" x14ac:dyDescent="0.25">
      <c r="A264" s="31"/>
      <c r="B264" s="31"/>
      <c r="C264" s="16" t="s">
        <v>9</v>
      </c>
      <c r="D264" s="16" t="s">
        <v>9</v>
      </c>
      <c r="E264" s="16" t="s">
        <v>9</v>
      </c>
      <c r="F264" s="16" t="s">
        <v>9</v>
      </c>
      <c r="G264" s="16" t="s">
        <v>9</v>
      </c>
      <c r="H264" s="16" t="s">
        <v>9</v>
      </c>
      <c r="I264" s="35"/>
    </row>
    <row r="265" spans="1:9" ht="15.75" x14ac:dyDescent="0.25">
      <c r="A265" s="26">
        <v>869</v>
      </c>
      <c r="B265" s="6">
        <f>CADASTROS!$C$160</f>
        <v>0</v>
      </c>
      <c r="C265" s="7"/>
      <c r="D265" s="7"/>
      <c r="E265" s="7"/>
      <c r="F265" s="7"/>
      <c r="G265" s="7"/>
      <c r="H265" s="7"/>
      <c r="I265" s="8">
        <f>SUM(C265+D265+E265+F265+G265+H265)</f>
        <v>0</v>
      </c>
    </row>
    <row r="266" spans="1:9" ht="15.75" x14ac:dyDescent="0.25">
      <c r="A266" s="26">
        <v>870</v>
      </c>
      <c r="B266" s="6">
        <f>CADASTROS!$C$161</f>
        <v>0</v>
      </c>
      <c r="C266" s="7"/>
      <c r="D266" s="7"/>
      <c r="E266" s="7"/>
      <c r="F266" s="7"/>
      <c r="G266" s="7"/>
      <c r="H266" s="7"/>
      <c r="I266" s="8">
        <f t="shared" ref="I266:I291" si="19">SUM(C266+D266+E266+F266+G266+H266)</f>
        <v>0</v>
      </c>
    </row>
    <row r="267" spans="1:9" ht="15.75" x14ac:dyDescent="0.25">
      <c r="A267" s="26">
        <v>871</v>
      </c>
      <c r="B267" s="6">
        <f>CADASTROS!$C$162</f>
        <v>0</v>
      </c>
      <c r="C267" s="7"/>
      <c r="D267" s="7"/>
      <c r="E267" s="7"/>
      <c r="F267" s="7"/>
      <c r="G267" s="7"/>
      <c r="H267" s="7"/>
      <c r="I267" s="8">
        <f t="shared" si="19"/>
        <v>0</v>
      </c>
    </row>
    <row r="268" spans="1:9" ht="15.75" x14ac:dyDescent="0.25">
      <c r="A268" s="26">
        <v>872</v>
      </c>
      <c r="B268" s="6">
        <f>CADASTROS!$C$163</f>
        <v>0</v>
      </c>
      <c r="C268" s="7"/>
      <c r="D268" s="7"/>
      <c r="E268" s="7"/>
      <c r="F268" s="7"/>
      <c r="G268" s="7"/>
      <c r="H268" s="7"/>
      <c r="I268" s="8">
        <f t="shared" si="19"/>
        <v>0</v>
      </c>
    </row>
    <row r="269" spans="1:9" ht="15.75" x14ac:dyDescent="0.25">
      <c r="A269" s="26">
        <v>874</v>
      </c>
      <c r="B269" s="6">
        <f>CADASTROS!$C$164</f>
        <v>0</v>
      </c>
      <c r="C269" s="7"/>
      <c r="D269" s="7"/>
      <c r="E269" s="7"/>
      <c r="F269" s="7"/>
      <c r="G269" s="7"/>
      <c r="H269" s="7"/>
      <c r="I269" s="8">
        <f t="shared" si="19"/>
        <v>0</v>
      </c>
    </row>
    <row r="270" spans="1:9" ht="15.75" x14ac:dyDescent="0.25">
      <c r="A270" s="26">
        <v>875</v>
      </c>
      <c r="B270" s="6">
        <f>CADASTROS!$C$165</f>
        <v>0</v>
      </c>
      <c r="C270" s="7"/>
      <c r="D270" s="7"/>
      <c r="E270" s="7"/>
      <c r="F270" s="7"/>
      <c r="G270" s="7"/>
      <c r="H270" s="7"/>
      <c r="I270" s="8">
        <f t="shared" si="19"/>
        <v>0</v>
      </c>
    </row>
    <row r="271" spans="1:9" ht="15.75" x14ac:dyDescent="0.25">
      <c r="A271" s="26">
        <v>876</v>
      </c>
      <c r="B271" s="6">
        <f>CADASTROS!$C$166</f>
        <v>0</v>
      </c>
      <c r="C271" s="7"/>
      <c r="D271" s="7"/>
      <c r="E271" s="7"/>
      <c r="F271" s="7"/>
      <c r="G271" s="7"/>
      <c r="H271" s="7"/>
      <c r="I271" s="8">
        <f t="shared" si="19"/>
        <v>0</v>
      </c>
    </row>
    <row r="272" spans="1:9" ht="15.75" x14ac:dyDescent="0.25">
      <c r="A272" s="26">
        <v>877</v>
      </c>
      <c r="B272" s="6">
        <f>CADASTROS!$C$167</f>
        <v>0</v>
      </c>
      <c r="C272" s="7"/>
      <c r="D272" s="7"/>
      <c r="E272" s="7"/>
      <c r="F272" s="7"/>
      <c r="G272" s="7"/>
      <c r="H272" s="7"/>
      <c r="I272" s="8">
        <f t="shared" si="19"/>
        <v>0</v>
      </c>
    </row>
    <row r="273" spans="1:9" ht="15.75" x14ac:dyDescent="0.25">
      <c r="A273" s="26">
        <v>878</v>
      </c>
      <c r="B273" s="6">
        <f>CADASTROS!$C$168</f>
        <v>0</v>
      </c>
      <c r="C273" s="7"/>
      <c r="D273" s="7"/>
      <c r="E273" s="7"/>
      <c r="F273" s="7"/>
      <c r="G273" s="7"/>
      <c r="H273" s="7"/>
      <c r="I273" s="8">
        <f t="shared" si="19"/>
        <v>0</v>
      </c>
    </row>
    <row r="274" spans="1:9" ht="15.75" x14ac:dyDescent="0.25">
      <c r="A274" s="26">
        <v>879</v>
      </c>
      <c r="B274" s="6">
        <f>CADASTROS!$C$169</f>
        <v>0</v>
      </c>
      <c r="C274" s="7"/>
      <c r="D274" s="7"/>
      <c r="E274" s="7"/>
      <c r="F274" s="7"/>
      <c r="G274" s="7"/>
      <c r="H274" s="7"/>
      <c r="I274" s="8">
        <f t="shared" si="19"/>
        <v>0</v>
      </c>
    </row>
    <row r="275" spans="1:9" ht="15.75" x14ac:dyDescent="0.25">
      <c r="A275" s="26">
        <v>880</v>
      </c>
      <c r="B275" s="6">
        <f>CADASTROS!$C$170</f>
        <v>0</v>
      </c>
      <c r="C275" s="7"/>
      <c r="D275" s="7"/>
      <c r="E275" s="7"/>
      <c r="F275" s="7"/>
      <c r="G275" s="7"/>
      <c r="H275" s="7"/>
      <c r="I275" s="8">
        <f t="shared" si="19"/>
        <v>0</v>
      </c>
    </row>
    <row r="276" spans="1:9" ht="15.75" x14ac:dyDescent="0.25">
      <c r="A276" s="26">
        <v>883</v>
      </c>
      <c r="B276" s="6">
        <f>CADASTROS!$C$171</f>
        <v>0</v>
      </c>
      <c r="C276" s="7"/>
      <c r="D276" s="7"/>
      <c r="E276" s="7"/>
      <c r="F276" s="7"/>
      <c r="G276" s="7"/>
      <c r="H276" s="7"/>
      <c r="I276" s="8">
        <f t="shared" si="19"/>
        <v>0</v>
      </c>
    </row>
    <row r="277" spans="1:9" ht="15.75" x14ac:dyDescent="0.25">
      <c r="A277" s="26">
        <v>884</v>
      </c>
      <c r="B277" s="6">
        <f>CADASTROS!$C$172</f>
        <v>0</v>
      </c>
      <c r="C277" s="7"/>
      <c r="D277" s="7"/>
      <c r="E277" s="7"/>
      <c r="F277" s="7"/>
      <c r="G277" s="7"/>
      <c r="H277" s="7"/>
      <c r="I277" s="8">
        <f t="shared" si="19"/>
        <v>0</v>
      </c>
    </row>
    <row r="278" spans="1:9" ht="15.75" x14ac:dyDescent="0.25">
      <c r="A278" s="26">
        <v>886</v>
      </c>
      <c r="B278" s="6">
        <f>CADASTROS!$C$173</f>
        <v>0</v>
      </c>
      <c r="C278" s="7"/>
      <c r="D278" s="7"/>
      <c r="E278" s="7"/>
      <c r="F278" s="7"/>
      <c r="G278" s="7"/>
      <c r="H278" s="7"/>
      <c r="I278" s="8">
        <f t="shared" si="19"/>
        <v>0</v>
      </c>
    </row>
    <row r="279" spans="1:9" ht="15.75" x14ac:dyDescent="0.25">
      <c r="A279" s="26">
        <v>887</v>
      </c>
      <c r="B279" s="6">
        <f>CADASTROS!$C$174</f>
        <v>0</v>
      </c>
      <c r="C279" s="7"/>
      <c r="D279" s="7">
        <v>7.5</v>
      </c>
      <c r="E279" s="7">
        <v>8</v>
      </c>
      <c r="F279" s="7">
        <v>7</v>
      </c>
      <c r="G279" s="7"/>
      <c r="H279" s="7"/>
      <c r="I279" s="8">
        <f t="shared" si="19"/>
        <v>22.5</v>
      </c>
    </row>
    <row r="280" spans="1:9" ht="15.75" x14ac:dyDescent="0.25">
      <c r="A280" s="26">
        <v>888</v>
      </c>
      <c r="B280" s="6">
        <f>CADASTROS!$C$175</f>
        <v>0</v>
      </c>
      <c r="C280" s="7"/>
      <c r="D280" s="7"/>
      <c r="E280" s="7"/>
      <c r="F280" s="7"/>
      <c r="G280" s="7"/>
      <c r="H280" s="7"/>
      <c r="I280" s="8">
        <f t="shared" si="19"/>
        <v>0</v>
      </c>
    </row>
    <row r="281" spans="1:9" ht="15.75" x14ac:dyDescent="0.25">
      <c r="A281" s="26">
        <v>889</v>
      </c>
      <c r="B281" s="6">
        <f>CADASTROS!$C$176</f>
        <v>0</v>
      </c>
      <c r="C281" s="7"/>
      <c r="D281" s="7"/>
      <c r="E281" s="7"/>
      <c r="F281" s="7"/>
      <c r="G281" s="7"/>
      <c r="H281" s="7"/>
      <c r="I281" s="8">
        <f t="shared" si="19"/>
        <v>0</v>
      </c>
    </row>
    <row r="282" spans="1:9" ht="15.75" x14ac:dyDescent="0.25">
      <c r="A282" s="26">
        <v>890</v>
      </c>
      <c r="B282" s="6" t="str">
        <f>CADASTROS!$C$177</f>
        <v>Antônio C Costa</v>
      </c>
      <c r="C282" s="7"/>
      <c r="D282" s="7"/>
      <c r="E282" s="7"/>
      <c r="F282" s="7"/>
      <c r="G282" s="7"/>
      <c r="H282" s="7"/>
      <c r="I282" s="8">
        <f t="shared" si="19"/>
        <v>0</v>
      </c>
    </row>
    <row r="283" spans="1:9" ht="15.75" x14ac:dyDescent="0.25">
      <c r="A283" s="26">
        <v>891</v>
      </c>
      <c r="B283" s="6">
        <f>CADASTROS!$C$178</f>
        <v>0</v>
      </c>
      <c r="C283" s="7">
        <v>11.5</v>
      </c>
      <c r="D283" s="7">
        <v>10</v>
      </c>
      <c r="E283" s="7">
        <v>21.5</v>
      </c>
      <c r="F283" s="7"/>
      <c r="G283" s="7">
        <v>21</v>
      </c>
      <c r="H283" s="7"/>
      <c r="I283" s="8">
        <f t="shared" si="19"/>
        <v>64</v>
      </c>
    </row>
    <row r="284" spans="1:9" ht="15.75" x14ac:dyDescent="0.25">
      <c r="A284" s="26">
        <v>892</v>
      </c>
      <c r="B284" s="6">
        <f>CADASTROS!$C$179</f>
        <v>0</v>
      </c>
      <c r="C284" s="7"/>
      <c r="D284" s="7"/>
      <c r="E284" s="7"/>
      <c r="F284" s="7"/>
      <c r="G284" s="7"/>
      <c r="H284" s="7"/>
      <c r="I284" s="8">
        <f t="shared" si="19"/>
        <v>0</v>
      </c>
    </row>
    <row r="285" spans="1:9" ht="15.75" x14ac:dyDescent="0.25">
      <c r="A285" s="26">
        <v>893</v>
      </c>
      <c r="B285" s="6">
        <f>CADASTROS!$C$180</f>
        <v>0</v>
      </c>
      <c r="C285" s="7"/>
      <c r="D285" s="7"/>
      <c r="E285" s="7"/>
      <c r="F285" s="7"/>
      <c r="G285" s="7"/>
      <c r="H285" s="7"/>
      <c r="I285" s="8">
        <f t="shared" si="19"/>
        <v>0</v>
      </c>
    </row>
    <row r="286" spans="1:9" ht="15.75" x14ac:dyDescent="0.25">
      <c r="A286" s="26">
        <v>894</v>
      </c>
      <c r="B286" s="6">
        <f>CADASTROS!$C$181</f>
        <v>0</v>
      </c>
      <c r="C286" s="7"/>
      <c r="D286" s="7"/>
      <c r="E286" s="7"/>
      <c r="F286" s="7"/>
      <c r="G286" s="7"/>
      <c r="H286" s="7"/>
      <c r="I286" s="8">
        <f t="shared" si="19"/>
        <v>0</v>
      </c>
    </row>
    <row r="287" spans="1:9" ht="15.75" x14ac:dyDescent="0.25">
      <c r="A287" s="26">
        <v>895</v>
      </c>
      <c r="B287" s="6" t="str">
        <f>CADASTROS!$C$632</f>
        <v>Ana Gleide Rosa Sateles</v>
      </c>
      <c r="C287" s="7"/>
      <c r="D287" s="7"/>
      <c r="E287" s="7"/>
      <c r="F287" s="7"/>
      <c r="G287" s="7"/>
      <c r="H287" s="7"/>
      <c r="I287" s="8">
        <f t="shared" si="19"/>
        <v>0</v>
      </c>
    </row>
    <row r="288" spans="1:9" ht="15.75" x14ac:dyDescent="0.25">
      <c r="A288" s="26">
        <v>897</v>
      </c>
      <c r="B288" s="6" t="str">
        <f>CADASTROS!$C$633</f>
        <v>Lindinalva J Fernandes</v>
      </c>
      <c r="C288" s="7"/>
      <c r="D288" s="7"/>
      <c r="E288" s="7"/>
      <c r="F288" s="7"/>
      <c r="G288" s="7"/>
      <c r="H288" s="7"/>
      <c r="I288" s="8">
        <f t="shared" si="19"/>
        <v>0</v>
      </c>
    </row>
    <row r="289" spans="1:9" ht="15.75" x14ac:dyDescent="0.25">
      <c r="A289" s="26">
        <v>898</v>
      </c>
      <c r="B289" s="6" t="str">
        <f>CADASTROS!$C$634</f>
        <v>Glecione de Novais Anjos</v>
      </c>
      <c r="C289" s="7"/>
      <c r="D289" s="7"/>
      <c r="E289" s="7"/>
      <c r="F289" s="7"/>
      <c r="G289" s="7"/>
      <c r="H289" s="7"/>
      <c r="I289" s="8">
        <f t="shared" si="19"/>
        <v>0</v>
      </c>
    </row>
    <row r="290" spans="1:9" ht="15.75" x14ac:dyDescent="0.25">
      <c r="A290" s="26">
        <v>899</v>
      </c>
      <c r="B290" s="6" t="str">
        <f>CADASTROS!$C$635</f>
        <v>José Romilton M da Silva</v>
      </c>
      <c r="C290" s="7"/>
      <c r="D290" s="7"/>
      <c r="E290" s="7"/>
      <c r="F290" s="7"/>
      <c r="G290" s="7"/>
      <c r="H290" s="7"/>
      <c r="I290" s="8">
        <f t="shared" si="19"/>
        <v>0</v>
      </c>
    </row>
    <row r="291" spans="1:9" ht="15.75" x14ac:dyDescent="0.25">
      <c r="A291" s="26">
        <v>900</v>
      </c>
      <c r="B291" s="6" t="str">
        <f>CADASTROS!$C$636</f>
        <v>Sorlete Rodrigues Almeida</v>
      </c>
      <c r="C291" s="7"/>
      <c r="D291" s="7"/>
      <c r="E291" s="7"/>
      <c r="F291" s="7"/>
      <c r="G291" s="7"/>
      <c r="H291" s="7"/>
      <c r="I291" s="8">
        <f t="shared" si="19"/>
        <v>0</v>
      </c>
    </row>
    <row r="292" spans="1:9" ht="15.75" x14ac:dyDescent="0.25">
      <c r="B292" s="7" t="s">
        <v>3</v>
      </c>
      <c r="C292" s="7">
        <f t="shared" ref="C292:I292" si="20">SUM(C265:C291)</f>
        <v>11.5</v>
      </c>
      <c r="D292" s="7">
        <f t="shared" si="20"/>
        <v>17.5</v>
      </c>
      <c r="E292" s="7">
        <f t="shared" si="20"/>
        <v>29.5</v>
      </c>
      <c r="F292" s="7">
        <f t="shared" si="20"/>
        <v>7</v>
      </c>
      <c r="G292" s="7">
        <f t="shared" si="20"/>
        <v>21</v>
      </c>
      <c r="H292" s="7">
        <f t="shared" si="20"/>
        <v>0</v>
      </c>
      <c r="I292" s="7">
        <f t="shared" si="20"/>
        <v>86.5</v>
      </c>
    </row>
    <row r="294" spans="1:9" ht="15.75" x14ac:dyDescent="0.25">
      <c r="B294" s="9" t="s">
        <v>4</v>
      </c>
      <c r="C294" s="7"/>
      <c r="D294" s="7"/>
      <c r="E294" s="7"/>
      <c r="F294" s="7"/>
      <c r="G294" s="7"/>
      <c r="H294" s="7"/>
      <c r="I294" s="7">
        <f>SUM(C294:H294)</f>
        <v>0</v>
      </c>
    </row>
    <row r="295" spans="1:9" x14ac:dyDescent="0.25">
      <c r="B295" s="10"/>
    </row>
    <row r="296" spans="1:9" ht="15.75" x14ac:dyDescent="0.25">
      <c r="B296" s="9" t="s">
        <v>5</v>
      </c>
      <c r="C296" s="11" t="e">
        <f t="shared" ref="C296:H296" si="21">C292/C294</f>
        <v>#DIV/0!</v>
      </c>
      <c r="D296" s="11" t="e">
        <f t="shared" si="21"/>
        <v>#DIV/0!</v>
      </c>
      <c r="E296" s="11" t="e">
        <f t="shared" si="21"/>
        <v>#DIV/0!</v>
      </c>
      <c r="F296" s="11" t="e">
        <f t="shared" si="21"/>
        <v>#DIV/0!</v>
      </c>
      <c r="G296" s="11" t="e">
        <f t="shared" si="21"/>
        <v>#DIV/0!</v>
      </c>
      <c r="H296" s="11" t="e">
        <f t="shared" si="21"/>
        <v>#DIV/0!</v>
      </c>
      <c r="I296" s="11"/>
    </row>
    <row r="297" spans="1:9" ht="15.75" x14ac:dyDescent="0.25">
      <c r="B297" s="12"/>
      <c r="C297" s="13"/>
      <c r="D297" s="13"/>
      <c r="E297" s="13"/>
      <c r="F297" s="13"/>
      <c r="G297" s="13"/>
      <c r="H297" s="12"/>
      <c r="I297" s="12"/>
    </row>
    <row r="298" spans="1:9" ht="15.75" x14ac:dyDescent="0.25">
      <c r="B298" s="9" t="s">
        <v>6</v>
      </c>
      <c r="C298" s="7"/>
      <c r="D298" s="7"/>
      <c r="E298" s="6"/>
      <c r="F298" s="6"/>
      <c r="G298" s="6"/>
      <c r="H298" s="6"/>
      <c r="I298" s="14"/>
    </row>
    <row r="299" spans="1:9" ht="15.75" x14ac:dyDescent="0.25">
      <c r="B299" s="33"/>
      <c r="C299" s="33"/>
      <c r="D299" s="33"/>
      <c r="E299" s="14"/>
      <c r="F299" s="14"/>
      <c r="G299" s="14"/>
      <c r="H299" s="14"/>
      <c r="I299" s="14"/>
    </row>
    <row r="300" spans="1:9" ht="15.75" x14ac:dyDescent="0.25">
      <c r="B300" s="33"/>
      <c r="C300" s="33"/>
      <c r="D300" s="33"/>
      <c r="E300" s="14"/>
      <c r="F300" s="14"/>
      <c r="G300" s="14"/>
      <c r="H300" s="14"/>
      <c r="I300" s="14"/>
    </row>
    <row r="302" spans="1:9" ht="21" x14ac:dyDescent="0.35">
      <c r="B302" s="268" t="s">
        <v>8</v>
      </c>
      <c r="C302" s="269"/>
      <c r="D302" s="269"/>
      <c r="E302" s="269"/>
      <c r="F302" s="269"/>
      <c r="G302" s="269"/>
      <c r="H302" s="269"/>
      <c r="I302" s="270"/>
    </row>
    <row r="303" spans="1:9" ht="6" customHeight="1" x14ac:dyDescent="0.25">
      <c r="I303" s="3"/>
    </row>
    <row r="304" spans="1:9" ht="28.5" customHeight="1" x14ac:dyDescent="0.35">
      <c r="B304" s="271" t="s">
        <v>0</v>
      </c>
      <c r="C304" s="272"/>
      <c r="D304" s="272"/>
      <c r="E304" s="272"/>
      <c r="F304" s="272"/>
      <c r="G304" s="272"/>
      <c r="H304" s="272"/>
      <c r="I304" s="273"/>
    </row>
    <row r="305" spans="1:9" ht="15" customHeight="1" x14ac:dyDescent="0.25"/>
    <row r="306" spans="1:9" ht="36" customHeight="1" x14ac:dyDescent="0.25">
      <c r="B306" s="265" t="s">
        <v>1189</v>
      </c>
      <c r="C306" s="266"/>
      <c r="D306" s="266"/>
      <c r="E306" s="266"/>
      <c r="F306" s="266"/>
      <c r="G306" s="266"/>
      <c r="H306" s="266"/>
      <c r="I306" s="267"/>
    </row>
    <row r="307" spans="1:9" ht="30" customHeight="1" x14ac:dyDescent="0.25">
      <c r="A307" s="32" t="s">
        <v>22</v>
      </c>
      <c r="B307" s="32" t="s">
        <v>1</v>
      </c>
      <c r="C307" s="4" t="s">
        <v>2963</v>
      </c>
      <c r="D307" s="4" t="s">
        <v>2964</v>
      </c>
      <c r="E307" s="101" t="s">
        <v>2965</v>
      </c>
      <c r="F307" s="101" t="s">
        <v>2966</v>
      </c>
      <c r="G307" s="101" t="s">
        <v>2865</v>
      </c>
      <c r="H307" s="4" t="s">
        <v>2962</v>
      </c>
      <c r="I307" s="34" t="s">
        <v>2</v>
      </c>
    </row>
    <row r="308" spans="1:9" ht="36.75" customHeight="1" x14ac:dyDescent="0.25">
      <c r="A308" s="31"/>
      <c r="B308" s="31"/>
      <c r="C308" s="16" t="s">
        <v>9</v>
      </c>
      <c r="D308" s="16" t="s">
        <v>9</v>
      </c>
      <c r="E308" s="16" t="s">
        <v>9</v>
      </c>
      <c r="F308" s="16" t="s">
        <v>9</v>
      </c>
      <c r="G308" s="16" t="s">
        <v>9</v>
      </c>
      <c r="H308" s="16" t="s">
        <v>9</v>
      </c>
      <c r="I308" s="35"/>
    </row>
    <row r="309" spans="1:9" ht="15.75" x14ac:dyDescent="0.25">
      <c r="A309" s="26">
        <v>316</v>
      </c>
      <c r="B309" s="6">
        <f>CADASTROS!$C$182</f>
        <v>0</v>
      </c>
      <c r="C309" s="7"/>
      <c r="D309" s="7"/>
      <c r="E309" s="7"/>
      <c r="F309" s="7"/>
      <c r="G309" s="7"/>
      <c r="H309" s="7"/>
      <c r="I309" s="8">
        <f>SUM(C309+D309+E309+F309+G309+H309)</f>
        <v>0</v>
      </c>
    </row>
    <row r="310" spans="1:9" ht="15.75" x14ac:dyDescent="0.25">
      <c r="A310" s="26">
        <v>317</v>
      </c>
      <c r="B310" s="6">
        <f>CADASTROS!$C$183</f>
        <v>0</v>
      </c>
      <c r="C310" s="7"/>
      <c r="D310" s="7"/>
      <c r="E310" s="7"/>
      <c r="F310" s="7"/>
      <c r="G310" s="7"/>
      <c r="H310" s="7"/>
      <c r="I310" s="8">
        <f t="shared" ref="I310:I335" si="22">SUM(C310+D310+E310+F310+G310+H310)</f>
        <v>0</v>
      </c>
    </row>
    <row r="311" spans="1:9" ht="15.75" x14ac:dyDescent="0.25">
      <c r="A311" s="26">
        <v>318</v>
      </c>
      <c r="B311" s="6">
        <f>CADASTROS!$C$184</f>
        <v>0</v>
      </c>
      <c r="C311" s="7"/>
      <c r="D311" s="7"/>
      <c r="E311" s="7"/>
      <c r="F311" s="7"/>
      <c r="G311" s="7"/>
      <c r="H311" s="7"/>
      <c r="I311" s="8">
        <f t="shared" si="22"/>
        <v>0</v>
      </c>
    </row>
    <row r="312" spans="1:9" ht="15.75" x14ac:dyDescent="0.25">
      <c r="A312" s="26">
        <v>319</v>
      </c>
      <c r="B312" s="6">
        <f>CADASTROS!$C$185</f>
        <v>0</v>
      </c>
      <c r="C312" s="7"/>
      <c r="D312" s="7"/>
      <c r="E312" s="7"/>
      <c r="F312" s="7"/>
      <c r="G312" s="7"/>
      <c r="H312" s="7"/>
      <c r="I312" s="8">
        <f t="shared" si="22"/>
        <v>0</v>
      </c>
    </row>
    <row r="313" spans="1:9" ht="15.75" x14ac:dyDescent="0.25">
      <c r="A313" s="26">
        <v>320</v>
      </c>
      <c r="B313" s="6">
        <f>CADASTROS!$C$186</f>
        <v>0</v>
      </c>
      <c r="C313" s="7"/>
      <c r="D313" s="7"/>
      <c r="E313" s="7"/>
      <c r="F313" s="7"/>
      <c r="G313" s="7"/>
      <c r="H313" s="7"/>
      <c r="I313" s="8">
        <f t="shared" si="22"/>
        <v>0</v>
      </c>
    </row>
    <row r="314" spans="1:9" ht="15.75" x14ac:dyDescent="0.25">
      <c r="A314" s="26">
        <v>322</v>
      </c>
      <c r="B314" s="6">
        <f>CADASTROS!$C$187</f>
        <v>0</v>
      </c>
      <c r="C314" s="7"/>
      <c r="D314" s="7"/>
      <c r="E314" s="7"/>
      <c r="F314" s="7"/>
      <c r="G314" s="7"/>
      <c r="H314" s="7"/>
      <c r="I314" s="8">
        <f t="shared" si="22"/>
        <v>0</v>
      </c>
    </row>
    <row r="315" spans="1:9" ht="15.75" x14ac:dyDescent="0.25">
      <c r="A315" s="26">
        <v>323</v>
      </c>
      <c r="B315" s="6">
        <f>CADASTROS!$C$188</f>
        <v>0</v>
      </c>
      <c r="C315" s="7"/>
      <c r="D315" s="7"/>
      <c r="E315" s="7"/>
      <c r="F315" s="7"/>
      <c r="G315" s="7"/>
      <c r="H315" s="7"/>
      <c r="I315" s="8">
        <f t="shared" si="22"/>
        <v>0</v>
      </c>
    </row>
    <row r="316" spans="1:9" ht="15.75" x14ac:dyDescent="0.25">
      <c r="A316" s="26">
        <v>324</v>
      </c>
      <c r="B316" s="6">
        <f>CADASTROS!$C$189</f>
        <v>0</v>
      </c>
      <c r="C316" s="7"/>
      <c r="D316" s="7"/>
      <c r="E316" s="7"/>
      <c r="F316" s="7"/>
      <c r="G316" s="7"/>
      <c r="H316" s="7"/>
      <c r="I316" s="8">
        <f t="shared" si="22"/>
        <v>0</v>
      </c>
    </row>
    <row r="317" spans="1:9" ht="15.75" x14ac:dyDescent="0.25">
      <c r="A317" s="26">
        <v>325</v>
      </c>
      <c r="B317" s="6">
        <f>CADASTROS!$C$190</f>
        <v>0</v>
      </c>
      <c r="C317" s="7"/>
      <c r="D317" s="7"/>
      <c r="E317" s="7"/>
      <c r="F317" s="7"/>
      <c r="G317" s="7"/>
      <c r="H317" s="7"/>
      <c r="I317" s="8">
        <f t="shared" si="22"/>
        <v>0</v>
      </c>
    </row>
    <row r="318" spans="1:9" ht="15.75" x14ac:dyDescent="0.25">
      <c r="A318" s="26">
        <v>326</v>
      </c>
      <c r="B318" s="6">
        <f>CADASTROS!$C$191</f>
        <v>0</v>
      </c>
      <c r="C318" s="7"/>
      <c r="D318" s="7"/>
      <c r="E318" s="7"/>
      <c r="F318" s="7"/>
      <c r="G318" s="7"/>
      <c r="H318" s="7"/>
      <c r="I318" s="8">
        <f t="shared" si="22"/>
        <v>0</v>
      </c>
    </row>
    <row r="319" spans="1:9" ht="15.75" x14ac:dyDescent="0.25">
      <c r="A319" s="26">
        <v>327</v>
      </c>
      <c r="B319" s="6">
        <f>CADASTROS!$C$192</f>
        <v>0</v>
      </c>
      <c r="C319" s="7"/>
      <c r="D319" s="7"/>
      <c r="E319" s="7"/>
      <c r="F319" s="7"/>
      <c r="G319" s="7"/>
      <c r="H319" s="7"/>
      <c r="I319" s="8">
        <f t="shared" si="22"/>
        <v>0</v>
      </c>
    </row>
    <row r="320" spans="1:9" ht="15.75" x14ac:dyDescent="0.25">
      <c r="A320" s="26">
        <v>328</v>
      </c>
      <c r="B320" s="6">
        <f>CADASTROS!$C$193</f>
        <v>0</v>
      </c>
      <c r="C320" s="7">
        <v>38</v>
      </c>
      <c r="D320" s="7">
        <v>39</v>
      </c>
      <c r="E320" s="7">
        <v>32</v>
      </c>
      <c r="F320" s="7"/>
      <c r="G320" s="7"/>
      <c r="H320" s="7"/>
      <c r="I320" s="8">
        <f t="shared" si="22"/>
        <v>109</v>
      </c>
    </row>
    <row r="321" spans="1:9" ht="15.75" x14ac:dyDescent="0.25">
      <c r="A321" s="26">
        <v>329</v>
      </c>
      <c r="B321" s="6">
        <f>CADASTROS!$C$194</f>
        <v>0</v>
      </c>
      <c r="C321" s="7"/>
      <c r="D321" s="7"/>
      <c r="E321" s="7"/>
      <c r="F321" s="7"/>
      <c r="G321" s="7"/>
      <c r="H321" s="7"/>
      <c r="I321" s="8">
        <f t="shared" si="22"/>
        <v>0</v>
      </c>
    </row>
    <row r="322" spans="1:9" ht="15.75" x14ac:dyDescent="0.25">
      <c r="A322" s="26">
        <v>330</v>
      </c>
      <c r="B322" s="6">
        <f>CADASTROS!$C$195</f>
        <v>0</v>
      </c>
      <c r="C322" s="7"/>
      <c r="D322" s="7"/>
      <c r="E322" s="7"/>
      <c r="F322" s="7"/>
      <c r="G322" s="7"/>
      <c r="H322" s="7"/>
      <c r="I322" s="8">
        <f t="shared" si="22"/>
        <v>0</v>
      </c>
    </row>
    <row r="323" spans="1:9" ht="15.75" x14ac:dyDescent="0.25">
      <c r="A323" s="26">
        <v>331</v>
      </c>
      <c r="B323" s="6">
        <f>CADASTROS!$C$196</f>
        <v>0</v>
      </c>
      <c r="C323" s="7"/>
      <c r="D323" s="7"/>
      <c r="E323" s="7"/>
      <c r="F323" s="7"/>
      <c r="G323" s="7"/>
      <c r="H323" s="7"/>
      <c r="I323" s="8">
        <f t="shared" si="22"/>
        <v>0</v>
      </c>
    </row>
    <row r="324" spans="1:9" ht="15.75" x14ac:dyDescent="0.25">
      <c r="A324" s="26">
        <v>332</v>
      </c>
      <c r="B324" s="6">
        <f>CADASTROS!$C$197</f>
        <v>0</v>
      </c>
      <c r="C324" s="7"/>
      <c r="D324" s="7"/>
      <c r="E324" s="7"/>
      <c r="F324" s="7"/>
      <c r="G324" s="7"/>
      <c r="H324" s="7"/>
      <c r="I324" s="8">
        <f t="shared" si="22"/>
        <v>0</v>
      </c>
    </row>
    <row r="325" spans="1:9" ht="15.75" x14ac:dyDescent="0.25">
      <c r="A325" s="26">
        <v>333</v>
      </c>
      <c r="B325" s="6">
        <f>CADASTROS!$C$198</f>
        <v>0</v>
      </c>
      <c r="C325" s="7"/>
      <c r="D325" s="7"/>
      <c r="E325" s="7"/>
      <c r="F325" s="7"/>
      <c r="G325" s="7"/>
      <c r="H325" s="7"/>
      <c r="I325" s="8">
        <f t="shared" si="22"/>
        <v>0</v>
      </c>
    </row>
    <row r="326" spans="1:9" ht="15.75" x14ac:dyDescent="0.25">
      <c r="A326" s="26">
        <v>334</v>
      </c>
      <c r="B326" s="6">
        <f>CADASTROS!$C$199</f>
        <v>0</v>
      </c>
      <c r="C326" s="7"/>
      <c r="D326" s="7"/>
      <c r="E326" s="7"/>
      <c r="F326" s="7"/>
      <c r="G326" s="7"/>
      <c r="H326" s="7"/>
      <c r="I326" s="8">
        <f t="shared" si="22"/>
        <v>0</v>
      </c>
    </row>
    <row r="327" spans="1:9" ht="15.75" x14ac:dyDescent="0.25">
      <c r="A327" s="26">
        <v>335</v>
      </c>
      <c r="B327" s="6">
        <f>CADASTROS!$C$200</f>
        <v>0</v>
      </c>
      <c r="C327" s="7"/>
      <c r="D327" s="7"/>
      <c r="E327" s="7"/>
      <c r="F327" s="7"/>
      <c r="G327" s="7"/>
      <c r="H327" s="7"/>
      <c r="I327" s="8">
        <f t="shared" si="22"/>
        <v>0</v>
      </c>
    </row>
    <row r="328" spans="1:9" ht="15.75" x14ac:dyDescent="0.25">
      <c r="A328" s="26">
        <v>336</v>
      </c>
      <c r="B328" s="6">
        <f>CADASTROS!$C$201</f>
        <v>0</v>
      </c>
      <c r="C328" s="7"/>
      <c r="D328" s="7"/>
      <c r="E328" s="7"/>
      <c r="F328" s="7"/>
      <c r="G328" s="7"/>
      <c r="H328" s="7"/>
      <c r="I328" s="8">
        <f t="shared" si="22"/>
        <v>0</v>
      </c>
    </row>
    <row r="329" spans="1:9" ht="15.75" x14ac:dyDescent="0.25">
      <c r="A329" s="26">
        <v>337</v>
      </c>
      <c r="B329" s="6">
        <f>CADASTROS!$C$202</f>
        <v>0</v>
      </c>
      <c r="C329" s="7"/>
      <c r="D329" s="7"/>
      <c r="E329" s="7"/>
      <c r="F329" s="7"/>
      <c r="G329" s="7"/>
      <c r="H329" s="7"/>
      <c r="I329" s="8">
        <f t="shared" si="22"/>
        <v>0</v>
      </c>
    </row>
    <row r="330" spans="1:9" ht="15.75" x14ac:dyDescent="0.25">
      <c r="A330" s="26">
        <v>338</v>
      </c>
      <c r="B330" s="6">
        <f>CADASTROS!$C$203</f>
        <v>0</v>
      </c>
      <c r="C330" s="7"/>
      <c r="D330" s="7"/>
      <c r="E330" s="7"/>
      <c r="F330" s="7"/>
      <c r="G330" s="7"/>
      <c r="H330" s="7"/>
      <c r="I330" s="8">
        <f t="shared" si="22"/>
        <v>0</v>
      </c>
    </row>
    <row r="331" spans="1:9" ht="15.75" x14ac:dyDescent="0.25">
      <c r="A331" s="26">
        <v>339</v>
      </c>
      <c r="B331" s="6">
        <f>CADASTROS!$C$204</f>
        <v>0</v>
      </c>
      <c r="C331" s="7"/>
      <c r="D331" s="7"/>
      <c r="E331" s="7"/>
      <c r="F331" s="7"/>
      <c r="G331" s="7"/>
      <c r="H331" s="7"/>
      <c r="I331" s="8">
        <f t="shared" si="22"/>
        <v>0</v>
      </c>
    </row>
    <row r="332" spans="1:9" ht="15.75" x14ac:dyDescent="0.25">
      <c r="A332" s="26">
        <v>340</v>
      </c>
      <c r="B332" s="6">
        <f>CADASTROS!$C$205</f>
        <v>0</v>
      </c>
      <c r="C332" s="7"/>
      <c r="D332" s="7"/>
      <c r="E332" s="7"/>
      <c r="F332" s="7"/>
      <c r="G332" s="7"/>
      <c r="H332" s="7"/>
      <c r="I332" s="8">
        <f t="shared" si="22"/>
        <v>0</v>
      </c>
    </row>
    <row r="333" spans="1:9" ht="15.75" x14ac:dyDescent="0.25">
      <c r="A333" s="26">
        <v>341</v>
      </c>
      <c r="B333" s="6">
        <f>CADASTROS!$C$206</f>
        <v>0</v>
      </c>
      <c r="C333" s="7"/>
      <c r="D333" s="7"/>
      <c r="E333" s="7"/>
      <c r="F333" s="7"/>
      <c r="G333" s="7"/>
      <c r="H333" s="7"/>
      <c r="I333" s="8">
        <f t="shared" si="22"/>
        <v>0</v>
      </c>
    </row>
    <row r="334" spans="1:9" ht="15.75" x14ac:dyDescent="0.25">
      <c r="A334" s="26">
        <v>342</v>
      </c>
      <c r="B334" s="6">
        <f>CADASTROS!$C$207</f>
        <v>0</v>
      </c>
      <c r="C334" s="7"/>
      <c r="D334" s="7"/>
      <c r="E334" s="7"/>
      <c r="F334" s="7"/>
      <c r="G334" s="7"/>
      <c r="H334" s="7"/>
      <c r="I334" s="8">
        <f t="shared" si="22"/>
        <v>0</v>
      </c>
    </row>
    <row r="335" spans="1:9" ht="15.75" x14ac:dyDescent="0.25">
      <c r="A335" s="26">
        <v>343</v>
      </c>
      <c r="B335" s="6">
        <f>CADASTROS!$C$208</f>
        <v>0</v>
      </c>
      <c r="C335" s="7"/>
      <c r="D335" s="7"/>
      <c r="E335" s="7"/>
      <c r="F335" s="7"/>
      <c r="G335" s="7"/>
      <c r="H335" s="7"/>
      <c r="I335" s="8">
        <f t="shared" si="22"/>
        <v>0</v>
      </c>
    </row>
    <row r="336" spans="1:9" ht="15.75" x14ac:dyDescent="0.25">
      <c r="B336" s="7" t="s">
        <v>3</v>
      </c>
      <c r="C336" s="7">
        <f t="shared" ref="C336:I336" si="23">SUM(C309:C335)</f>
        <v>38</v>
      </c>
      <c r="D336" s="7">
        <f t="shared" si="23"/>
        <v>39</v>
      </c>
      <c r="E336" s="7">
        <f t="shared" si="23"/>
        <v>32</v>
      </c>
      <c r="F336" s="7">
        <f t="shared" si="23"/>
        <v>0</v>
      </c>
      <c r="G336" s="7">
        <f t="shared" si="23"/>
        <v>0</v>
      </c>
      <c r="H336" s="7">
        <f t="shared" si="23"/>
        <v>0</v>
      </c>
      <c r="I336" s="7">
        <f t="shared" si="23"/>
        <v>109</v>
      </c>
    </row>
    <row r="338" spans="1:9" ht="15.75" x14ac:dyDescent="0.25">
      <c r="B338" s="9" t="s">
        <v>4</v>
      </c>
      <c r="C338" s="7"/>
      <c r="D338" s="7"/>
      <c r="E338" s="7"/>
      <c r="F338" s="7"/>
      <c r="G338" s="7"/>
      <c r="H338" s="7"/>
      <c r="I338" s="7">
        <f>SUM(C338:H338)</f>
        <v>0</v>
      </c>
    </row>
    <row r="339" spans="1:9" x14ac:dyDescent="0.25">
      <c r="B339" s="10"/>
    </row>
    <row r="340" spans="1:9" ht="15.75" x14ac:dyDescent="0.25">
      <c r="B340" s="9" t="s">
        <v>5</v>
      </c>
      <c r="C340" s="11" t="e">
        <f t="shared" ref="C340:H340" si="24">C336/C338</f>
        <v>#DIV/0!</v>
      </c>
      <c r="D340" s="11" t="e">
        <f t="shared" si="24"/>
        <v>#DIV/0!</v>
      </c>
      <c r="E340" s="11" t="e">
        <f t="shared" si="24"/>
        <v>#DIV/0!</v>
      </c>
      <c r="F340" s="11" t="e">
        <f t="shared" si="24"/>
        <v>#DIV/0!</v>
      </c>
      <c r="G340" s="11" t="e">
        <f t="shared" si="24"/>
        <v>#DIV/0!</v>
      </c>
      <c r="H340" s="11" t="e">
        <f t="shared" si="24"/>
        <v>#DIV/0!</v>
      </c>
      <c r="I340" s="11"/>
    </row>
    <row r="341" spans="1:9" ht="15.75" x14ac:dyDescent="0.25">
      <c r="B341" s="12"/>
      <c r="C341" s="13"/>
      <c r="D341" s="13"/>
      <c r="E341" s="13"/>
      <c r="F341" s="13"/>
      <c r="G341" s="13"/>
      <c r="H341" s="12"/>
      <c r="I341" s="12"/>
    </row>
    <row r="342" spans="1:9" ht="15.75" x14ac:dyDescent="0.25">
      <c r="B342" s="9" t="s">
        <v>6</v>
      </c>
      <c r="C342" s="7"/>
      <c r="D342" s="7"/>
      <c r="E342" s="6"/>
      <c r="F342" s="6"/>
      <c r="G342" s="6"/>
      <c r="H342" s="6"/>
      <c r="I342" s="14"/>
    </row>
    <row r="345" spans="1:9" ht="21" x14ac:dyDescent="0.35">
      <c r="B345" s="268" t="s">
        <v>8</v>
      </c>
      <c r="C345" s="269"/>
      <c r="D345" s="269"/>
      <c r="E345" s="269"/>
      <c r="F345" s="269"/>
      <c r="G345" s="269"/>
      <c r="H345" s="269"/>
      <c r="I345" s="270"/>
    </row>
    <row r="346" spans="1:9" ht="33.6" customHeight="1" x14ac:dyDescent="0.25">
      <c r="I346" s="3"/>
    </row>
    <row r="347" spans="1:9" ht="21" x14ac:dyDescent="0.35">
      <c r="B347" s="271" t="s">
        <v>0</v>
      </c>
      <c r="C347" s="272"/>
      <c r="D347" s="272"/>
      <c r="E347" s="272"/>
      <c r="F347" s="272"/>
      <c r="G347" s="272"/>
      <c r="H347" s="272"/>
      <c r="I347" s="273"/>
    </row>
    <row r="348" spans="1:9" ht="15" customHeight="1" x14ac:dyDescent="0.25"/>
    <row r="349" spans="1:9" ht="39" customHeight="1" x14ac:dyDescent="0.25">
      <c r="B349" s="265" t="s">
        <v>149</v>
      </c>
      <c r="C349" s="276"/>
      <c r="D349" s="276"/>
      <c r="E349" s="276"/>
      <c r="F349" s="276"/>
      <c r="G349" s="276"/>
      <c r="H349" s="276"/>
      <c r="I349" s="277"/>
    </row>
    <row r="350" spans="1:9" ht="30" customHeight="1" x14ac:dyDescent="0.25">
      <c r="A350" s="274" t="s">
        <v>22</v>
      </c>
      <c r="B350" s="274" t="s">
        <v>1</v>
      </c>
      <c r="C350" s="4" t="s">
        <v>2963</v>
      </c>
      <c r="D350" s="4" t="s">
        <v>2964</v>
      </c>
      <c r="E350" s="101" t="s">
        <v>2965</v>
      </c>
      <c r="F350" s="101" t="s">
        <v>2966</v>
      </c>
      <c r="G350" s="101" t="s">
        <v>2865</v>
      </c>
      <c r="H350" s="4" t="s">
        <v>2962</v>
      </c>
      <c r="I350" s="278" t="s">
        <v>2</v>
      </c>
    </row>
    <row r="351" spans="1:9" ht="36.75" customHeight="1" x14ac:dyDescent="0.25">
      <c r="A351" s="279"/>
      <c r="B351" s="275"/>
      <c r="C351" s="16" t="s">
        <v>9</v>
      </c>
      <c r="D351" s="16" t="s">
        <v>9</v>
      </c>
      <c r="E351" s="16" t="s">
        <v>9</v>
      </c>
      <c r="F351" s="16" t="s">
        <v>9</v>
      </c>
      <c r="G351" s="16" t="s">
        <v>9</v>
      </c>
      <c r="H351" s="16" t="s">
        <v>9</v>
      </c>
      <c r="I351" s="278"/>
    </row>
    <row r="352" spans="1:9" ht="15.75" x14ac:dyDescent="0.25">
      <c r="A352" s="26">
        <v>344</v>
      </c>
      <c r="B352" s="6">
        <f>CADASTROS!$C$209</f>
        <v>0</v>
      </c>
      <c r="C352" s="7"/>
      <c r="D352" s="7"/>
      <c r="E352" s="7"/>
      <c r="F352" s="7"/>
      <c r="G352" s="7"/>
      <c r="H352" s="7"/>
      <c r="I352" s="8">
        <f>SUM(C352+D352+E352+F352+G352+H352)</f>
        <v>0</v>
      </c>
    </row>
    <row r="353" spans="1:9" ht="15.75" x14ac:dyDescent="0.25">
      <c r="A353" s="26">
        <v>345</v>
      </c>
      <c r="B353" s="6">
        <f>CADASTROS!$C$210</f>
        <v>0</v>
      </c>
      <c r="C353" s="7"/>
      <c r="D353" s="7"/>
      <c r="E353" s="7"/>
      <c r="F353" s="7"/>
      <c r="G353" s="7"/>
      <c r="H353" s="7"/>
      <c r="I353" s="8">
        <f t="shared" ref="I353:I379" si="25">SUM(C353+D353+E353+F353+G353+H353)</f>
        <v>0</v>
      </c>
    </row>
    <row r="354" spans="1:9" ht="15.75" x14ac:dyDescent="0.25">
      <c r="A354" s="26">
        <v>346</v>
      </c>
      <c r="B354" s="6">
        <f>CADASTROS!$C$211</f>
        <v>0</v>
      </c>
      <c r="C354" s="7"/>
      <c r="D354" s="7"/>
      <c r="E354" s="7"/>
      <c r="F354" s="7"/>
      <c r="G354" s="7"/>
      <c r="H354" s="7"/>
      <c r="I354" s="8">
        <f t="shared" si="25"/>
        <v>0</v>
      </c>
    </row>
    <row r="355" spans="1:9" ht="15.75" x14ac:dyDescent="0.25">
      <c r="A355" s="26">
        <v>347</v>
      </c>
      <c r="B355" s="6">
        <f>CADASTROS!$C$212</f>
        <v>0</v>
      </c>
      <c r="C355" s="7"/>
      <c r="D355" s="7"/>
      <c r="E355" s="7"/>
      <c r="F355" s="7"/>
      <c r="G355" s="7"/>
      <c r="H355" s="7"/>
      <c r="I355" s="8">
        <f t="shared" si="25"/>
        <v>0</v>
      </c>
    </row>
    <row r="356" spans="1:9" ht="15.75" x14ac:dyDescent="0.25">
      <c r="A356" s="26">
        <v>348</v>
      </c>
      <c r="B356" s="6">
        <f>CADASTROS!$C$213</f>
        <v>0</v>
      </c>
      <c r="C356" s="7"/>
      <c r="D356" s="7"/>
      <c r="E356" s="7"/>
      <c r="F356" s="7"/>
      <c r="G356" s="7"/>
      <c r="H356" s="7"/>
      <c r="I356" s="8">
        <f t="shared" si="25"/>
        <v>0</v>
      </c>
    </row>
    <row r="357" spans="1:9" ht="15.75" x14ac:dyDescent="0.25">
      <c r="A357" s="26">
        <v>349</v>
      </c>
      <c r="B357" s="6">
        <f>CADASTROS!$C$214</f>
        <v>0</v>
      </c>
      <c r="C357" s="7"/>
      <c r="D357" s="7"/>
      <c r="E357" s="7"/>
      <c r="F357" s="7"/>
      <c r="G357" s="7"/>
      <c r="H357" s="7"/>
      <c r="I357" s="8">
        <f t="shared" si="25"/>
        <v>0</v>
      </c>
    </row>
    <row r="358" spans="1:9" ht="15.75" x14ac:dyDescent="0.25">
      <c r="A358" s="30">
        <v>350</v>
      </c>
      <c r="B358" s="6">
        <f>CADASTROS!$C$215</f>
        <v>0</v>
      </c>
      <c r="C358" s="7"/>
      <c r="D358" s="7"/>
      <c r="E358" s="7"/>
      <c r="F358" s="7"/>
      <c r="G358" s="7"/>
      <c r="H358" s="7"/>
      <c r="I358" s="8">
        <f t="shared" si="25"/>
        <v>0</v>
      </c>
    </row>
    <row r="359" spans="1:9" ht="15.75" x14ac:dyDescent="0.25">
      <c r="A359" s="26">
        <v>351</v>
      </c>
      <c r="B359" s="6">
        <f>CADASTROS!$C$216</f>
        <v>0</v>
      </c>
      <c r="C359" s="7"/>
      <c r="D359" s="7">
        <v>18.5</v>
      </c>
      <c r="E359" s="7">
        <v>19.5</v>
      </c>
      <c r="F359" s="7"/>
      <c r="G359" s="7"/>
      <c r="H359" s="7"/>
      <c r="I359" s="8">
        <f t="shared" si="25"/>
        <v>38</v>
      </c>
    </row>
    <row r="360" spans="1:9" ht="15.75" x14ac:dyDescent="0.25">
      <c r="A360" s="26">
        <v>352</v>
      </c>
      <c r="B360" s="6">
        <f>CADASTROS!$C$217</f>
        <v>0</v>
      </c>
      <c r="C360" s="7"/>
      <c r="D360" s="7"/>
      <c r="E360" s="7"/>
      <c r="F360" s="7"/>
      <c r="G360" s="7"/>
      <c r="H360" s="7"/>
      <c r="I360" s="8">
        <f t="shared" si="25"/>
        <v>0</v>
      </c>
    </row>
    <row r="361" spans="1:9" ht="15.75" x14ac:dyDescent="0.25">
      <c r="A361" s="26">
        <v>353</v>
      </c>
      <c r="B361" s="6">
        <f>CADASTROS!$C$218</f>
        <v>0</v>
      </c>
      <c r="C361" s="7"/>
      <c r="D361" s="7"/>
      <c r="E361" s="7"/>
      <c r="F361" s="7"/>
      <c r="G361" s="7"/>
      <c r="H361" s="7"/>
      <c r="I361" s="8">
        <f t="shared" si="25"/>
        <v>0</v>
      </c>
    </row>
    <row r="362" spans="1:9" ht="15.75" x14ac:dyDescent="0.25">
      <c r="A362" s="26">
        <v>354</v>
      </c>
      <c r="B362" s="6">
        <f>CADASTROS!$C$219</f>
        <v>0</v>
      </c>
      <c r="C362" s="7"/>
      <c r="D362" s="7"/>
      <c r="E362" s="7"/>
      <c r="F362" s="7"/>
      <c r="G362" s="7"/>
      <c r="H362" s="7"/>
      <c r="I362" s="8">
        <f t="shared" si="25"/>
        <v>0</v>
      </c>
    </row>
    <row r="363" spans="1:9" ht="15.75" x14ac:dyDescent="0.25">
      <c r="A363" s="26">
        <v>355</v>
      </c>
      <c r="B363" s="6">
        <f>CADASTROS!$C$220</f>
        <v>0</v>
      </c>
      <c r="C363" s="7"/>
      <c r="D363" s="7"/>
      <c r="E363" s="7"/>
      <c r="F363" s="7"/>
      <c r="G363" s="7"/>
      <c r="H363" s="7"/>
      <c r="I363" s="8">
        <f t="shared" si="25"/>
        <v>0</v>
      </c>
    </row>
    <row r="364" spans="1:9" ht="15.75" x14ac:dyDescent="0.25">
      <c r="A364" s="26">
        <v>356</v>
      </c>
      <c r="B364" s="6">
        <f>CADASTROS!$C$221</f>
        <v>0</v>
      </c>
      <c r="C364" s="7"/>
      <c r="D364" s="7"/>
      <c r="E364" s="7"/>
      <c r="F364" s="7"/>
      <c r="G364" s="7"/>
      <c r="H364" s="7"/>
      <c r="I364" s="8">
        <f t="shared" si="25"/>
        <v>0</v>
      </c>
    </row>
    <row r="365" spans="1:9" ht="15.75" x14ac:dyDescent="0.25">
      <c r="A365" s="26">
        <v>357</v>
      </c>
      <c r="B365" s="6">
        <f>CADASTROS!$C$222</f>
        <v>0</v>
      </c>
      <c r="C365" s="7"/>
      <c r="D365" s="7"/>
      <c r="E365" s="7"/>
      <c r="F365" s="7"/>
      <c r="G365" s="7"/>
      <c r="H365" s="7"/>
      <c r="I365" s="8">
        <f t="shared" si="25"/>
        <v>0</v>
      </c>
    </row>
    <row r="366" spans="1:9" ht="15.75" x14ac:dyDescent="0.25">
      <c r="A366" s="26">
        <v>358</v>
      </c>
      <c r="B366" s="6">
        <f>CADASTROS!$C$223</f>
        <v>0</v>
      </c>
      <c r="C366" s="7"/>
      <c r="D366" s="7"/>
      <c r="E366" s="7"/>
      <c r="F366" s="7"/>
      <c r="G366" s="7"/>
      <c r="H366" s="7"/>
      <c r="I366" s="8">
        <f t="shared" si="25"/>
        <v>0</v>
      </c>
    </row>
    <row r="367" spans="1:9" ht="15.75" x14ac:dyDescent="0.25">
      <c r="A367" s="26">
        <v>359</v>
      </c>
      <c r="B367" s="6">
        <f>CADASTROS!$C$224</f>
        <v>0</v>
      </c>
      <c r="C367" s="7"/>
      <c r="D367" s="7"/>
      <c r="E367" s="7"/>
      <c r="F367" s="7"/>
      <c r="G367" s="7"/>
      <c r="H367" s="7"/>
      <c r="I367" s="8">
        <f t="shared" si="25"/>
        <v>0</v>
      </c>
    </row>
    <row r="368" spans="1:9" ht="15.75" x14ac:dyDescent="0.25">
      <c r="A368" s="26">
        <v>360</v>
      </c>
      <c r="B368" s="6">
        <f>CADASTROS!$C$225</f>
        <v>0</v>
      </c>
      <c r="C368" s="7"/>
      <c r="D368" s="7"/>
      <c r="E368" s="7"/>
      <c r="F368" s="7"/>
      <c r="G368" s="7"/>
      <c r="H368" s="7"/>
      <c r="I368" s="8">
        <f t="shared" si="25"/>
        <v>0</v>
      </c>
    </row>
    <row r="369" spans="1:9" ht="15.75" x14ac:dyDescent="0.25">
      <c r="A369" s="26">
        <v>361</v>
      </c>
      <c r="B369" s="6">
        <f>CADASTROS!$C$226</f>
        <v>0</v>
      </c>
      <c r="C369" s="7"/>
      <c r="D369" s="7"/>
      <c r="E369" s="7"/>
      <c r="F369" s="7"/>
      <c r="G369" s="7"/>
      <c r="H369" s="7"/>
      <c r="I369" s="8">
        <f t="shared" si="25"/>
        <v>0</v>
      </c>
    </row>
    <row r="370" spans="1:9" ht="15.75" x14ac:dyDescent="0.25">
      <c r="A370" s="26">
        <v>418</v>
      </c>
      <c r="B370" s="6">
        <f>CADASTROS!$C$227</f>
        <v>0</v>
      </c>
      <c r="C370" s="7"/>
      <c r="D370" s="7"/>
      <c r="E370" s="7"/>
      <c r="F370" s="7"/>
      <c r="G370" s="7"/>
      <c r="H370" s="7"/>
      <c r="I370" s="8">
        <f t="shared" si="25"/>
        <v>0</v>
      </c>
    </row>
    <row r="371" spans="1:9" ht="15.75" x14ac:dyDescent="0.25">
      <c r="A371" s="26">
        <v>419</v>
      </c>
      <c r="B371" s="6">
        <f>CADASTROS!$C$228</f>
        <v>0</v>
      </c>
      <c r="C371" s="7">
        <v>38</v>
      </c>
      <c r="D371" s="7">
        <v>38.5</v>
      </c>
      <c r="E371" s="7">
        <v>27.5</v>
      </c>
      <c r="F371" s="7"/>
      <c r="G371" s="7"/>
      <c r="H371" s="7"/>
      <c r="I371" s="8">
        <f t="shared" si="25"/>
        <v>104</v>
      </c>
    </row>
    <row r="372" spans="1:9" ht="15.75" x14ac:dyDescent="0.25">
      <c r="A372" s="26">
        <v>420</v>
      </c>
      <c r="B372" s="6">
        <f>CADASTROS!$C$229</f>
        <v>0</v>
      </c>
      <c r="C372" s="7"/>
      <c r="D372" s="7"/>
      <c r="E372" s="7"/>
      <c r="F372" s="7"/>
      <c r="G372" s="7"/>
      <c r="H372" s="7"/>
      <c r="I372" s="8">
        <f t="shared" si="25"/>
        <v>0</v>
      </c>
    </row>
    <row r="373" spans="1:9" ht="15.75" x14ac:dyDescent="0.25">
      <c r="A373" s="26">
        <v>421</v>
      </c>
      <c r="B373" s="6">
        <f>CADASTROS!$C$230</f>
        <v>0</v>
      </c>
      <c r="C373" s="7"/>
      <c r="D373" s="7"/>
      <c r="E373" s="7"/>
      <c r="F373" s="7"/>
      <c r="G373" s="7"/>
      <c r="H373" s="7"/>
      <c r="I373" s="8">
        <f t="shared" si="25"/>
        <v>0</v>
      </c>
    </row>
    <row r="374" spans="1:9" ht="15.75" x14ac:dyDescent="0.25">
      <c r="A374" s="26">
        <v>422</v>
      </c>
      <c r="B374" s="6">
        <f>CADASTROS!$C$231</f>
        <v>0</v>
      </c>
      <c r="C374" s="7"/>
      <c r="D374" s="7"/>
      <c r="E374" s="7"/>
      <c r="F374" s="7"/>
      <c r="G374" s="7"/>
      <c r="H374" s="7"/>
      <c r="I374" s="8">
        <f t="shared" si="25"/>
        <v>0</v>
      </c>
    </row>
    <row r="375" spans="1:9" ht="15.75" x14ac:dyDescent="0.25">
      <c r="A375" s="26">
        <v>432</v>
      </c>
      <c r="B375" s="6">
        <f>CADASTROS!$C$232</f>
        <v>0</v>
      </c>
      <c r="C375" s="7"/>
      <c r="D375" s="7"/>
      <c r="E375" s="7"/>
      <c r="F375" s="7"/>
      <c r="G375" s="7"/>
      <c r="H375" s="7"/>
      <c r="I375" s="8">
        <f t="shared" si="25"/>
        <v>0</v>
      </c>
    </row>
    <row r="376" spans="1:9" ht="15.75" x14ac:dyDescent="0.25">
      <c r="A376" s="26">
        <v>433</v>
      </c>
      <c r="B376" s="6">
        <f>CADASTROS!$C$233</f>
        <v>0</v>
      </c>
      <c r="C376" s="7"/>
      <c r="D376" s="7"/>
      <c r="E376" s="7"/>
      <c r="F376" s="7"/>
      <c r="G376" s="7"/>
      <c r="H376" s="7"/>
      <c r="I376" s="8">
        <f t="shared" si="25"/>
        <v>0</v>
      </c>
    </row>
    <row r="377" spans="1:9" ht="15.75" x14ac:dyDescent="0.25">
      <c r="A377" s="26">
        <v>434</v>
      </c>
      <c r="B377" s="6">
        <f>CADASTROS!$C$234</f>
        <v>0</v>
      </c>
      <c r="C377" s="7"/>
      <c r="D377" s="7"/>
      <c r="E377" s="7"/>
      <c r="F377" s="7"/>
      <c r="G377" s="7"/>
      <c r="H377" s="7"/>
      <c r="I377" s="8">
        <f t="shared" si="25"/>
        <v>0</v>
      </c>
    </row>
    <row r="378" spans="1:9" ht="15.75" x14ac:dyDescent="0.25">
      <c r="A378" s="26">
        <v>435</v>
      </c>
      <c r="B378" s="6">
        <f>CADASTROS!$C$235</f>
        <v>0</v>
      </c>
      <c r="C378" s="7"/>
      <c r="D378" s="7"/>
      <c r="E378" s="7"/>
      <c r="F378" s="7"/>
      <c r="G378" s="7"/>
      <c r="H378" s="7"/>
      <c r="I378" s="8">
        <f t="shared" si="25"/>
        <v>0</v>
      </c>
    </row>
    <row r="379" spans="1:9" ht="15.75" x14ac:dyDescent="0.25">
      <c r="B379" s="7" t="s">
        <v>3</v>
      </c>
      <c r="C379" s="7">
        <f t="shared" ref="C379:H379" si="26">SUM(C352:C378)</f>
        <v>38</v>
      </c>
      <c r="D379" s="7">
        <f t="shared" si="26"/>
        <v>57</v>
      </c>
      <c r="E379" s="7">
        <f t="shared" si="26"/>
        <v>47</v>
      </c>
      <c r="F379" s="7">
        <f t="shared" si="26"/>
        <v>0</v>
      </c>
      <c r="G379" s="7">
        <f t="shared" si="26"/>
        <v>0</v>
      </c>
      <c r="H379" s="7">
        <f t="shared" si="26"/>
        <v>0</v>
      </c>
      <c r="I379" s="8">
        <f t="shared" si="25"/>
        <v>142</v>
      </c>
    </row>
    <row r="381" spans="1:9" ht="15.75" x14ac:dyDescent="0.25">
      <c r="B381" s="9" t="s">
        <v>4</v>
      </c>
      <c r="C381" s="7"/>
      <c r="D381" s="7"/>
      <c r="E381" s="7"/>
      <c r="F381" s="7"/>
      <c r="G381" s="7"/>
      <c r="H381" s="7"/>
      <c r="I381" s="7">
        <f>SUM(C381:H381)</f>
        <v>0</v>
      </c>
    </row>
    <row r="382" spans="1:9" x14ac:dyDescent="0.25">
      <c r="B382" s="10"/>
    </row>
    <row r="383" spans="1:9" ht="15.75" x14ac:dyDescent="0.25">
      <c r="B383" s="9" t="s">
        <v>5</v>
      </c>
      <c r="C383" s="11" t="e">
        <f t="shared" ref="C383:H383" si="27">C379/C381</f>
        <v>#DIV/0!</v>
      </c>
      <c r="D383" s="11" t="e">
        <f t="shared" si="27"/>
        <v>#DIV/0!</v>
      </c>
      <c r="E383" s="11" t="e">
        <f t="shared" si="27"/>
        <v>#DIV/0!</v>
      </c>
      <c r="F383" s="11" t="e">
        <f t="shared" si="27"/>
        <v>#DIV/0!</v>
      </c>
      <c r="G383" s="11" t="e">
        <f t="shared" si="27"/>
        <v>#DIV/0!</v>
      </c>
      <c r="H383" s="11" t="e">
        <f t="shared" si="27"/>
        <v>#DIV/0!</v>
      </c>
      <c r="I383" s="11"/>
    </row>
    <row r="384" spans="1:9" ht="15.75" x14ac:dyDescent="0.25">
      <c r="B384" s="12"/>
      <c r="C384" s="13"/>
      <c r="D384" s="13"/>
      <c r="E384" s="13"/>
      <c r="F384" s="13"/>
      <c r="G384" s="13"/>
      <c r="H384" s="12"/>
      <c r="I384" s="12"/>
    </row>
    <row r="385" spans="1:9" ht="15.75" x14ac:dyDescent="0.25">
      <c r="B385" s="9" t="s">
        <v>6</v>
      </c>
      <c r="C385" s="7"/>
      <c r="D385" s="7"/>
      <c r="E385" s="6"/>
      <c r="F385" s="6"/>
      <c r="G385" s="6"/>
      <c r="H385" s="6"/>
      <c r="I385" s="14"/>
    </row>
    <row r="387" spans="1:9" ht="21" x14ac:dyDescent="0.35">
      <c r="B387" s="268" t="s">
        <v>8</v>
      </c>
      <c r="C387" s="269"/>
      <c r="D387" s="269"/>
      <c r="E387" s="269"/>
      <c r="F387" s="269"/>
      <c r="G387" s="269"/>
      <c r="H387" s="269"/>
      <c r="I387" s="270"/>
    </row>
    <row r="388" spans="1:9" x14ac:dyDescent="0.25">
      <c r="I388" s="3"/>
    </row>
    <row r="389" spans="1:9" ht="21" x14ac:dyDescent="0.35">
      <c r="B389" s="271" t="s">
        <v>0</v>
      </c>
      <c r="C389" s="272"/>
      <c r="D389" s="272"/>
      <c r="E389" s="272"/>
      <c r="F389" s="272"/>
      <c r="G389" s="272"/>
      <c r="H389" s="272"/>
      <c r="I389" s="273"/>
    </row>
    <row r="390" spans="1:9" ht="15" customHeight="1" x14ac:dyDescent="0.25"/>
    <row r="391" spans="1:9" ht="36" customHeight="1" x14ac:dyDescent="0.25">
      <c r="B391" s="265" t="s">
        <v>150</v>
      </c>
      <c r="C391" s="276"/>
      <c r="D391" s="276"/>
      <c r="E391" s="276"/>
      <c r="F391" s="276"/>
      <c r="G391" s="276"/>
      <c r="H391" s="276"/>
      <c r="I391" s="277"/>
    </row>
    <row r="392" spans="1:9" ht="30" customHeight="1" x14ac:dyDescent="0.25">
      <c r="A392" s="274" t="s">
        <v>22</v>
      </c>
      <c r="B392" s="274" t="s">
        <v>1</v>
      </c>
      <c r="C392" s="4" t="s">
        <v>2963</v>
      </c>
      <c r="D392" s="4" t="s">
        <v>2964</v>
      </c>
      <c r="E392" s="101" t="s">
        <v>2965</v>
      </c>
      <c r="F392" s="101" t="s">
        <v>2966</v>
      </c>
      <c r="G392" s="101" t="s">
        <v>2865</v>
      </c>
      <c r="H392" s="4" t="s">
        <v>2962</v>
      </c>
      <c r="I392" s="278" t="s">
        <v>2</v>
      </c>
    </row>
    <row r="393" spans="1:9" ht="35.65" customHeight="1" x14ac:dyDescent="0.25">
      <c r="A393" s="279"/>
      <c r="B393" s="275"/>
      <c r="C393" s="16" t="s">
        <v>9</v>
      </c>
      <c r="D393" s="16" t="s">
        <v>9</v>
      </c>
      <c r="E393" s="16" t="s">
        <v>9</v>
      </c>
      <c r="F393" s="16" t="s">
        <v>9</v>
      </c>
      <c r="G393" s="16" t="s">
        <v>9</v>
      </c>
      <c r="H393" s="16" t="s">
        <v>9</v>
      </c>
      <c r="I393" s="278"/>
    </row>
    <row r="394" spans="1:9" ht="15.75" x14ac:dyDescent="0.25">
      <c r="A394" s="26">
        <v>437</v>
      </c>
      <c r="B394" s="6">
        <f>CADASTROS!$C$236</f>
        <v>0</v>
      </c>
      <c r="C394" s="7"/>
      <c r="D394" s="7"/>
      <c r="E394" s="7"/>
      <c r="F394" s="7"/>
      <c r="G394" s="7"/>
      <c r="H394" s="7"/>
      <c r="I394" s="8">
        <f>SUM(C394+D394+E394+F394+G394+H394)</f>
        <v>0</v>
      </c>
    </row>
    <row r="395" spans="1:9" ht="15.75" x14ac:dyDescent="0.25">
      <c r="A395" s="26">
        <v>438</v>
      </c>
      <c r="B395" s="6" t="str">
        <f>CADASTROS!$C$237</f>
        <v>Samara Silva de Sena</v>
      </c>
      <c r="C395" s="7"/>
      <c r="D395" s="7"/>
      <c r="E395" s="7"/>
      <c r="F395" s="7"/>
      <c r="G395" s="7"/>
      <c r="H395" s="7"/>
      <c r="I395" s="8">
        <f t="shared" ref="I395:I421" si="28">SUM(C395+D395+E395+F395+G395+H395)</f>
        <v>0</v>
      </c>
    </row>
    <row r="396" spans="1:9" ht="15.75" x14ac:dyDescent="0.25">
      <c r="A396" s="26">
        <v>439</v>
      </c>
      <c r="B396" s="6">
        <f>CADASTROS!$C$238</f>
        <v>0</v>
      </c>
      <c r="C396" s="7"/>
      <c r="D396" s="7"/>
      <c r="E396" s="7"/>
      <c r="F396" s="7"/>
      <c r="G396" s="7"/>
      <c r="H396" s="7"/>
      <c r="I396" s="8">
        <f t="shared" si="28"/>
        <v>0</v>
      </c>
    </row>
    <row r="397" spans="1:9" ht="15.75" x14ac:dyDescent="0.25">
      <c r="A397" s="26">
        <v>440</v>
      </c>
      <c r="B397" s="6">
        <f>CADASTROS!$C$239</f>
        <v>0</v>
      </c>
      <c r="C397" s="7"/>
      <c r="D397" s="7"/>
      <c r="E397" s="7"/>
      <c r="F397" s="7"/>
      <c r="G397" s="7"/>
      <c r="H397" s="7"/>
      <c r="I397" s="8">
        <f t="shared" si="28"/>
        <v>0</v>
      </c>
    </row>
    <row r="398" spans="1:9" ht="15.75" x14ac:dyDescent="0.25">
      <c r="A398" s="26">
        <v>441</v>
      </c>
      <c r="B398" s="6">
        <f>CADASTROS!$C$240</f>
        <v>0</v>
      </c>
      <c r="C398" s="7"/>
      <c r="D398" s="7"/>
      <c r="E398" s="7"/>
      <c r="F398" s="7"/>
      <c r="G398" s="7"/>
      <c r="H398" s="7"/>
      <c r="I398" s="8">
        <f t="shared" si="28"/>
        <v>0</v>
      </c>
    </row>
    <row r="399" spans="1:9" ht="15.75" x14ac:dyDescent="0.25">
      <c r="A399" s="26">
        <v>442</v>
      </c>
      <c r="B399" s="6">
        <f>CADASTROS!$C$241</f>
        <v>0</v>
      </c>
      <c r="C399" s="7"/>
      <c r="D399" s="7"/>
      <c r="E399" s="7"/>
      <c r="F399" s="7"/>
      <c r="G399" s="7"/>
      <c r="H399" s="7"/>
      <c r="I399" s="8">
        <f t="shared" si="28"/>
        <v>0</v>
      </c>
    </row>
    <row r="400" spans="1:9" ht="15.75" x14ac:dyDescent="0.25">
      <c r="A400" s="26">
        <v>444</v>
      </c>
      <c r="B400" s="6">
        <f>CADASTROS!$C$242</f>
        <v>0</v>
      </c>
      <c r="C400" s="7"/>
      <c r="D400" s="7"/>
      <c r="E400" s="7"/>
      <c r="F400" s="7"/>
      <c r="G400" s="7"/>
      <c r="H400" s="7"/>
      <c r="I400" s="8">
        <f t="shared" si="28"/>
        <v>0</v>
      </c>
    </row>
    <row r="401" spans="1:9" ht="15.75" x14ac:dyDescent="0.25">
      <c r="A401" s="26">
        <v>450</v>
      </c>
      <c r="B401" s="6">
        <f>CADASTROS!$C$243</f>
        <v>0</v>
      </c>
      <c r="C401" s="7"/>
      <c r="D401" s="7"/>
      <c r="E401" s="7"/>
      <c r="F401" s="7"/>
      <c r="G401" s="7"/>
      <c r="H401" s="7"/>
      <c r="I401" s="8">
        <f t="shared" si="28"/>
        <v>0</v>
      </c>
    </row>
    <row r="402" spans="1:9" ht="15.75" x14ac:dyDescent="0.25">
      <c r="A402" s="26">
        <v>436</v>
      </c>
      <c r="B402" s="6">
        <f>CADASTROS!$C$244</f>
        <v>0</v>
      </c>
      <c r="C402" s="7"/>
      <c r="D402" s="7"/>
      <c r="E402" s="7"/>
      <c r="F402" s="7"/>
      <c r="G402" s="7"/>
      <c r="H402" s="7"/>
      <c r="I402" s="8">
        <f t="shared" si="28"/>
        <v>0</v>
      </c>
    </row>
    <row r="403" spans="1:9" ht="15.75" x14ac:dyDescent="0.25">
      <c r="A403" s="26"/>
      <c r="B403" s="6">
        <f>CADASTROS!$C$245</f>
        <v>0</v>
      </c>
      <c r="C403" s="7"/>
      <c r="D403" s="7"/>
      <c r="E403" s="7"/>
      <c r="F403" s="7"/>
      <c r="G403" s="7"/>
      <c r="H403" s="7"/>
      <c r="I403" s="8">
        <f t="shared" si="28"/>
        <v>0</v>
      </c>
    </row>
    <row r="404" spans="1:9" ht="15.75" x14ac:dyDescent="0.25">
      <c r="A404" s="26"/>
      <c r="B404" s="6">
        <f>CADASTROS!$C$246</f>
        <v>0</v>
      </c>
      <c r="C404" s="7"/>
      <c r="D404" s="7"/>
      <c r="E404" s="7"/>
      <c r="F404" s="7"/>
      <c r="G404" s="7"/>
      <c r="H404" s="7"/>
      <c r="I404" s="8">
        <f t="shared" si="28"/>
        <v>0</v>
      </c>
    </row>
    <row r="405" spans="1:9" ht="15.75" x14ac:dyDescent="0.25">
      <c r="A405" s="26">
        <v>448</v>
      </c>
      <c r="B405" s="6">
        <f>CADASTROS!$C$247</f>
        <v>0</v>
      </c>
      <c r="C405" s="7"/>
      <c r="D405" s="7"/>
      <c r="E405" s="7"/>
      <c r="F405" s="7"/>
      <c r="G405" s="7"/>
      <c r="H405" s="7"/>
      <c r="I405" s="8">
        <f t="shared" si="28"/>
        <v>0</v>
      </c>
    </row>
    <row r="406" spans="1:9" ht="15.75" x14ac:dyDescent="0.25">
      <c r="A406" s="26">
        <v>443</v>
      </c>
      <c r="B406" s="6">
        <f>CADASTROS!$C$248</f>
        <v>0</v>
      </c>
      <c r="C406" s="7"/>
      <c r="D406" s="7"/>
      <c r="E406" s="7"/>
      <c r="F406" s="7"/>
      <c r="G406" s="7"/>
      <c r="H406" s="7"/>
      <c r="I406" s="8">
        <f t="shared" si="28"/>
        <v>0</v>
      </c>
    </row>
    <row r="407" spans="1:9" ht="15.75" x14ac:dyDescent="0.25">
      <c r="A407" s="26">
        <v>476</v>
      </c>
      <c r="B407" s="6">
        <f>CADASTROS!$C$249</f>
        <v>0</v>
      </c>
      <c r="C407" s="7"/>
      <c r="D407" s="7"/>
      <c r="E407" s="7"/>
      <c r="F407" s="7"/>
      <c r="G407" s="7"/>
      <c r="H407" s="7"/>
      <c r="I407" s="8">
        <f t="shared" si="28"/>
        <v>0</v>
      </c>
    </row>
    <row r="408" spans="1:9" ht="15.75" x14ac:dyDescent="0.25">
      <c r="A408" s="26">
        <v>482</v>
      </c>
      <c r="B408" s="6">
        <f>CADASTROS!$C$250</f>
        <v>0</v>
      </c>
      <c r="C408" s="7"/>
      <c r="D408" s="7"/>
      <c r="E408" s="7"/>
      <c r="F408" s="7"/>
      <c r="G408" s="7"/>
      <c r="H408" s="7"/>
      <c r="I408" s="8">
        <f t="shared" si="28"/>
        <v>0</v>
      </c>
    </row>
    <row r="409" spans="1:9" ht="15.75" x14ac:dyDescent="0.25">
      <c r="A409" s="26">
        <v>452</v>
      </c>
      <c r="B409" s="6" t="str">
        <f>CADASTROS!$C$251</f>
        <v>Josevaldo N de Souza</v>
      </c>
      <c r="C409" s="7"/>
      <c r="D409" s="7"/>
      <c r="E409" s="7"/>
      <c r="F409" s="7"/>
      <c r="G409" s="7"/>
      <c r="H409" s="7"/>
      <c r="I409" s="8">
        <f t="shared" si="28"/>
        <v>0</v>
      </c>
    </row>
    <row r="410" spans="1:9" ht="15.75" x14ac:dyDescent="0.25">
      <c r="A410" s="26">
        <v>453</v>
      </c>
      <c r="B410" s="6">
        <f>CADASTROS!$C$252</f>
        <v>0</v>
      </c>
      <c r="C410" s="7"/>
      <c r="D410" s="7"/>
      <c r="E410" s="7"/>
      <c r="F410" s="7"/>
      <c r="G410" s="7"/>
      <c r="H410" s="7"/>
      <c r="I410" s="8">
        <f t="shared" si="28"/>
        <v>0</v>
      </c>
    </row>
    <row r="411" spans="1:9" ht="15.75" x14ac:dyDescent="0.25">
      <c r="A411" s="26">
        <v>454</v>
      </c>
      <c r="B411" s="6" t="str">
        <f>CADASTROS!$C$253</f>
        <v>João Cruz dos Santos</v>
      </c>
      <c r="C411" s="7"/>
      <c r="D411" s="7"/>
      <c r="E411" s="7"/>
      <c r="F411" s="7"/>
      <c r="G411" s="7"/>
      <c r="H411" s="7"/>
      <c r="I411" s="8">
        <f t="shared" si="28"/>
        <v>0</v>
      </c>
    </row>
    <row r="412" spans="1:9" ht="15.75" x14ac:dyDescent="0.25">
      <c r="A412" s="26">
        <v>455</v>
      </c>
      <c r="B412" s="6" t="str">
        <f>CADASTROS!$C$254</f>
        <v xml:space="preserve">daniel  </v>
      </c>
      <c r="C412" s="7"/>
      <c r="D412" s="7"/>
      <c r="E412" s="7"/>
      <c r="F412" s="7"/>
      <c r="G412" s="7"/>
      <c r="H412" s="7"/>
      <c r="I412" s="8">
        <f t="shared" si="28"/>
        <v>0</v>
      </c>
    </row>
    <row r="413" spans="1:9" ht="15.75" x14ac:dyDescent="0.25">
      <c r="A413" s="26">
        <v>456</v>
      </c>
      <c r="B413" s="6">
        <f>CADASTROS!$C$255</f>
        <v>0</v>
      </c>
      <c r="C413" s="7"/>
      <c r="D413" s="7"/>
      <c r="E413" s="7"/>
      <c r="F413" s="7"/>
      <c r="G413" s="7"/>
      <c r="H413" s="7"/>
      <c r="I413" s="8">
        <f t="shared" si="28"/>
        <v>0</v>
      </c>
    </row>
    <row r="414" spans="1:9" ht="15.75" x14ac:dyDescent="0.25">
      <c r="A414" s="26">
        <v>457</v>
      </c>
      <c r="B414" s="6">
        <f>CADASTROS!$C$256</f>
        <v>0</v>
      </c>
      <c r="C414" s="7"/>
      <c r="D414" s="7"/>
      <c r="E414" s="7"/>
      <c r="F414" s="7"/>
      <c r="G414" s="7"/>
      <c r="H414" s="7"/>
      <c r="I414" s="8">
        <f t="shared" si="28"/>
        <v>0</v>
      </c>
    </row>
    <row r="415" spans="1:9" ht="15.75" x14ac:dyDescent="0.25">
      <c r="A415" s="26">
        <v>459</v>
      </c>
      <c r="B415" s="6">
        <f>CADASTROS!$C$257</f>
        <v>0</v>
      </c>
      <c r="C415" s="7"/>
      <c r="D415" s="7"/>
      <c r="E415" s="7"/>
      <c r="F415" s="7"/>
      <c r="G415" s="7"/>
      <c r="H415" s="7"/>
      <c r="I415" s="8">
        <f t="shared" si="28"/>
        <v>0</v>
      </c>
    </row>
    <row r="416" spans="1:9" ht="15.75" x14ac:dyDescent="0.25">
      <c r="A416" s="26">
        <v>460</v>
      </c>
      <c r="B416" s="6">
        <f>CADASTROS!$C$258</f>
        <v>0</v>
      </c>
      <c r="C416" s="7"/>
      <c r="D416" s="7"/>
      <c r="E416" s="7"/>
      <c r="F416" s="7"/>
      <c r="G416" s="7"/>
      <c r="H416" s="7"/>
      <c r="I416" s="8">
        <f t="shared" si="28"/>
        <v>0</v>
      </c>
    </row>
    <row r="417" spans="1:9" ht="15.75" x14ac:dyDescent="0.25">
      <c r="A417" s="26">
        <v>461</v>
      </c>
      <c r="B417" s="6">
        <f>CADASTROS!$C$259</f>
        <v>0</v>
      </c>
      <c r="C417" s="7"/>
      <c r="D417" s="7"/>
      <c r="E417" s="7"/>
      <c r="F417" s="7"/>
      <c r="G417" s="7">
        <v>13</v>
      </c>
      <c r="H417" s="7">
        <v>11.5</v>
      </c>
      <c r="I417" s="8">
        <f t="shared" si="28"/>
        <v>24.5</v>
      </c>
    </row>
    <row r="418" spans="1:9" ht="15.75" x14ac:dyDescent="0.25">
      <c r="A418" s="26">
        <v>462</v>
      </c>
      <c r="B418" s="6">
        <f>CADASTROS!$C$260</f>
        <v>0</v>
      </c>
      <c r="C418" s="7"/>
      <c r="D418" s="7"/>
      <c r="E418" s="7"/>
      <c r="F418" s="7"/>
      <c r="G418" s="7"/>
      <c r="H418" s="7"/>
      <c r="I418" s="8">
        <f t="shared" si="28"/>
        <v>0</v>
      </c>
    </row>
    <row r="419" spans="1:9" ht="15.75" x14ac:dyDescent="0.25">
      <c r="A419" s="26">
        <v>463</v>
      </c>
      <c r="B419" s="6">
        <f>CADASTROS!$C$261</f>
        <v>0</v>
      </c>
      <c r="C419" s="7"/>
      <c r="D419" s="7"/>
      <c r="E419" s="7"/>
      <c r="F419" s="7"/>
      <c r="G419" s="7"/>
      <c r="H419" s="7"/>
      <c r="I419" s="8">
        <f t="shared" si="28"/>
        <v>0</v>
      </c>
    </row>
    <row r="420" spans="1:9" ht="15.75" x14ac:dyDescent="0.25">
      <c r="A420" s="26">
        <v>464</v>
      </c>
      <c r="B420" s="6">
        <f>CADASTROS!$C$262</f>
        <v>0</v>
      </c>
      <c r="C420" s="7"/>
      <c r="D420" s="7"/>
      <c r="E420" s="7"/>
      <c r="F420" s="7"/>
      <c r="G420" s="7"/>
      <c r="H420" s="7"/>
      <c r="I420" s="8">
        <f t="shared" si="28"/>
        <v>0</v>
      </c>
    </row>
    <row r="421" spans="1:9" ht="15.75" x14ac:dyDescent="0.25">
      <c r="B421" s="7" t="s">
        <v>3</v>
      </c>
      <c r="C421" s="7">
        <f t="shared" ref="C421:H421" si="29">SUM(C394:C420)</f>
        <v>0</v>
      </c>
      <c r="D421" s="7">
        <f t="shared" si="29"/>
        <v>0</v>
      </c>
      <c r="E421" s="7">
        <f t="shared" si="29"/>
        <v>0</v>
      </c>
      <c r="F421" s="7">
        <f t="shared" si="29"/>
        <v>0</v>
      </c>
      <c r="G421" s="7">
        <f t="shared" si="29"/>
        <v>13</v>
      </c>
      <c r="H421" s="7">
        <f t="shared" si="29"/>
        <v>11.5</v>
      </c>
      <c r="I421" s="8">
        <f t="shared" si="28"/>
        <v>24.5</v>
      </c>
    </row>
    <row r="423" spans="1:9" ht="15.75" x14ac:dyDescent="0.25">
      <c r="B423" s="9" t="s">
        <v>4</v>
      </c>
      <c r="C423" s="7"/>
      <c r="D423" s="7"/>
      <c r="E423" s="7"/>
      <c r="F423" s="7"/>
      <c r="G423" s="7"/>
      <c r="H423" s="7"/>
      <c r="I423" s="7">
        <f>SUM(C423:H423)</f>
        <v>0</v>
      </c>
    </row>
    <row r="424" spans="1:9" x14ac:dyDescent="0.25">
      <c r="B424" s="10"/>
    </row>
    <row r="425" spans="1:9" ht="15.75" x14ac:dyDescent="0.25">
      <c r="B425" s="9" t="s">
        <v>5</v>
      </c>
      <c r="C425" s="11" t="e">
        <f t="shared" ref="C425:H425" si="30">C421/C423</f>
        <v>#DIV/0!</v>
      </c>
      <c r="D425" s="11" t="e">
        <f t="shared" si="30"/>
        <v>#DIV/0!</v>
      </c>
      <c r="E425" s="11" t="e">
        <f t="shared" si="30"/>
        <v>#DIV/0!</v>
      </c>
      <c r="F425" s="11" t="e">
        <f t="shared" si="30"/>
        <v>#DIV/0!</v>
      </c>
      <c r="G425" s="11" t="e">
        <f t="shared" si="30"/>
        <v>#DIV/0!</v>
      </c>
      <c r="H425" s="11" t="e">
        <f t="shared" si="30"/>
        <v>#DIV/0!</v>
      </c>
      <c r="I425" s="11"/>
    </row>
    <row r="426" spans="1:9" ht="15.75" x14ac:dyDescent="0.25">
      <c r="B426" s="12"/>
      <c r="C426" s="13"/>
      <c r="D426" s="13"/>
      <c r="E426" s="13"/>
      <c r="F426" s="13"/>
      <c r="G426" s="13"/>
      <c r="H426" s="12"/>
      <c r="I426" s="12"/>
    </row>
    <row r="427" spans="1:9" ht="15.75" x14ac:dyDescent="0.25">
      <c r="B427" s="9" t="s">
        <v>6</v>
      </c>
      <c r="C427" s="7"/>
      <c r="D427" s="7"/>
      <c r="E427" s="6"/>
      <c r="F427" s="6"/>
      <c r="G427" s="6"/>
      <c r="H427" s="6"/>
      <c r="I427" s="14"/>
    </row>
    <row r="430" spans="1:9" ht="21" x14ac:dyDescent="0.35">
      <c r="B430" s="268" t="s">
        <v>8</v>
      </c>
      <c r="C430" s="269"/>
      <c r="D430" s="269"/>
      <c r="E430" s="269"/>
      <c r="F430" s="269"/>
      <c r="G430" s="269"/>
      <c r="H430" s="269"/>
      <c r="I430" s="270"/>
    </row>
    <row r="431" spans="1:9" x14ac:dyDescent="0.25">
      <c r="I431" s="3"/>
    </row>
    <row r="432" spans="1:9" ht="21" x14ac:dyDescent="0.35">
      <c r="B432" s="271" t="s">
        <v>0</v>
      </c>
      <c r="C432" s="272"/>
      <c r="D432" s="272"/>
      <c r="E432" s="272"/>
      <c r="F432" s="272"/>
      <c r="G432" s="272"/>
      <c r="H432" s="272"/>
      <c r="I432" s="273"/>
    </row>
    <row r="433" spans="1:9" ht="33" customHeight="1" x14ac:dyDescent="0.25"/>
    <row r="434" spans="1:9" ht="37.5" customHeight="1" x14ac:dyDescent="0.25">
      <c r="B434" s="265" t="s">
        <v>273</v>
      </c>
      <c r="C434" s="276"/>
      <c r="D434" s="276"/>
      <c r="E434" s="276"/>
      <c r="F434" s="276"/>
      <c r="G434" s="276"/>
      <c r="H434" s="276"/>
      <c r="I434" s="277"/>
    </row>
    <row r="435" spans="1:9" ht="47.25" x14ac:dyDescent="0.25">
      <c r="A435" s="274" t="s">
        <v>22</v>
      </c>
      <c r="B435" s="274" t="s">
        <v>1</v>
      </c>
      <c r="C435" s="4" t="s">
        <v>2963</v>
      </c>
      <c r="D435" s="4" t="s">
        <v>2964</v>
      </c>
      <c r="E435" s="101" t="s">
        <v>2965</v>
      </c>
      <c r="F435" s="101" t="s">
        <v>2966</v>
      </c>
      <c r="G435" s="101" t="s">
        <v>2865</v>
      </c>
      <c r="H435" s="4" t="s">
        <v>2962</v>
      </c>
      <c r="I435" s="278" t="s">
        <v>2</v>
      </c>
    </row>
    <row r="436" spans="1:9" ht="25.5" x14ac:dyDescent="0.25">
      <c r="A436" s="279"/>
      <c r="B436" s="275"/>
      <c r="C436" s="16" t="s">
        <v>9</v>
      </c>
      <c r="D436" s="16" t="s">
        <v>9</v>
      </c>
      <c r="E436" s="16" t="s">
        <v>9</v>
      </c>
      <c r="F436" s="16" t="s">
        <v>9</v>
      </c>
      <c r="G436" s="16" t="s">
        <v>9</v>
      </c>
      <c r="H436" s="16" t="s">
        <v>9</v>
      </c>
      <c r="I436" s="278"/>
    </row>
    <row r="437" spans="1:9" ht="15.75" x14ac:dyDescent="0.25">
      <c r="A437" s="26">
        <v>465</v>
      </c>
      <c r="B437" s="6" t="str">
        <f>CADASTROS!$C$263</f>
        <v>Gleide Celma Jesus Santos</v>
      </c>
      <c r="C437" s="7"/>
      <c r="D437" s="7"/>
      <c r="E437" s="7"/>
      <c r="F437" s="7"/>
      <c r="G437" s="7"/>
      <c r="H437" s="7"/>
      <c r="I437" s="8">
        <f>SUM(C437+D437+E437+F437+G437+H437)</f>
        <v>0</v>
      </c>
    </row>
    <row r="438" spans="1:9" ht="15.75" x14ac:dyDescent="0.25">
      <c r="A438" s="26">
        <v>466</v>
      </c>
      <c r="B438" s="6">
        <f>CADASTROS!$C$264</f>
        <v>0</v>
      </c>
      <c r="C438" s="7"/>
      <c r="D438" s="7"/>
      <c r="E438" s="7"/>
      <c r="F438" s="7"/>
      <c r="G438" s="7"/>
      <c r="H438" s="7"/>
      <c r="I438" s="8">
        <f t="shared" ref="I438:I464" si="31">SUM(C438+D438+E438+F438+G438+H438)</f>
        <v>0</v>
      </c>
    </row>
    <row r="439" spans="1:9" ht="15.75" x14ac:dyDescent="0.25">
      <c r="A439" s="26">
        <v>467</v>
      </c>
      <c r="B439" s="6">
        <f>CADASTROS!$C$265</f>
        <v>0</v>
      </c>
      <c r="C439" s="7"/>
      <c r="D439" s="7"/>
      <c r="E439" s="7"/>
      <c r="F439" s="7"/>
      <c r="G439" s="7"/>
      <c r="H439" s="7"/>
      <c r="I439" s="8">
        <f t="shared" si="31"/>
        <v>0</v>
      </c>
    </row>
    <row r="440" spans="1:9" ht="15.75" x14ac:dyDescent="0.25">
      <c r="A440" s="26">
        <v>468</v>
      </c>
      <c r="B440" s="6">
        <f>CADASTROS!$C$266</f>
        <v>0</v>
      </c>
      <c r="C440" s="7">
        <v>13</v>
      </c>
      <c r="D440" s="7">
        <v>12.5</v>
      </c>
      <c r="E440" s="7">
        <v>12</v>
      </c>
      <c r="F440" s="7"/>
      <c r="G440" s="7">
        <v>11</v>
      </c>
      <c r="H440" s="7"/>
      <c r="I440" s="8">
        <f t="shared" si="31"/>
        <v>48.5</v>
      </c>
    </row>
    <row r="441" spans="1:9" ht="15.75" x14ac:dyDescent="0.25">
      <c r="A441" s="26">
        <v>469</v>
      </c>
      <c r="B441" s="6">
        <f>CADASTROS!$C$267</f>
        <v>0</v>
      </c>
      <c r="C441" s="7"/>
      <c r="D441" s="7"/>
      <c r="E441" s="7"/>
      <c r="F441" s="7"/>
      <c r="G441" s="7"/>
      <c r="H441" s="7"/>
      <c r="I441" s="8">
        <f>SUM(C441+D441+E441+F441+G441+H441)</f>
        <v>0</v>
      </c>
    </row>
    <row r="442" spans="1:9" ht="15.75" x14ac:dyDescent="0.25">
      <c r="A442" s="26">
        <v>470</v>
      </c>
      <c r="B442" s="6">
        <f>CADASTROS!$C$268</f>
        <v>0</v>
      </c>
      <c r="C442" s="7"/>
      <c r="D442" s="7"/>
      <c r="E442" s="7"/>
      <c r="F442" s="7"/>
      <c r="G442" s="7"/>
      <c r="H442" s="7"/>
      <c r="I442" s="8">
        <f t="shared" si="31"/>
        <v>0</v>
      </c>
    </row>
    <row r="443" spans="1:9" ht="15.75" x14ac:dyDescent="0.25">
      <c r="A443" s="26">
        <v>471</v>
      </c>
      <c r="B443" s="6">
        <f>CADASTROS!$C$269</f>
        <v>0</v>
      </c>
      <c r="C443" s="7"/>
      <c r="D443" s="7"/>
      <c r="E443" s="7"/>
      <c r="F443" s="7"/>
      <c r="G443" s="7"/>
      <c r="H443" s="7"/>
      <c r="I443" s="8">
        <f t="shared" si="31"/>
        <v>0</v>
      </c>
    </row>
    <row r="444" spans="1:9" ht="15.75" x14ac:dyDescent="0.25">
      <c r="A444" s="26">
        <v>472</v>
      </c>
      <c r="B444" s="6">
        <f>CADASTROS!$C$270</f>
        <v>0</v>
      </c>
      <c r="C444" s="7"/>
      <c r="D444" s="7"/>
      <c r="E444" s="7"/>
      <c r="F444" s="7"/>
      <c r="G444" s="7"/>
      <c r="H444" s="7"/>
      <c r="I444" s="8">
        <f t="shared" si="31"/>
        <v>0</v>
      </c>
    </row>
    <row r="445" spans="1:9" ht="15.75" x14ac:dyDescent="0.25">
      <c r="A445" s="26">
        <v>473</v>
      </c>
      <c r="B445" s="6">
        <f>CADASTROS!$C$271</f>
        <v>0</v>
      </c>
      <c r="C445" s="7"/>
      <c r="D445" s="7"/>
      <c r="E445" s="7"/>
      <c r="F445" s="7"/>
      <c r="G445" s="7"/>
      <c r="H445" s="7"/>
      <c r="I445" s="8">
        <f t="shared" si="31"/>
        <v>0</v>
      </c>
    </row>
    <row r="446" spans="1:9" ht="15.75" x14ac:dyDescent="0.25">
      <c r="A446" s="26">
        <v>474</v>
      </c>
      <c r="B446" s="6">
        <f>CADASTROS!$C$272</f>
        <v>0</v>
      </c>
      <c r="C446" s="7"/>
      <c r="D446" s="7"/>
      <c r="E446" s="7"/>
      <c r="F446" s="7"/>
      <c r="G446" s="7"/>
      <c r="H446" s="7"/>
      <c r="I446" s="8">
        <f t="shared" si="31"/>
        <v>0</v>
      </c>
    </row>
    <row r="447" spans="1:9" ht="15.75" x14ac:dyDescent="0.25">
      <c r="A447" s="26">
        <v>475</v>
      </c>
      <c r="B447" s="6">
        <f>CADASTROS!$C$273</f>
        <v>0</v>
      </c>
      <c r="C447" s="7"/>
      <c r="D447" s="7"/>
      <c r="E447" s="7"/>
      <c r="F447" s="7"/>
      <c r="G447" s="7"/>
      <c r="H447" s="7"/>
      <c r="I447" s="8">
        <f t="shared" si="31"/>
        <v>0</v>
      </c>
    </row>
    <row r="448" spans="1:9" ht="15.75" x14ac:dyDescent="0.25">
      <c r="A448" s="26">
        <v>477</v>
      </c>
      <c r="B448" s="6">
        <f>CADASTROS!$C$274</f>
        <v>0</v>
      </c>
      <c r="C448" s="7"/>
      <c r="D448" s="7"/>
      <c r="E448" s="7"/>
      <c r="F448" s="7"/>
      <c r="G448" s="7"/>
      <c r="H448" s="7"/>
      <c r="I448" s="8">
        <f t="shared" si="31"/>
        <v>0</v>
      </c>
    </row>
    <row r="449" spans="1:9" ht="15.75" x14ac:dyDescent="0.25">
      <c r="A449" s="26">
        <v>175</v>
      </c>
      <c r="B449" s="91">
        <f>CADASTROS!$C$275</f>
        <v>0</v>
      </c>
      <c r="C449" s="7">
        <v>7.5</v>
      </c>
      <c r="D449" s="7">
        <v>9</v>
      </c>
      <c r="E449" s="7">
        <v>9</v>
      </c>
      <c r="F449" s="7"/>
      <c r="G449" s="7">
        <v>8.5</v>
      </c>
      <c r="H449" s="7">
        <v>5</v>
      </c>
      <c r="I449" s="8">
        <f t="shared" si="31"/>
        <v>39</v>
      </c>
    </row>
    <row r="450" spans="1:9" ht="15.75" x14ac:dyDescent="0.25">
      <c r="A450" s="26">
        <v>524</v>
      </c>
      <c r="B450" s="6">
        <f>CADASTROS!$C$276</f>
        <v>0</v>
      </c>
      <c r="C450" s="7"/>
      <c r="D450" s="7"/>
      <c r="E450" s="7"/>
      <c r="F450" s="7"/>
      <c r="G450" s="7"/>
      <c r="H450" s="7"/>
      <c r="I450" s="8">
        <f t="shared" si="31"/>
        <v>0</v>
      </c>
    </row>
    <row r="451" spans="1:9" ht="15.75" x14ac:dyDescent="0.25">
      <c r="A451" s="26">
        <v>525</v>
      </c>
      <c r="B451" s="6">
        <f>CADASTROS!$C$277</f>
        <v>0</v>
      </c>
      <c r="C451" s="7"/>
      <c r="D451" s="7"/>
      <c r="E451" s="7"/>
      <c r="F451" s="7"/>
      <c r="G451" s="7"/>
      <c r="H451" s="7"/>
      <c r="I451" s="8">
        <f t="shared" si="31"/>
        <v>0</v>
      </c>
    </row>
    <row r="452" spans="1:9" ht="15.75" x14ac:dyDescent="0.25">
      <c r="A452" s="26">
        <v>487</v>
      </c>
      <c r="B452" s="6">
        <f>CADASTROS!$C$278</f>
        <v>0</v>
      </c>
      <c r="C452" s="7"/>
      <c r="D452" s="7"/>
      <c r="E452" s="7"/>
      <c r="F452" s="7"/>
      <c r="G452" s="7"/>
      <c r="H452" s="7"/>
      <c r="I452" s="8">
        <f t="shared" si="31"/>
        <v>0</v>
      </c>
    </row>
    <row r="453" spans="1:9" ht="15.75" x14ac:dyDescent="0.25">
      <c r="A453" s="26">
        <v>527</v>
      </c>
      <c r="B453" s="6">
        <f>CADASTROS!$C$279</f>
        <v>0</v>
      </c>
      <c r="C453" s="7"/>
      <c r="D453" s="7"/>
      <c r="E453" s="7"/>
      <c r="F453" s="7"/>
      <c r="G453" s="7"/>
      <c r="H453" s="7"/>
      <c r="I453" s="8">
        <f t="shared" si="31"/>
        <v>0</v>
      </c>
    </row>
    <row r="454" spans="1:9" ht="15.75" x14ac:dyDescent="0.25">
      <c r="A454" s="26">
        <v>528</v>
      </c>
      <c r="B454" s="6">
        <f>CADASTROS!$C$280</f>
        <v>0</v>
      </c>
      <c r="C454" s="7"/>
      <c r="D454" s="7"/>
      <c r="E454" s="7"/>
      <c r="F454" s="7"/>
      <c r="G454" s="7"/>
      <c r="H454" s="7"/>
      <c r="I454" s="8">
        <f t="shared" si="31"/>
        <v>0</v>
      </c>
    </row>
    <row r="455" spans="1:9" ht="15.75" x14ac:dyDescent="0.25">
      <c r="A455" s="26">
        <v>529</v>
      </c>
      <c r="B455" s="6">
        <f>CADASTROS!$C$281</f>
        <v>0</v>
      </c>
      <c r="C455" s="7"/>
      <c r="D455" s="7"/>
      <c r="E455" s="7"/>
      <c r="F455" s="7"/>
      <c r="G455" s="7"/>
      <c r="H455" s="7"/>
      <c r="I455" s="8">
        <f t="shared" si="31"/>
        <v>0</v>
      </c>
    </row>
    <row r="456" spans="1:9" ht="15.75" x14ac:dyDescent="0.25">
      <c r="A456" s="26">
        <v>530</v>
      </c>
      <c r="B456" s="6">
        <f>CADASTROS!$C$282</f>
        <v>0</v>
      </c>
      <c r="C456" s="7"/>
      <c r="D456" s="7"/>
      <c r="E456" s="7"/>
      <c r="F456" s="7"/>
      <c r="G456" s="7"/>
      <c r="H456" s="7"/>
      <c r="I456" s="8">
        <f t="shared" si="31"/>
        <v>0</v>
      </c>
    </row>
    <row r="457" spans="1:9" ht="15.75" x14ac:dyDescent="0.25">
      <c r="A457" s="26">
        <v>531</v>
      </c>
      <c r="B457" s="6">
        <f>CADASTROS!$C$283</f>
        <v>0</v>
      </c>
      <c r="C457" s="7"/>
      <c r="D457" s="7"/>
      <c r="E457" s="7"/>
      <c r="F457" s="7"/>
      <c r="G457" s="7"/>
      <c r="H457" s="7"/>
      <c r="I457" s="8">
        <f t="shared" si="31"/>
        <v>0</v>
      </c>
    </row>
    <row r="458" spans="1:9" ht="15.75" x14ac:dyDescent="0.25">
      <c r="A458" s="26">
        <v>532</v>
      </c>
      <c r="B458" s="6">
        <f>CADASTROS!$C$284</f>
        <v>0</v>
      </c>
      <c r="C458" s="7"/>
      <c r="D458" s="7"/>
      <c r="E458" s="7"/>
      <c r="F458" s="7"/>
      <c r="G458" s="7"/>
      <c r="H458" s="7"/>
      <c r="I458" s="8">
        <f t="shared" si="31"/>
        <v>0</v>
      </c>
    </row>
    <row r="459" spans="1:9" ht="15.75" x14ac:dyDescent="0.25">
      <c r="A459" s="26">
        <v>533</v>
      </c>
      <c r="B459" s="6">
        <f>CADASTROS!$C$285</f>
        <v>0</v>
      </c>
      <c r="C459" s="7"/>
      <c r="D459" s="7"/>
      <c r="E459" s="7"/>
      <c r="F459" s="7"/>
      <c r="G459" s="7"/>
      <c r="H459" s="7"/>
      <c r="I459" s="8">
        <f>SUM(C459+D459+E459+F459+G459+H459)</f>
        <v>0</v>
      </c>
    </row>
    <row r="460" spans="1:9" ht="15.75" x14ac:dyDescent="0.25">
      <c r="A460" s="26">
        <v>534</v>
      </c>
      <c r="B460" s="6">
        <f>CADASTROS!$C$286</f>
        <v>0</v>
      </c>
      <c r="C460" s="7"/>
      <c r="D460" s="7"/>
      <c r="E460" s="7"/>
      <c r="F460" s="7"/>
      <c r="G460" s="7"/>
      <c r="H460" s="7"/>
      <c r="I460" s="8">
        <f t="shared" si="31"/>
        <v>0</v>
      </c>
    </row>
    <row r="461" spans="1:9" ht="15.75" x14ac:dyDescent="0.25">
      <c r="A461" s="26">
        <v>535</v>
      </c>
      <c r="B461" s="6">
        <f>CADASTROS!$C$287</f>
        <v>0</v>
      </c>
      <c r="C461" s="7"/>
      <c r="D461" s="7"/>
      <c r="E461" s="7"/>
      <c r="F461" s="7"/>
      <c r="G461" s="7"/>
      <c r="H461" s="7"/>
      <c r="I461" s="8">
        <f>SUM(C461+D461+E461+F461+G461+H461)</f>
        <v>0</v>
      </c>
    </row>
    <row r="462" spans="1:9" ht="15.75" x14ac:dyDescent="0.25">
      <c r="A462" s="26">
        <v>536</v>
      </c>
      <c r="B462" s="6">
        <f>CADASTROS!$C$288</f>
        <v>0</v>
      </c>
      <c r="C462" s="7"/>
      <c r="D462" s="7"/>
      <c r="E462" s="7"/>
      <c r="F462" s="7"/>
      <c r="G462" s="7"/>
      <c r="H462" s="7"/>
      <c r="I462" s="8">
        <f t="shared" si="31"/>
        <v>0</v>
      </c>
    </row>
    <row r="463" spans="1:9" ht="15.75" x14ac:dyDescent="0.25">
      <c r="A463" s="26">
        <v>537</v>
      </c>
      <c r="B463" s="6">
        <f>CADASTROS!$C$289</f>
        <v>0</v>
      </c>
      <c r="C463" s="7"/>
      <c r="D463" s="7"/>
      <c r="E463" s="7"/>
      <c r="F463" s="7"/>
      <c r="G463" s="7"/>
      <c r="H463" s="7"/>
      <c r="I463" s="8">
        <f t="shared" si="31"/>
        <v>0</v>
      </c>
    </row>
    <row r="464" spans="1:9" ht="15.75" x14ac:dyDescent="0.25">
      <c r="B464" s="7" t="s">
        <v>3</v>
      </c>
      <c r="C464" s="7">
        <f t="shared" ref="C464:H464" si="32">SUM(C437:C463)</f>
        <v>20.5</v>
      </c>
      <c r="D464" s="7">
        <f t="shared" si="32"/>
        <v>21.5</v>
      </c>
      <c r="E464" s="7">
        <f t="shared" si="32"/>
        <v>21</v>
      </c>
      <c r="F464" s="7">
        <f t="shared" si="32"/>
        <v>0</v>
      </c>
      <c r="G464" s="7">
        <f t="shared" si="32"/>
        <v>19.5</v>
      </c>
      <c r="H464" s="7">
        <f t="shared" si="32"/>
        <v>5</v>
      </c>
      <c r="I464" s="8">
        <f t="shared" si="31"/>
        <v>87.5</v>
      </c>
    </row>
    <row r="466" spans="1:9" ht="15.75" x14ac:dyDescent="0.25">
      <c r="B466" s="9" t="s">
        <v>4</v>
      </c>
      <c r="C466" s="7"/>
      <c r="D466" s="7"/>
      <c r="E466" s="7"/>
      <c r="F466" s="7"/>
      <c r="G466" s="7"/>
      <c r="H466" s="7"/>
      <c r="I466" s="7">
        <f>SUM(C466:H466)</f>
        <v>0</v>
      </c>
    </row>
    <row r="467" spans="1:9" x14ac:dyDescent="0.25">
      <c r="B467" s="10"/>
    </row>
    <row r="468" spans="1:9" ht="15.75" x14ac:dyDescent="0.25">
      <c r="B468" s="9" t="s">
        <v>5</v>
      </c>
      <c r="C468" s="11" t="e">
        <f t="shared" ref="C468:H468" si="33">C464/C466</f>
        <v>#DIV/0!</v>
      </c>
      <c r="D468" s="11" t="e">
        <f t="shared" si="33"/>
        <v>#DIV/0!</v>
      </c>
      <c r="E468" s="11" t="e">
        <f t="shared" si="33"/>
        <v>#DIV/0!</v>
      </c>
      <c r="F468" s="11" t="e">
        <f t="shared" si="33"/>
        <v>#DIV/0!</v>
      </c>
      <c r="G468" s="11" t="e">
        <f t="shared" si="33"/>
        <v>#DIV/0!</v>
      </c>
      <c r="H468" s="11" t="e">
        <f t="shared" si="33"/>
        <v>#DIV/0!</v>
      </c>
      <c r="I468" s="11"/>
    </row>
    <row r="469" spans="1:9" ht="15.75" x14ac:dyDescent="0.25">
      <c r="B469" s="12"/>
      <c r="C469" s="13"/>
      <c r="D469" s="13"/>
      <c r="E469" s="13"/>
      <c r="F469" s="13"/>
      <c r="G469" s="13"/>
      <c r="H469" s="12"/>
      <c r="I469" s="12"/>
    </row>
    <row r="470" spans="1:9" ht="15.75" x14ac:dyDescent="0.25">
      <c r="B470" s="9" t="s">
        <v>6</v>
      </c>
      <c r="C470" s="7"/>
      <c r="D470" s="7"/>
      <c r="E470" s="6"/>
      <c r="F470" s="6"/>
      <c r="G470" s="6"/>
      <c r="H470" s="6"/>
      <c r="I470" s="14"/>
    </row>
    <row r="473" spans="1:9" ht="21" x14ac:dyDescent="0.35">
      <c r="B473" s="268" t="s">
        <v>8</v>
      </c>
      <c r="C473" s="269"/>
      <c r="D473" s="269"/>
      <c r="E473" s="269"/>
      <c r="F473" s="269"/>
      <c r="G473" s="269"/>
      <c r="H473" s="269"/>
      <c r="I473" s="270"/>
    </row>
    <row r="474" spans="1:9" x14ac:dyDescent="0.25">
      <c r="I474" s="3"/>
    </row>
    <row r="475" spans="1:9" ht="21" x14ac:dyDescent="0.35">
      <c r="B475" s="271" t="s">
        <v>0</v>
      </c>
      <c r="C475" s="272"/>
      <c r="D475" s="272"/>
      <c r="E475" s="272"/>
      <c r="F475" s="272"/>
      <c r="G475" s="272"/>
      <c r="H475" s="272"/>
      <c r="I475" s="273"/>
    </row>
    <row r="477" spans="1:9" ht="36.75" customHeight="1" x14ac:dyDescent="0.25">
      <c r="B477" s="265" t="s">
        <v>344</v>
      </c>
      <c r="C477" s="276"/>
      <c r="D477" s="276"/>
      <c r="E477" s="276"/>
      <c r="F477" s="276"/>
      <c r="G477" s="276"/>
      <c r="H477" s="276"/>
      <c r="I477" s="277"/>
    </row>
    <row r="478" spans="1:9" ht="47.25" x14ac:dyDescent="0.25">
      <c r="A478" s="274" t="s">
        <v>22</v>
      </c>
      <c r="B478" s="274" t="s">
        <v>1</v>
      </c>
      <c r="C478" s="4" t="s">
        <v>2963</v>
      </c>
      <c r="D478" s="4" t="s">
        <v>2964</v>
      </c>
      <c r="E478" s="101" t="s">
        <v>2965</v>
      </c>
      <c r="F478" s="101" t="s">
        <v>2966</v>
      </c>
      <c r="G478" s="101" t="s">
        <v>2865</v>
      </c>
      <c r="H478" s="4" t="s">
        <v>2962</v>
      </c>
      <c r="I478" s="278" t="s">
        <v>2</v>
      </c>
    </row>
    <row r="479" spans="1:9" ht="36.75" customHeight="1" x14ac:dyDescent="0.25">
      <c r="A479" s="279"/>
      <c r="B479" s="275"/>
      <c r="C479" s="16" t="s">
        <v>9</v>
      </c>
      <c r="D479" s="16" t="s">
        <v>9</v>
      </c>
      <c r="E479" s="16" t="s">
        <v>9</v>
      </c>
      <c r="F479" s="16" t="s">
        <v>9</v>
      </c>
      <c r="G479" s="16" t="s">
        <v>9</v>
      </c>
      <c r="H479" s="16" t="s">
        <v>9</v>
      </c>
      <c r="I479" s="278"/>
    </row>
    <row r="480" spans="1:9" ht="15.75" x14ac:dyDescent="0.25">
      <c r="A480" s="30">
        <v>538</v>
      </c>
      <c r="B480" s="6">
        <f>CADASTROS!$C$290</f>
        <v>0</v>
      </c>
      <c r="C480" s="7"/>
      <c r="D480" s="7"/>
      <c r="E480" s="7"/>
      <c r="F480" s="7"/>
      <c r="G480" s="7"/>
      <c r="H480" s="7"/>
      <c r="I480" s="8">
        <f>SUM(C480+D480+E480+F480+G480+H480)</f>
        <v>0</v>
      </c>
    </row>
    <row r="481" spans="1:9" ht="15.75" x14ac:dyDescent="0.25">
      <c r="A481" s="26">
        <v>539</v>
      </c>
      <c r="B481" s="6">
        <f>CADASTROS!$C$291</f>
        <v>0</v>
      </c>
      <c r="C481" s="7"/>
      <c r="D481" s="7"/>
      <c r="E481" s="7"/>
      <c r="F481" s="7"/>
      <c r="G481" s="7"/>
      <c r="H481" s="7"/>
      <c r="I481" s="8">
        <f t="shared" ref="I481:I507" si="34">SUM(C481+D481+E481+F481+G481+H481)</f>
        <v>0</v>
      </c>
    </row>
    <row r="482" spans="1:9" ht="15.75" x14ac:dyDescent="0.25">
      <c r="A482" s="26">
        <v>540</v>
      </c>
      <c r="B482" s="6">
        <f>CADASTROS!$C$292</f>
        <v>0</v>
      </c>
      <c r="C482" s="7"/>
      <c r="D482" s="7"/>
      <c r="E482" s="7"/>
      <c r="F482" s="7"/>
      <c r="G482" s="7"/>
      <c r="H482" s="7"/>
      <c r="I482" s="8">
        <f t="shared" si="34"/>
        <v>0</v>
      </c>
    </row>
    <row r="483" spans="1:9" ht="15.75" x14ac:dyDescent="0.25">
      <c r="A483" s="26">
        <v>541</v>
      </c>
      <c r="B483" s="6">
        <f>CADASTROS!$C$293</f>
        <v>0</v>
      </c>
      <c r="C483" s="7"/>
      <c r="D483" s="7"/>
      <c r="E483" s="7"/>
      <c r="F483" s="7"/>
      <c r="G483" s="7"/>
      <c r="H483" s="7"/>
      <c r="I483" s="8">
        <f t="shared" si="34"/>
        <v>0</v>
      </c>
    </row>
    <row r="484" spans="1:9" ht="15.75" x14ac:dyDescent="0.25">
      <c r="A484" s="26">
        <v>526</v>
      </c>
      <c r="B484" s="6">
        <f>CADASTROS!$C$294</f>
        <v>0</v>
      </c>
      <c r="C484" s="7"/>
      <c r="D484" s="7"/>
      <c r="E484" s="7"/>
      <c r="F484" s="7"/>
      <c r="G484" s="7"/>
      <c r="H484" s="7"/>
      <c r="I484" s="8">
        <f t="shared" si="34"/>
        <v>0</v>
      </c>
    </row>
    <row r="485" spans="1:9" ht="15.75" x14ac:dyDescent="0.25">
      <c r="A485" s="26">
        <v>543</v>
      </c>
      <c r="B485" s="6">
        <f>CADASTROS!$C$295</f>
        <v>0</v>
      </c>
      <c r="C485" s="7"/>
      <c r="D485" s="7"/>
      <c r="E485" s="7"/>
      <c r="F485" s="7"/>
      <c r="G485" s="7"/>
      <c r="H485" s="7"/>
      <c r="I485" s="8">
        <f t="shared" si="34"/>
        <v>0</v>
      </c>
    </row>
    <row r="486" spans="1:9" ht="15.75" x14ac:dyDescent="0.25">
      <c r="A486" s="26">
        <v>544</v>
      </c>
      <c r="B486" s="6">
        <f>CADASTROS!$C$296</f>
        <v>0</v>
      </c>
      <c r="C486" s="7"/>
      <c r="D486" s="7"/>
      <c r="E486" s="7"/>
      <c r="F486" s="7"/>
      <c r="G486" s="7"/>
      <c r="H486" s="7"/>
      <c r="I486" s="8">
        <f t="shared" si="34"/>
        <v>0</v>
      </c>
    </row>
    <row r="487" spans="1:9" ht="15.75" x14ac:dyDescent="0.25">
      <c r="A487" s="26">
        <v>545</v>
      </c>
      <c r="B487" s="6">
        <f>CADASTROS!$C$297</f>
        <v>0</v>
      </c>
      <c r="C487" s="7"/>
      <c r="D487" s="7"/>
      <c r="E487" s="7"/>
      <c r="F487" s="7"/>
      <c r="G487" s="7"/>
      <c r="H487" s="7"/>
      <c r="I487" s="8">
        <f t="shared" si="34"/>
        <v>0</v>
      </c>
    </row>
    <row r="488" spans="1:9" ht="15.75" x14ac:dyDescent="0.25">
      <c r="A488" s="26">
        <v>546</v>
      </c>
      <c r="B488" s="6">
        <f>CADASTROS!$C$298</f>
        <v>0</v>
      </c>
      <c r="C488" s="7"/>
      <c r="D488" s="7"/>
      <c r="E488" s="7"/>
      <c r="F488" s="7"/>
      <c r="G488" s="7"/>
      <c r="H488" s="7"/>
      <c r="I488" s="8">
        <f t="shared" si="34"/>
        <v>0</v>
      </c>
    </row>
    <row r="489" spans="1:9" ht="15.75" x14ac:dyDescent="0.25">
      <c r="A489" s="26">
        <v>547</v>
      </c>
      <c r="B489" s="6">
        <f>CADASTROS!$C$299</f>
        <v>0</v>
      </c>
      <c r="C489" s="7"/>
      <c r="D489" s="7"/>
      <c r="E489" s="7"/>
      <c r="F489" s="7"/>
      <c r="G489" s="7"/>
      <c r="H489" s="7"/>
      <c r="I489" s="8">
        <f t="shared" si="34"/>
        <v>0</v>
      </c>
    </row>
    <row r="490" spans="1:9" ht="15.75" x14ac:dyDescent="0.25">
      <c r="A490" s="26">
        <v>548</v>
      </c>
      <c r="B490" s="6">
        <f>CADASTROS!$C$300</f>
        <v>0</v>
      </c>
      <c r="C490" s="7"/>
      <c r="D490" s="7"/>
      <c r="E490" s="7"/>
      <c r="F490" s="7"/>
      <c r="G490" s="7"/>
      <c r="H490" s="7"/>
      <c r="I490" s="8">
        <f t="shared" si="34"/>
        <v>0</v>
      </c>
    </row>
    <row r="491" spans="1:9" ht="15.75" x14ac:dyDescent="0.25">
      <c r="A491" s="26">
        <v>549</v>
      </c>
      <c r="B491" s="6">
        <f>CADASTROS!$C$301</f>
        <v>0</v>
      </c>
      <c r="C491" s="7"/>
      <c r="D491" s="7"/>
      <c r="E491" s="7"/>
      <c r="F491" s="7"/>
      <c r="G491" s="7"/>
      <c r="H491" s="7"/>
      <c r="I491" s="8">
        <f t="shared" si="34"/>
        <v>0</v>
      </c>
    </row>
    <row r="492" spans="1:9" ht="15.75" x14ac:dyDescent="0.25">
      <c r="A492" s="26">
        <v>550</v>
      </c>
      <c r="B492" s="6">
        <f>CADASTROS!$C$302</f>
        <v>0</v>
      </c>
      <c r="C492" s="7"/>
      <c r="D492" s="7"/>
      <c r="E492" s="7"/>
      <c r="F492" s="7"/>
      <c r="G492" s="7"/>
      <c r="H492" s="7"/>
      <c r="I492" s="8">
        <f t="shared" si="34"/>
        <v>0</v>
      </c>
    </row>
    <row r="493" spans="1:9" ht="15.75" x14ac:dyDescent="0.25">
      <c r="A493" s="26">
        <v>551</v>
      </c>
      <c r="B493" s="6">
        <f>CADASTROS!$C$303</f>
        <v>0</v>
      </c>
      <c r="C493" s="7"/>
      <c r="D493" s="7"/>
      <c r="E493" s="7"/>
      <c r="F493" s="7"/>
      <c r="G493" s="7"/>
      <c r="H493" s="7"/>
      <c r="I493" s="8">
        <f t="shared" si="34"/>
        <v>0</v>
      </c>
    </row>
    <row r="494" spans="1:9" ht="15.75" x14ac:dyDescent="0.25">
      <c r="A494" s="26">
        <v>552</v>
      </c>
      <c r="B494" s="6">
        <f>CADASTROS!$C$304</f>
        <v>0</v>
      </c>
      <c r="C494" s="7"/>
      <c r="D494" s="7"/>
      <c r="E494" s="7"/>
      <c r="F494" s="7"/>
      <c r="G494" s="7"/>
      <c r="H494" s="7"/>
      <c r="I494" s="8">
        <f t="shared" si="34"/>
        <v>0</v>
      </c>
    </row>
    <row r="495" spans="1:9" ht="15.75" x14ac:dyDescent="0.25">
      <c r="A495" s="26">
        <v>553</v>
      </c>
      <c r="B495" s="6">
        <f>CADASTROS!$C$305</f>
        <v>0</v>
      </c>
      <c r="C495" s="7"/>
      <c r="D495" s="7"/>
      <c r="E495" s="7"/>
      <c r="F495" s="7"/>
      <c r="G495" s="7"/>
      <c r="H495" s="7"/>
      <c r="I495" s="8">
        <f t="shared" si="34"/>
        <v>0</v>
      </c>
    </row>
    <row r="496" spans="1:9" ht="15.75" x14ac:dyDescent="0.25">
      <c r="A496" s="26">
        <v>554</v>
      </c>
      <c r="B496" s="6">
        <f>CADASTROS!$C$306</f>
        <v>0</v>
      </c>
      <c r="C496" s="7"/>
      <c r="D496" s="7"/>
      <c r="E496" s="7"/>
      <c r="F496" s="7"/>
      <c r="G496" s="7"/>
      <c r="H496" s="7"/>
      <c r="I496" s="8">
        <f t="shared" si="34"/>
        <v>0</v>
      </c>
    </row>
    <row r="497" spans="1:9" ht="15.75" x14ac:dyDescent="0.25">
      <c r="A497" s="26">
        <v>555</v>
      </c>
      <c r="B497" s="6">
        <f>CADASTROS!$C$307</f>
        <v>0</v>
      </c>
      <c r="C497" s="7"/>
      <c r="D497" s="7"/>
      <c r="E497" s="7"/>
      <c r="F497" s="7"/>
      <c r="G497" s="7"/>
      <c r="H497" s="7"/>
      <c r="I497" s="8">
        <f t="shared" si="34"/>
        <v>0</v>
      </c>
    </row>
    <row r="498" spans="1:9" ht="15.75" x14ac:dyDescent="0.25">
      <c r="A498" s="26">
        <v>556</v>
      </c>
      <c r="B498" s="6">
        <f>CADASTROS!$C$308</f>
        <v>0</v>
      </c>
      <c r="C498" s="7"/>
      <c r="D498" s="7"/>
      <c r="E498" s="7"/>
      <c r="F498" s="7"/>
      <c r="G498" s="7"/>
      <c r="H498" s="7"/>
      <c r="I498" s="8">
        <f t="shared" si="34"/>
        <v>0</v>
      </c>
    </row>
    <row r="499" spans="1:9" ht="15.75" x14ac:dyDescent="0.25">
      <c r="A499" s="26">
        <v>557</v>
      </c>
      <c r="B499" s="6">
        <f>CADASTROS!$C$309</f>
        <v>0</v>
      </c>
      <c r="C499" s="7"/>
      <c r="D499" s="7"/>
      <c r="E499" s="7"/>
      <c r="F499" s="7"/>
      <c r="G499" s="7"/>
      <c r="H499" s="7"/>
      <c r="I499" s="8">
        <f t="shared" si="34"/>
        <v>0</v>
      </c>
    </row>
    <row r="500" spans="1:9" ht="15.75" x14ac:dyDescent="0.25">
      <c r="A500" s="26">
        <v>558</v>
      </c>
      <c r="B500" s="6">
        <f>CADASTROS!$C$310</f>
        <v>0</v>
      </c>
      <c r="C500" s="7"/>
      <c r="D500" s="7"/>
      <c r="E500" s="7"/>
      <c r="F500" s="7"/>
      <c r="G500" s="7"/>
      <c r="H500" s="7"/>
      <c r="I500" s="8">
        <f t="shared" si="34"/>
        <v>0</v>
      </c>
    </row>
    <row r="501" spans="1:9" ht="15.75" x14ac:dyDescent="0.25">
      <c r="A501" s="26">
        <v>559</v>
      </c>
      <c r="B501" s="6">
        <f>CADASTROS!$C$311</f>
        <v>0</v>
      </c>
      <c r="C501" s="7"/>
      <c r="D501" s="7"/>
      <c r="E501" s="7"/>
      <c r="F501" s="7"/>
      <c r="G501" s="7"/>
      <c r="H501" s="7"/>
      <c r="I501" s="8">
        <f t="shared" si="34"/>
        <v>0</v>
      </c>
    </row>
    <row r="502" spans="1:9" ht="15.75" x14ac:dyDescent="0.25">
      <c r="A502" s="26">
        <v>560</v>
      </c>
      <c r="B502" s="6">
        <f>CADASTROS!$C$312</f>
        <v>0</v>
      </c>
      <c r="C502" s="7"/>
      <c r="D502" s="7"/>
      <c r="E502" s="7"/>
      <c r="F502" s="7"/>
      <c r="G502" s="7"/>
      <c r="H502" s="7"/>
      <c r="I502" s="8">
        <f t="shared" si="34"/>
        <v>0</v>
      </c>
    </row>
    <row r="503" spans="1:9" ht="15.75" x14ac:dyDescent="0.25">
      <c r="A503" s="26">
        <v>561</v>
      </c>
      <c r="B503" s="6">
        <f>CADASTROS!$C$313</f>
        <v>0</v>
      </c>
      <c r="C503" s="7"/>
      <c r="D503" s="7"/>
      <c r="E503" s="7"/>
      <c r="F503" s="7"/>
      <c r="G503" s="7"/>
      <c r="H503" s="7"/>
      <c r="I503" s="8">
        <f t="shared" si="34"/>
        <v>0</v>
      </c>
    </row>
    <row r="504" spans="1:9" ht="15.75" x14ac:dyDescent="0.25">
      <c r="A504" s="26">
        <v>562</v>
      </c>
      <c r="B504" s="6">
        <f>CADASTROS!$C$314</f>
        <v>0</v>
      </c>
      <c r="C504" s="7"/>
      <c r="D504" s="7"/>
      <c r="E504" s="7"/>
      <c r="F504" s="7"/>
      <c r="G504" s="7"/>
      <c r="H504" s="7"/>
      <c r="I504" s="8">
        <f t="shared" si="34"/>
        <v>0</v>
      </c>
    </row>
    <row r="505" spans="1:9" ht="15.75" x14ac:dyDescent="0.25">
      <c r="A505" s="26">
        <v>563</v>
      </c>
      <c r="B505" s="6">
        <f>CADASTROS!$C$315</f>
        <v>0</v>
      </c>
      <c r="C505" s="7"/>
      <c r="D505" s="7"/>
      <c r="E505" s="7"/>
      <c r="F505" s="7"/>
      <c r="G505" s="7"/>
      <c r="H505" s="7"/>
      <c r="I505" s="8">
        <f t="shared" si="34"/>
        <v>0</v>
      </c>
    </row>
    <row r="506" spans="1:9" ht="15.75" x14ac:dyDescent="0.25">
      <c r="A506" s="26">
        <v>564</v>
      </c>
      <c r="B506" s="6">
        <f>CADASTROS!$C$316</f>
        <v>0</v>
      </c>
      <c r="C506" s="7"/>
      <c r="D506" s="7"/>
      <c r="E506" s="7"/>
      <c r="F506" s="7"/>
      <c r="G506" s="7"/>
      <c r="H506" s="7"/>
      <c r="I506" s="8">
        <f t="shared" si="34"/>
        <v>0</v>
      </c>
    </row>
    <row r="507" spans="1:9" ht="15.75" x14ac:dyDescent="0.25">
      <c r="B507" s="7" t="s">
        <v>3</v>
      </c>
      <c r="C507" s="7">
        <f t="shared" ref="C507:H507" si="35">SUM(C480:C506)</f>
        <v>0</v>
      </c>
      <c r="D507" s="7">
        <f t="shared" si="35"/>
        <v>0</v>
      </c>
      <c r="E507" s="7">
        <f t="shared" si="35"/>
        <v>0</v>
      </c>
      <c r="F507" s="7">
        <f t="shared" si="35"/>
        <v>0</v>
      </c>
      <c r="G507" s="7">
        <f t="shared" si="35"/>
        <v>0</v>
      </c>
      <c r="H507" s="7">
        <f t="shared" si="35"/>
        <v>0</v>
      </c>
      <c r="I507" s="8">
        <f t="shared" si="34"/>
        <v>0</v>
      </c>
    </row>
    <row r="509" spans="1:9" ht="15.75" x14ac:dyDescent="0.25">
      <c r="B509" s="9" t="s">
        <v>4</v>
      </c>
      <c r="C509" s="7"/>
      <c r="D509" s="7"/>
      <c r="E509" s="7"/>
      <c r="F509" s="7"/>
      <c r="G509" s="7"/>
      <c r="H509" s="7"/>
      <c r="I509" s="7">
        <f>SUM(C509:H509)</f>
        <v>0</v>
      </c>
    </row>
    <row r="510" spans="1:9" x14ac:dyDescent="0.25">
      <c r="B510" s="10"/>
    </row>
    <row r="511" spans="1:9" ht="15.75" x14ac:dyDescent="0.25">
      <c r="B511" s="9" t="s">
        <v>5</v>
      </c>
      <c r="C511" s="11" t="e">
        <f t="shared" ref="C511:H511" si="36">C507/C509</f>
        <v>#DIV/0!</v>
      </c>
      <c r="D511" s="11" t="e">
        <f t="shared" si="36"/>
        <v>#DIV/0!</v>
      </c>
      <c r="E511" s="11" t="e">
        <f t="shared" si="36"/>
        <v>#DIV/0!</v>
      </c>
      <c r="F511" s="11" t="e">
        <f t="shared" si="36"/>
        <v>#DIV/0!</v>
      </c>
      <c r="G511" s="11" t="e">
        <f t="shared" si="36"/>
        <v>#DIV/0!</v>
      </c>
      <c r="H511" s="11" t="e">
        <f t="shared" si="36"/>
        <v>#DIV/0!</v>
      </c>
      <c r="I511" s="11"/>
    </row>
    <row r="512" spans="1:9" ht="15.75" x14ac:dyDescent="0.25">
      <c r="B512" s="12"/>
      <c r="C512" s="13"/>
      <c r="D512" s="13"/>
      <c r="E512" s="13"/>
      <c r="F512" s="13"/>
      <c r="G512" s="13"/>
      <c r="H512" s="12"/>
      <c r="I512" s="12"/>
    </row>
    <row r="513" spans="1:9" ht="15.75" x14ac:dyDescent="0.25">
      <c r="B513" s="9" t="s">
        <v>6</v>
      </c>
      <c r="C513" s="7"/>
      <c r="D513" s="7"/>
      <c r="E513" s="6"/>
      <c r="F513" s="6"/>
      <c r="G513" s="6"/>
      <c r="H513" s="6"/>
      <c r="I513" s="14"/>
    </row>
    <row r="517" spans="1:9" ht="21" x14ac:dyDescent="0.35">
      <c r="B517" s="268" t="s">
        <v>8</v>
      </c>
      <c r="C517" s="269"/>
      <c r="D517" s="269"/>
      <c r="E517" s="269"/>
      <c r="F517" s="269"/>
      <c r="G517" s="269"/>
      <c r="H517" s="269"/>
      <c r="I517" s="270"/>
    </row>
    <row r="518" spans="1:9" x14ac:dyDescent="0.25">
      <c r="I518" s="3"/>
    </row>
    <row r="519" spans="1:9" ht="21" x14ac:dyDescent="0.35">
      <c r="B519" s="271" t="s">
        <v>0</v>
      </c>
      <c r="C519" s="272"/>
      <c r="D519" s="272"/>
      <c r="E519" s="272"/>
      <c r="F519" s="272"/>
      <c r="G519" s="272"/>
      <c r="H519" s="272"/>
      <c r="I519" s="273"/>
    </row>
    <row r="521" spans="1:9" ht="36.75" customHeight="1" x14ac:dyDescent="0.25">
      <c r="B521" s="265" t="s">
        <v>344</v>
      </c>
      <c r="C521" s="276"/>
      <c r="D521" s="276"/>
      <c r="E521" s="276"/>
      <c r="F521" s="276"/>
      <c r="G521" s="276"/>
      <c r="H521" s="276"/>
      <c r="I521" s="277"/>
    </row>
    <row r="522" spans="1:9" ht="33" customHeight="1" x14ac:dyDescent="0.25">
      <c r="A522" s="274" t="s">
        <v>22</v>
      </c>
      <c r="B522" s="274" t="s">
        <v>1</v>
      </c>
      <c r="C522" s="4" t="s">
        <v>2963</v>
      </c>
      <c r="D522" s="4" t="s">
        <v>2964</v>
      </c>
      <c r="E522" s="101" t="s">
        <v>2965</v>
      </c>
      <c r="F522" s="101" t="s">
        <v>2966</v>
      </c>
      <c r="G522" s="101" t="s">
        <v>2865</v>
      </c>
      <c r="H522" s="4" t="s">
        <v>2962</v>
      </c>
      <c r="I522" s="278" t="s">
        <v>2</v>
      </c>
    </row>
    <row r="523" spans="1:9" ht="36.75" customHeight="1" x14ac:dyDescent="0.25">
      <c r="A523" s="279"/>
      <c r="B523" s="275"/>
      <c r="C523" s="16" t="s">
        <v>9</v>
      </c>
      <c r="D523" s="16" t="s">
        <v>9</v>
      </c>
      <c r="E523" s="16" t="s">
        <v>9</v>
      </c>
      <c r="F523" s="16" t="s">
        <v>9</v>
      </c>
      <c r="G523" s="16" t="s">
        <v>9</v>
      </c>
      <c r="H523" s="16" t="s">
        <v>9</v>
      </c>
      <c r="I523" s="278"/>
    </row>
    <row r="524" spans="1:9" ht="15.75" x14ac:dyDescent="0.25">
      <c r="A524" s="30">
        <v>565</v>
      </c>
      <c r="B524" s="6">
        <f>CADASTROS!$C$317</f>
        <v>0</v>
      </c>
      <c r="C524" s="7"/>
      <c r="D524" s="7"/>
      <c r="E524" s="7"/>
      <c r="F524" s="7"/>
      <c r="G524" s="7"/>
      <c r="H524" s="7"/>
      <c r="I524" s="8">
        <f>SUM(C524+D524+E524+F524+G524+H524)</f>
        <v>0</v>
      </c>
    </row>
    <row r="525" spans="1:9" ht="15.75" x14ac:dyDescent="0.25">
      <c r="A525" s="26">
        <v>566</v>
      </c>
      <c r="B525" s="6">
        <f>CADASTROS!$C$318</f>
        <v>0</v>
      </c>
      <c r="C525" s="7"/>
      <c r="D525" s="7"/>
      <c r="E525" s="7"/>
      <c r="F525" s="7"/>
      <c r="G525" s="7"/>
      <c r="H525" s="7"/>
      <c r="I525" s="8">
        <f t="shared" ref="I525:I551" si="37">SUM(C525+D525+E525+F525+G525+H525)</f>
        <v>0</v>
      </c>
    </row>
    <row r="526" spans="1:9" ht="15.75" x14ac:dyDescent="0.25">
      <c r="A526" s="26">
        <v>567</v>
      </c>
      <c r="B526" s="6" t="str">
        <f>CADASTROS!$C$319</f>
        <v>Lusmar Ribeiro dos Santos</v>
      </c>
      <c r="C526" s="7"/>
      <c r="D526" s="7"/>
      <c r="E526" s="7"/>
      <c r="F526" s="7"/>
      <c r="G526" s="7"/>
      <c r="H526" s="7"/>
      <c r="I526" s="8">
        <f t="shared" si="37"/>
        <v>0</v>
      </c>
    </row>
    <row r="527" spans="1:9" ht="15.75" x14ac:dyDescent="0.25">
      <c r="A527" s="26">
        <v>568</v>
      </c>
      <c r="B527" s="6" t="str">
        <f>CADASTROS!$C$320</f>
        <v>Simone Miranda de Souza</v>
      </c>
      <c r="C527" s="7"/>
      <c r="D527" s="7"/>
      <c r="E527" s="7"/>
      <c r="F527" s="7"/>
      <c r="G527" s="7"/>
      <c r="H527" s="7"/>
      <c r="I527" s="8">
        <f t="shared" si="37"/>
        <v>0</v>
      </c>
    </row>
    <row r="528" spans="1:9" ht="15.75" x14ac:dyDescent="0.25">
      <c r="A528" s="26">
        <v>569</v>
      </c>
      <c r="B528" s="6" t="str">
        <f>CADASTROS!$C$321</f>
        <v>José Ferreira Alves</v>
      </c>
      <c r="C528" s="7"/>
      <c r="D528" s="7"/>
      <c r="E528" s="7"/>
      <c r="F528" s="7"/>
      <c r="G528" s="7"/>
      <c r="H528" s="7"/>
      <c r="I528" s="8">
        <f t="shared" si="37"/>
        <v>0</v>
      </c>
    </row>
    <row r="529" spans="1:9" ht="15.75" x14ac:dyDescent="0.25">
      <c r="A529" s="26">
        <v>570</v>
      </c>
      <c r="B529" s="6" t="str">
        <f>CADASTROS!$C$322</f>
        <v>Daniel Santos Ferreira</v>
      </c>
      <c r="C529" s="7"/>
      <c r="D529" s="7"/>
      <c r="E529" s="7"/>
      <c r="F529" s="7"/>
      <c r="G529" s="7"/>
      <c r="H529" s="7"/>
      <c r="I529" s="8">
        <f t="shared" si="37"/>
        <v>0</v>
      </c>
    </row>
    <row r="530" spans="1:9" ht="15.75" x14ac:dyDescent="0.25">
      <c r="A530" s="26">
        <v>571</v>
      </c>
      <c r="B530" s="6">
        <f>CADASTROS!$C$323</f>
        <v>0</v>
      </c>
      <c r="C530" s="7"/>
      <c r="D530" s="7"/>
      <c r="E530" s="7"/>
      <c r="F530" s="7"/>
      <c r="G530" s="7"/>
      <c r="H530" s="7"/>
      <c r="I530" s="8">
        <f t="shared" si="37"/>
        <v>0</v>
      </c>
    </row>
    <row r="531" spans="1:9" ht="15.75" x14ac:dyDescent="0.25">
      <c r="A531" s="26">
        <v>572</v>
      </c>
      <c r="B531" s="6" t="str">
        <f>CADASTROS!$C$324</f>
        <v>Geová dos Santos</v>
      </c>
      <c r="C531" s="7"/>
      <c r="D531" s="7"/>
      <c r="E531" s="7"/>
      <c r="F531" s="7"/>
      <c r="G531" s="7"/>
      <c r="H531" s="7"/>
      <c r="I531" s="8">
        <f t="shared" si="37"/>
        <v>0</v>
      </c>
    </row>
    <row r="532" spans="1:9" ht="15.75" x14ac:dyDescent="0.25">
      <c r="A532" s="26">
        <v>573</v>
      </c>
      <c r="B532" s="6" t="str">
        <f>CADASTROS!$C$325</f>
        <v>Manoel Domingos S. Jesus</v>
      </c>
      <c r="C532" s="7"/>
      <c r="D532" s="7"/>
      <c r="E532" s="7"/>
      <c r="F532" s="7"/>
      <c r="G532" s="7"/>
      <c r="H532" s="7"/>
      <c r="I532" s="8">
        <f t="shared" si="37"/>
        <v>0</v>
      </c>
    </row>
    <row r="533" spans="1:9" ht="15.75" x14ac:dyDescent="0.25">
      <c r="A533" s="26">
        <v>574</v>
      </c>
      <c r="B533" s="6" t="str">
        <f>CADASTROS!$C$326</f>
        <v>Leandro José dos Santos</v>
      </c>
      <c r="C533" s="7"/>
      <c r="D533" s="7"/>
      <c r="E533" s="7"/>
      <c r="F533" s="7"/>
      <c r="G533" s="7"/>
      <c r="H533" s="7"/>
      <c r="I533" s="8">
        <f t="shared" si="37"/>
        <v>0</v>
      </c>
    </row>
    <row r="534" spans="1:9" ht="15.75" x14ac:dyDescent="0.25">
      <c r="A534" s="26">
        <v>575</v>
      </c>
      <c r="B534" s="6" t="str">
        <f>CADASTROS!$C$327</f>
        <v>Edivânia Pereira dos Santos</v>
      </c>
      <c r="C534" s="7"/>
      <c r="D534" s="7"/>
      <c r="E534" s="7"/>
      <c r="F534" s="7"/>
      <c r="G534" s="7"/>
      <c r="H534" s="7"/>
      <c r="I534" s="8">
        <f t="shared" si="37"/>
        <v>0</v>
      </c>
    </row>
    <row r="535" spans="1:9" ht="15.75" x14ac:dyDescent="0.25">
      <c r="A535" s="26">
        <v>576</v>
      </c>
      <c r="B535" s="6" t="str">
        <f>CADASTROS!$C$328</f>
        <v>Rita de Cássia Lima de Sousa</v>
      </c>
      <c r="C535" s="7"/>
      <c r="D535" s="7"/>
      <c r="E535" s="7"/>
      <c r="F535" s="7"/>
      <c r="G535" s="7"/>
      <c r="H535" s="7"/>
      <c r="I535" s="8">
        <f t="shared" si="37"/>
        <v>0</v>
      </c>
    </row>
    <row r="536" spans="1:9" ht="15.75" x14ac:dyDescent="0.25">
      <c r="A536" s="26">
        <v>577</v>
      </c>
      <c r="B536" s="6" t="str">
        <f>CADASTROS!$C$329</f>
        <v>Eliana Souza da Cruz</v>
      </c>
      <c r="C536" s="7"/>
      <c r="D536" s="7"/>
      <c r="E536" s="7"/>
      <c r="F536" s="7"/>
      <c r="G536" s="7"/>
      <c r="H536" s="7"/>
      <c r="I536" s="8">
        <f t="shared" si="37"/>
        <v>0</v>
      </c>
    </row>
    <row r="537" spans="1:9" ht="15.75" x14ac:dyDescent="0.25">
      <c r="A537" s="26">
        <v>578</v>
      </c>
      <c r="B537" s="6" t="str">
        <f>CADASTROS!$C$330</f>
        <v>Antônia de Jesus Carvalho</v>
      </c>
      <c r="C537" s="7"/>
      <c r="D537" s="7"/>
      <c r="E537" s="7"/>
      <c r="F537" s="7"/>
      <c r="G537" s="7"/>
      <c r="H537" s="7"/>
      <c r="I537" s="8">
        <f t="shared" si="37"/>
        <v>0</v>
      </c>
    </row>
    <row r="538" spans="1:9" ht="15.75" x14ac:dyDescent="0.25">
      <c r="A538" s="26">
        <v>579</v>
      </c>
      <c r="B538" s="6" t="str">
        <f>CADASTROS!$C$331</f>
        <v>Arlinda Santana Guimarães</v>
      </c>
      <c r="C538" s="7"/>
      <c r="D538" s="7"/>
      <c r="E538" s="7"/>
      <c r="F538" s="7"/>
      <c r="G538" s="7"/>
      <c r="H538" s="7"/>
      <c r="I538" s="8">
        <f t="shared" si="37"/>
        <v>0</v>
      </c>
    </row>
    <row r="539" spans="1:9" ht="15.75" x14ac:dyDescent="0.25">
      <c r="A539" s="26">
        <v>580</v>
      </c>
      <c r="B539" s="6" t="str">
        <f>CADASTROS!$C$332</f>
        <v>Leila Sena Boaventura</v>
      </c>
      <c r="C539" s="7"/>
      <c r="D539" s="7"/>
      <c r="E539" s="7"/>
      <c r="F539" s="7"/>
      <c r="G539" s="7"/>
      <c r="H539" s="7"/>
      <c r="I539" s="8">
        <f t="shared" si="37"/>
        <v>0</v>
      </c>
    </row>
    <row r="540" spans="1:9" ht="15.75" x14ac:dyDescent="0.25">
      <c r="A540" s="26">
        <v>581</v>
      </c>
      <c r="B540" s="6" t="str">
        <f>CADASTROS!$C$333</f>
        <v>Ediney Xavier Alves</v>
      </c>
      <c r="C540" s="7"/>
      <c r="D540" s="7"/>
      <c r="E540" s="7"/>
      <c r="F540" s="7"/>
      <c r="G540" s="7"/>
      <c r="H540" s="7"/>
      <c r="I540" s="8">
        <f t="shared" si="37"/>
        <v>0</v>
      </c>
    </row>
    <row r="541" spans="1:9" ht="15.75" x14ac:dyDescent="0.25">
      <c r="A541" s="26">
        <v>582</v>
      </c>
      <c r="B541" s="6" t="str">
        <f>CADASTROS!$C$334</f>
        <v>Antônio Eudes A Silva</v>
      </c>
      <c r="C541" s="7"/>
      <c r="D541" s="7"/>
      <c r="E541" s="7"/>
      <c r="F541" s="7"/>
      <c r="G541" s="7"/>
      <c r="H541" s="7"/>
      <c r="I541" s="8">
        <f t="shared" si="37"/>
        <v>0</v>
      </c>
    </row>
    <row r="542" spans="1:9" ht="15.75" x14ac:dyDescent="0.25">
      <c r="A542" s="26">
        <v>583</v>
      </c>
      <c r="B542" s="6" t="str">
        <f>CADASTROS!$C$335</f>
        <v>Leonice Silva Santos</v>
      </c>
      <c r="C542" s="7"/>
      <c r="D542" s="7"/>
      <c r="E542" s="7"/>
      <c r="F542" s="7"/>
      <c r="G542" s="7"/>
      <c r="H542" s="7"/>
      <c r="I542" s="8">
        <f t="shared" si="37"/>
        <v>0</v>
      </c>
    </row>
    <row r="543" spans="1:9" ht="15.75" x14ac:dyDescent="0.25">
      <c r="A543" s="26">
        <v>584</v>
      </c>
      <c r="B543" s="6" t="str">
        <f>CADASTROS!$C$336</f>
        <v>Marenilde Soares Silva</v>
      </c>
      <c r="C543" s="7"/>
      <c r="D543" s="7"/>
      <c r="E543" s="7"/>
      <c r="F543" s="7"/>
      <c r="G543" s="7"/>
      <c r="H543" s="7"/>
      <c r="I543" s="8">
        <f t="shared" si="37"/>
        <v>0</v>
      </c>
    </row>
    <row r="544" spans="1:9" ht="15.75" x14ac:dyDescent="0.25">
      <c r="A544" s="26">
        <v>585</v>
      </c>
      <c r="B544" s="6" t="str">
        <f>CADASTROS!$C$337</f>
        <v>Lucas Cruz Carvalho</v>
      </c>
      <c r="C544" s="7"/>
      <c r="D544" s="7"/>
      <c r="E544" s="7"/>
      <c r="F544" s="7"/>
      <c r="G544" s="7"/>
      <c r="H544" s="7"/>
      <c r="I544" s="8">
        <f t="shared" si="37"/>
        <v>0</v>
      </c>
    </row>
    <row r="545" spans="1:9" ht="15.75" x14ac:dyDescent="0.25">
      <c r="A545" s="26">
        <v>586</v>
      </c>
      <c r="B545" s="6" t="str">
        <f>CADASTROS!$C$338</f>
        <v>Lindacir M. J. da Silva</v>
      </c>
      <c r="C545" s="7"/>
      <c r="D545" s="7"/>
      <c r="E545" s="7"/>
      <c r="F545" s="7"/>
      <c r="G545" s="7"/>
      <c r="H545" s="7"/>
      <c r="I545" s="8">
        <f t="shared" si="37"/>
        <v>0</v>
      </c>
    </row>
    <row r="546" spans="1:9" ht="15.75" x14ac:dyDescent="0.25">
      <c r="A546" s="26">
        <v>587</v>
      </c>
      <c r="B546" s="6" t="str">
        <f>CADASTROS!$C$339</f>
        <v>Edineia M. dos Santos</v>
      </c>
      <c r="C546" s="7"/>
      <c r="D546" s="7"/>
      <c r="E546" s="7"/>
      <c r="F546" s="7"/>
      <c r="G546" s="7"/>
      <c r="H546" s="7"/>
      <c r="I546" s="8">
        <f t="shared" si="37"/>
        <v>0</v>
      </c>
    </row>
    <row r="547" spans="1:9" ht="15.75" x14ac:dyDescent="0.25">
      <c r="A547" s="26">
        <v>588</v>
      </c>
      <c r="B547" s="6" t="str">
        <f>CADASTROS!$C$340</f>
        <v>Margarida Agda de Jesus</v>
      </c>
      <c r="C547" s="7"/>
      <c r="D547" s="7"/>
      <c r="E547" s="7"/>
      <c r="F547" s="7"/>
      <c r="G547" s="7"/>
      <c r="H547" s="7"/>
      <c r="I547" s="8">
        <f t="shared" si="37"/>
        <v>0</v>
      </c>
    </row>
    <row r="548" spans="1:9" ht="15.75" x14ac:dyDescent="0.25">
      <c r="A548" s="26">
        <v>589</v>
      </c>
      <c r="B548" s="6" t="str">
        <f>CADASTROS!$C$341</f>
        <v>Alcinei Jesus da Silva</v>
      </c>
      <c r="C548" s="7"/>
      <c r="D548" s="7"/>
      <c r="E548" s="7"/>
      <c r="F548" s="7"/>
      <c r="G548" s="7"/>
      <c r="H548" s="7"/>
      <c r="I548" s="8">
        <f t="shared" si="37"/>
        <v>0</v>
      </c>
    </row>
    <row r="549" spans="1:9" ht="15.75" x14ac:dyDescent="0.25">
      <c r="A549" s="26">
        <v>590</v>
      </c>
      <c r="B549" s="6" t="str">
        <f>CADASTROS!$C$342</f>
        <v>Orivaldo Bispo Gama</v>
      </c>
      <c r="C549" s="7"/>
      <c r="D549" s="7"/>
      <c r="E549" s="7"/>
      <c r="F549" s="7"/>
      <c r="G549" s="7"/>
      <c r="H549" s="7"/>
      <c r="I549" s="8">
        <f t="shared" si="37"/>
        <v>0</v>
      </c>
    </row>
    <row r="550" spans="1:9" ht="15.75" x14ac:dyDescent="0.25">
      <c r="A550" s="26">
        <v>591</v>
      </c>
      <c r="B550" s="6" t="str">
        <f>CADASTROS!$C$343</f>
        <v>Valdenice Santana de Gois</v>
      </c>
      <c r="C550" s="7"/>
      <c r="D550" s="7"/>
      <c r="E550" s="7"/>
      <c r="F550" s="7"/>
      <c r="G550" s="7"/>
      <c r="H550" s="7"/>
      <c r="I550" s="8">
        <f t="shared" si="37"/>
        <v>0</v>
      </c>
    </row>
    <row r="551" spans="1:9" ht="15.75" x14ac:dyDescent="0.25">
      <c r="B551" s="7" t="s">
        <v>3</v>
      </c>
      <c r="C551" s="7">
        <f t="shared" ref="C551:H551" si="38">SUM(C524:C550)</f>
        <v>0</v>
      </c>
      <c r="D551" s="7">
        <f t="shared" si="38"/>
        <v>0</v>
      </c>
      <c r="E551" s="7">
        <f t="shared" si="38"/>
        <v>0</v>
      </c>
      <c r="F551" s="7">
        <f t="shared" si="38"/>
        <v>0</v>
      </c>
      <c r="G551" s="7">
        <f t="shared" si="38"/>
        <v>0</v>
      </c>
      <c r="H551" s="7">
        <f t="shared" si="38"/>
        <v>0</v>
      </c>
      <c r="I551" s="8">
        <f t="shared" si="37"/>
        <v>0</v>
      </c>
    </row>
    <row r="553" spans="1:9" ht="15.75" x14ac:dyDescent="0.25">
      <c r="B553" s="9" t="s">
        <v>4</v>
      </c>
      <c r="C553" s="7"/>
      <c r="D553" s="7"/>
      <c r="E553" s="7"/>
      <c r="F553" s="7"/>
      <c r="G553" s="7"/>
      <c r="H553" s="7"/>
      <c r="I553" s="7">
        <f>SUM(C553:H553)</f>
        <v>0</v>
      </c>
    </row>
    <row r="554" spans="1:9" x14ac:dyDescent="0.25">
      <c r="B554" s="10"/>
    </row>
    <row r="555" spans="1:9" ht="15.75" x14ac:dyDescent="0.25">
      <c r="B555" s="9" t="s">
        <v>5</v>
      </c>
      <c r="C555" s="11" t="e">
        <f t="shared" ref="C555:H555" si="39">C551/C553</f>
        <v>#DIV/0!</v>
      </c>
      <c r="D555" s="11" t="e">
        <f t="shared" si="39"/>
        <v>#DIV/0!</v>
      </c>
      <c r="E555" s="11" t="e">
        <f t="shared" si="39"/>
        <v>#DIV/0!</v>
      </c>
      <c r="F555" s="11" t="e">
        <f t="shared" si="39"/>
        <v>#DIV/0!</v>
      </c>
      <c r="G555" s="11" t="e">
        <f t="shared" si="39"/>
        <v>#DIV/0!</v>
      </c>
      <c r="H555" s="11" t="e">
        <f t="shared" si="39"/>
        <v>#DIV/0!</v>
      </c>
      <c r="I555" s="11"/>
    </row>
    <row r="556" spans="1:9" ht="15.75" x14ac:dyDescent="0.25">
      <c r="B556" s="12"/>
      <c r="C556" s="13"/>
      <c r="D556" s="13"/>
      <c r="E556" s="13"/>
      <c r="F556" s="13"/>
      <c r="G556" s="13"/>
      <c r="H556" s="12"/>
      <c r="I556" s="12"/>
    </row>
    <row r="557" spans="1:9" ht="15.75" x14ac:dyDescent="0.25">
      <c r="B557" s="9" t="s">
        <v>6</v>
      </c>
      <c r="C557" s="7"/>
      <c r="D557" s="7"/>
      <c r="E557" s="6"/>
      <c r="F557" s="6"/>
      <c r="G557" s="6"/>
      <c r="H557" s="6"/>
      <c r="I557" s="14"/>
    </row>
    <row r="560" spans="1:9" ht="21" x14ac:dyDescent="0.35">
      <c r="B560" s="268" t="s">
        <v>8</v>
      </c>
      <c r="C560" s="269"/>
      <c r="D560" s="269"/>
      <c r="E560" s="269"/>
      <c r="F560" s="269"/>
      <c r="G560" s="269"/>
      <c r="H560" s="269"/>
      <c r="I560" s="270"/>
    </row>
    <row r="561" spans="1:9" x14ac:dyDescent="0.25">
      <c r="I561" s="3"/>
    </row>
    <row r="562" spans="1:9" ht="21" x14ac:dyDescent="0.35">
      <c r="B562" s="271" t="s">
        <v>0</v>
      </c>
      <c r="C562" s="272"/>
      <c r="D562" s="272"/>
      <c r="E562" s="272"/>
      <c r="F562" s="272"/>
      <c r="G562" s="272"/>
      <c r="H562" s="272"/>
      <c r="I562" s="273"/>
    </row>
    <row r="564" spans="1:9" ht="36.75" customHeight="1" x14ac:dyDescent="0.25">
      <c r="B564" s="265" t="s">
        <v>344</v>
      </c>
      <c r="C564" s="276"/>
      <c r="D564" s="276"/>
      <c r="E564" s="276"/>
      <c r="F564" s="276"/>
      <c r="G564" s="276"/>
      <c r="H564" s="276"/>
      <c r="I564" s="277"/>
    </row>
    <row r="565" spans="1:9" ht="47.25" x14ac:dyDescent="0.25">
      <c r="A565" s="274" t="s">
        <v>22</v>
      </c>
      <c r="B565" s="274" t="s">
        <v>1</v>
      </c>
      <c r="C565" s="4" t="s">
        <v>2963</v>
      </c>
      <c r="D565" s="4" t="s">
        <v>2964</v>
      </c>
      <c r="E565" s="101" t="s">
        <v>2965</v>
      </c>
      <c r="F565" s="101" t="s">
        <v>2966</v>
      </c>
      <c r="G565" s="101" t="s">
        <v>2865</v>
      </c>
      <c r="H565" s="4" t="s">
        <v>2962</v>
      </c>
      <c r="I565" s="278" t="s">
        <v>2</v>
      </c>
    </row>
    <row r="566" spans="1:9" ht="25.5" x14ac:dyDescent="0.25">
      <c r="A566" s="279"/>
      <c r="B566" s="275"/>
      <c r="C566" s="16" t="s">
        <v>9</v>
      </c>
      <c r="D566" s="16" t="s">
        <v>9</v>
      </c>
      <c r="E566" s="16" t="s">
        <v>9</v>
      </c>
      <c r="F566" s="16" t="s">
        <v>9</v>
      </c>
      <c r="G566" s="16" t="s">
        <v>9</v>
      </c>
      <c r="H566" s="16" t="s">
        <v>9</v>
      </c>
      <c r="I566" s="278"/>
    </row>
    <row r="567" spans="1:9" ht="15.75" x14ac:dyDescent="0.25">
      <c r="A567" s="30">
        <v>592</v>
      </c>
      <c r="B567" s="6" t="str">
        <f>CADASTROS!$C$344</f>
        <v xml:space="preserve">Sergio Neto da Cruz </v>
      </c>
      <c r="C567" s="7"/>
      <c r="D567" s="7"/>
      <c r="E567" s="7"/>
      <c r="F567" s="7"/>
      <c r="G567" s="7"/>
      <c r="H567" s="7"/>
      <c r="I567" s="8">
        <f>SUM(C567+D567+E567+F567+G567+H567)</f>
        <v>0</v>
      </c>
    </row>
    <row r="568" spans="1:9" ht="15.75" x14ac:dyDescent="0.25">
      <c r="A568" s="26">
        <v>593</v>
      </c>
      <c r="B568" s="6" t="str">
        <f>CADASTROS!$C$345</f>
        <v>Alcione Jesus Silva</v>
      </c>
      <c r="C568" s="7"/>
      <c r="D568" s="7"/>
      <c r="E568" s="7"/>
      <c r="F568" s="7"/>
      <c r="G568" s="7"/>
      <c r="H568" s="7"/>
      <c r="I568" s="8">
        <f t="shared" ref="I568:I594" si="40">SUM(C568+D568+E568+F568+G568+H568)</f>
        <v>0</v>
      </c>
    </row>
    <row r="569" spans="1:9" ht="15.75" x14ac:dyDescent="0.25">
      <c r="A569" s="26">
        <v>594</v>
      </c>
      <c r="B569" s="6" t="str">
        <f>CADASTROS!$C$346</f>
        <v>Luana Marcos S. Silva</v>
      </c>
      <c r="C569" s="7"/>
      <c r="D569" s="7"/>
      <c r="E569" s="7"/>
      <c r="F569" s="7"/>
      <c r="G569" s="7"/>
      <c r="H569" s="7"/>
      <c r="I569" s="8">
        <f t="shared" si="40"/>
        <v>0</v>
      </c>
    </row>
    <row r="570" spans="1:9" ht="15.75" x14ac:dyDescent="0.25">
      <c r="A570" s="26">
        <v>595</v>
      </c>
      <c r="B570" s="6" t="str">
        <f>CADASTROS!$C$347</f>
        <v>Gislândia Silva de Oliveira</v>
      </c>
      <c r="C570" s="7"/>
      <c r="D570" s="7"/>
      <c r="E570" s="7"/>
      <c r="F570" s="7"/>
      <c r="G570" s="7"/>
      <c r="H570" s="7"/>
      <c r="I570" s="8">
        <f t="shared" si="40"/>
        <v>0</v>
      </c>
    </row>
    <row r="571" spans="1:9" ht="15.75" x14ac:dyDescent="0.25">
      <c r="A571" s="26">
        <v>596</v>
      </c>
      <c r="B571" s="6" t="str">
        <f>CADASTROS!$C$348</f>
        <v>Edvan S. de Jesus</v>
      </c>
      <c r="C571" s="7"/>
      <c r="D571" s="7"/>
      <c r="E571" s="7"/>
      <c r="F571" s="7"/>
      <c r="G571" s="7"/>
      <c r="H571" s="7"/>
      <c r="I571" s="8">
        <f t="shared" si="40"/>
        <v>0</v>
      </c>
    </row>
    <row r="572" spans="1:9" ht="15.75" x14ac:dyDescent="0.25">
      <c r="A572" s="26">
        <v>597</v>
      </c>
      <c r="B572" s="6" t="str">
        <f>CADASTROS!$C$349</f>
        <v>Valdineide Silva Araújo</v>
      </c>
      <c r="C572" s="7"/>
      <c r="D572" s="7"/>
      <c r="E572" s="7"/>
      <c r="F572" s="7"/>
      <c r="G572" s="7"/>
      <c r="H572" s="7"/>
      <c r="I572" s="8">
        <f t="shared" si="40"/>
        <v>0</v>
      </c>
    </row>
    <row r="573" spans="1:9" ht="15.75" x14ac:dyDescent="0.25">
      <c r="A573" s="26">
        <v>598</v>
      </c>
      <c r="B573" s="6" t="str">
        <f>CADASTROS!$C$350</f>
        <v>Maria de Fátima da Silva</v>
      </c>
      <c r="C573" s="7"/>
      <c r="D573" s="7">
        <v>30.5</v>
      </c>
      <c r="E573" s="7">
        <v>23.5</v>
      </c>
      <c r="F573" s="7"/>
      <c r="G573" s="7"/>
      <c r="H573" s="7"/>
      <c r="I573" s="8">
        <f t="shared" si="40"/>
        <v>54</v>
      </c>
    </row>
    <row r="574" spans="1:9" ht="15.75" x14ac:dyDescent="0.25">
      <c r="A574" s="26">
        <v>599</v>
      </c>
      <c r="B574" s="6" t="str">
        <f>CADASTROS!$C$351</f>
        <v>Lucineide da Silva Valeir</v>
      </c>
      <c r="C574" s="7"/>
      <c r="D574" s="7"/>
      <c r="E574" s="7"/>
      <c r="F574" s="7"/>
      <c r="G574" s="7"/>
      <c r="H574" s="7"/>
      <c r="I574" s="8">
        <f t="shared" si="40"/>
        <v>0</v>
      </c>
    </row>
    <row r="575" spans="1:9" ht="15.75" x14ac:dyDescent="0.25">
      <c r="A575" s="26">
        <v>600</v>
      </c>
      <c r="B575" s="6" t="str">
        <f>CADASTROS!$C$352</f>
        <v>Maciel S Macedo</v>
      </c>
      <c r="C575" s="7"/>
      <c r="D575" s="7"/>
      <c r="E575" s="7"/>
      <c r="F575" s="7"/>
      <c r="G575" s="7"/>
      <c r="H575" s="7"/>
      <c r="I575" s="8">
        <f t="shared" si="40"/>
        <v>0</v>
      </c>
    </row>
    <row r="576" spans="1:9" ht="15.75" x14ac:dyDescent="0.25">
      <c r="A576" s="26">
        <v>601</v>
      </c>
      <c r="B576" s="6" t="str">
        <f>CADASTROS!$C$353</f>
        <v>Maria Anunciação Pereira dos Santos</v>
      </c>
      <c r="C576" s="7"/>
      <c r="D576" s="7"/>
      <c r="E576" s="7"/>
      <c r="F576" s="7"/>
      <c r="G576" s="7"/>
      <c r="H576" s="7"/>
      <c r="I576" s="8">
        <f t="shared" si="40"/>
        <v>0</v>
      </c>
    </row>
    <row r="577" spans="1:9" ht="15.75" x14ac:dyDescent="0.25">
      <c r="A577" s="26">
        <v>602</v>
      </c>
      <c r="B577" s="6" t="str">
        <f>CADASTROS!$C$354</f>
        <v>Antônia dos Anjos Pereira</v>
      </c>
      <c r="C577" s="7"/>
      <c r="D577" s="7"/>
      <c r="E577" s="7"/>
      <c r="F577" s="7"/>
      <c r="G577" s="7"/>
      <c r="H577" s="7"/>
      <c r="I577" s="8">
        <f t="shared" si="40"/>
        <v>0</v>
      </c>
    </row>
    <row r="578" spans="1:9" ht="15.75" x14ac:dyDescent="0.25">
      <c r="A578" s="26">
        <v>603</v>
      </c>
      <c r="B578" s="6" t="str">
        <f>CADASTROS!$C$355</f>
        <v>Marlene Evangelista Nascimento</v>
      </c>
      <c r="C578" s="7"/>
      <c r="D578" s="7"/>
      <c r="E578" s="7"/>
      <c r="F578" s="7"/>
      <c r="G578" s="7"/>
      <c r="H578" s="7"/>
      <c r="I578" s="8">
        <f t="shared" si="40"/>
        <v>0</v>
      </c>
    </row>
    <row r="579" spans="1:9" ht="15.75" x14ac:dyDescent="0.25">
      <c r="A579" s="26">
        <v>604</v>
      </c>
      <c r="B579" s="6" t="str">
        <f>CADASTROS!$C$356</f>
        <v>Anacélia Alves</v>
      </c>
      <c r="C579" s="7"/>
      <c r="D579" s="7"/>
      <c r="E579" s="7"/>
      <c r="F579" s="7"/>
      <c r="G579" s="7"/>
      <c r="H579" s="7"/>
      <c r="I579" s="8">
        <f t="shared" si="40"/>
        <v>0</v>
      </c>
    </row>
    <row r="580" spans="1:9" ht="15.75" x14ac:dyDescent="0.25">
      <c r="A580" s="26">
        <v>605</v>
      </c>
      <c r="B580" s="6" t="str">
        <f>CADASTROS!$C$357</f>
        <v>Silane Alves Martins</v>
      </c>
      <c r="C580" s="7"/>
      <c r="D580" s="7"/>
      <c r="E580" s="7"/>
      <c r="F580" s="7"/>
      <c r="G580" s="7"/>
      <c r="H580" s="7"/>
      <c r="I580" s="8">
        <f t="shared" si="40"/>
        <v>0</v>
      </c>
    </row>
    <row r="581" spans="1:9" ht="15.75" x14ac:dyDescent="0.25">
      <c r="A581" s="26">
        <v>606</v>
      </c>
      <c r="B581" s="6" t="str">
        <f>CADASTROS!$C$358</f>
        <v>Lindinalva Rosa Santos</v>
      </c>
      <c r="C581" s="7"/>
      <c r="D581" s="7"/>
      <c r="E581" s="7"/>
      <c r="F581" s="7"/>
      <c r="G581" s="7"/>
      <c r="H581" s="7"/>
      <c r="I581" s="8">
        <f t="shared" si="40"/>
        <v>0</v>
      </c>
    </row>
    <row r="582" spans="1:9" ht="15.75" x14ac:dyDescent="0.25">
      <c r="A582" s="26">
        <v>607</v>
      </c>
      <c r="B582" s="6" t="str">
        <f>CADASTROS!$C$359</f>
        <v>Daniel Santana Carvalho</v>
      </c>
      <c r="C582" s="7"/>
      <c r="D582" s="7"/>
      <c r="E582" s="7"/>
      <c r="F582" s="7"/>
      <c r="G582" s="7"/>
      <c r="H582" s="7"/>
      <c r="I582" s="8">
        <f t="shared" si="40"/>
        <v>0</v>
      </c>
    </row>
    <row r="583" spans="1:9" ht="15.75" x14ac:dyDescent="0.25">
      <c r="A583" s="26">
        <v>608</v>
      </c>
      <c r="B583" s="6" t="str">
        <f>CADASTROS!$C$360</f>
        <v>Adriano da Silva</v>
      </c>
      <c r="C583" s="7"/>
      <c r="D583" s="7"/>
      <c r="E583" s="7"/>
      <c r="F583" s="7"/>
      <c r="G583" s="7"/>
      <c r="H583" s="7"/>
      <c r="I583" s="8">
        <f t="shared" si="40"/>
        <v>0</v>
      </c>
    </row>
    <row r="584" spans="1:9" ht="15.75" x14ac:dyDescent="0.25">
      <c r="A584" s="26">
        <v>609</v>
      </c>
      <c r="B584" s="6" t="str">
        <f>CADASTROS!$C$361</f>
        <v>Fabio Miranda Fernandes</v>
      </c>
      <c r="C584" s="7"/>
      <c r="D584" s="7"/>
      <c r="E584" s="7"/>
      <c r="F584" s="7"/>
      <c r="G584" s="7"/>
      <c r="H584" s="7"/>
      <c r="I584" s="8">
        <f t="shared" si="40"/>
        <v>0</v>
      </c>
    </row>
    <row r="585" spans="1:9" ht="15.75" x14ac:dyDescent="0.25">
      <c r="A585" s="26">
        <v>610</v>
      </c>
      <c r="B585" s="6" t="str">
        <f>CADASTROS!$C$362</f>
        <v>Maria de Jesus de Moura</v>
      </c>
      <c r="C585" s="7"/>
      <c r="D585" s="7"/>
      <c r="E585" s="7"/>
      <c r="F585" s="7"/>
      <c r="G585" s="7"/>
      <c r="H585" s="7"/>
      <c r="I585" s="8">
        <f t="shared" si="40"/>
        <v>0</v>
      </c>
    </row>
    <row r="586" spans="1:9" ht="15.75" x14ac:dyDescent="0.25">
      <c r="A586" s="26">
        <v>611</v>
      </c>
      <c r="B586" s="6" t="str">
        <f>CADASTROS!$C$363</f>
        <v>José Roberto de Souza Almeida</v>
      </c>
      <c r="C586" s="7"/>
      <c r="D586" s="7"/>
      <c r="E586" s="7"/>
      <c r="F586" s="7"/>
      <c r="G586" s="7"/>
      <c r="H586" s="7"/>
      <c r="I586" s="8">
        <f t="shared" si="40"/>
        <v>0</v>
      </c>
    </row>
    <row r="587" spans="1:9" ht="15.75" x14ac:dyDescent="0.25">
      <c r="A587" s="26">
        <v>612</v>
      </c>
      <c r="B587" s="6" t="str">
        <f>CADASTROS!$C$364</f>
        <v>Maria das Graças S Nascimento</v>
      </c>
      <c r="C587" s="7"/>
      <c r="D587" s="7"/>
      <c r="E587" s="7"/>
      <c r="F587" s="7"/>
      <c r="G587" s="7"/>
      <c r="H587" s="7"/>
      <c r="I587" s="8">
        <f t="shared" si="40"/>
        <v>0</v>
      </c>
    </row>
    <row r="588" spans="1:9" ht="15.75" x14ac:dyDescent="0.25">
      <c r="A588" s="26">
        <v>613</v>
      </c>
      <c r="B588" s="6" t="str">
        <f>CADASTROS!$C$365</f>
        <v>Joelma Paixão Lopes</v>
      </c>
      <c r="C588" s="7"/>
      <c r="D588" s="7"/>
      <c r="E588" s="7"/>
      <c r="F588" s="7"/>
      <c r="G588" s="7"/>
      <c r="H588" s="7"/>
      <c r="I588" s="8">
        <f t="shared" si="40"/>
        <v>0</v>
      </c>
    </row>
    <row r="589" spans="1:9" ht="15.75" x14ac:dyDescent="0.25">
      <c r="A589" s="26">
        <v>614</v>
      </c>
      <c r="B589" s="6" t="str">
        <f>CADASTROS!$C$366</f>
        <v>Patrícia França</v>
      </c>
      <c r="C589" s="7"/>
      <c r="D589" s="7"/>
      <c r="E589" s="7"/>
      <c r="F589" s="7"/>
      <c r="G589" s="7"/>
      <c r="H589" s="7"/>
      <c r="I589" s="8">
        <f t="shared" si="40"/>
        <v>0</v>
      </c>
    </row>
    <row r="590" spans="1:9" ht="15.75" x14ac:dyDescent="0.25">
      <c r="A590" s="26">
        <v>615</v>
      </c>
      <c r="B590" s="6" t="str">
        <f>CADASTROS!$C$367</f>
        <v>Joelza Pinheiro dos Santos</v>
      </c>
      <c r="C590" s="7"/>
      <c r="D590" s="7"/>
      <c r="E590" s="7"/>
      <c r="F590" s="7"/>
      <c r="G590" s="7"/>
      <c r="H590" s="7"/>
      <c r="I590" s="8">
        <f t="shared" si="40"/>
        <v>0</v>
      </c>
    </row>
    <row r="591" spans="1:9" ht="15.75" x14ac:dyDescent="0.25">
      <c r="A591" s="26">
        <v>616</v>
      </c>
      <c r="B591" s="6" t="str">
        <f>CADASTROS!$C$368</f>
        <v>Mariene de Jesus Rodrigues</v>
      </c>
      <c r="C591" s="7"/>
      <c r="D591" s="7"/>
      <c r="E591" s="7"/>
      <c r="F591" s="7"/>
      <c r="G591" s="7"/>
      <c r="H591" s="7"/>
      <c r="I591" s="8">
        <f t="shared" si="40"/>
        <v>0</v>
      </c>
    </row>
    <row r="592" spans="1:9" ht="15.75" x14ac:dyDescent="0.25">
      <c r="A592" s="26">
        <v>617</v>
      </c>
      <c r="B592" s="6" t="str">
        <f>CADASTROS!$C$369</f>
        <v>Geniclézia Almeida Silva</v>
      </c>
      <c r="C592" s="7"/>
      <c r="D592" s="7"/>
      <c r="E592" s="7"/>
      <c r="F592" s="7"/>
      <c r="G592" s="7"/>
      <c r="H592" s="7"/>
      <c r="I592" s="8">
        <f t="shared" si="40"/>
        <v>0</v>
      </c>
    </row>
    <row r="593" spans="1:9" ht="15.75" x14ac:dyDescent="0.25">
      <c r="A593" s="26">
        <v>618</v>
      </c>
      <c r="B593" s="6" t="str">
        <f>CADASTROS!$C$370</f>
        <v>Jaciene Rodrigues Silva</v>
      </c>
      <c r="C593" s="7"/>
      <c r="D593" s="7"/>
      <c r="E593" s="7"/>
      <c r="F593" s="7"/>
      <c r="G593" s="7"/>
      <c r="H593" s="7"/>
      <c r="I593" s="8">
        <f t="shared" si="40"/>
        <v>0</v>
      </c>
    </row>
    <row r="594" spans="1:9" ht="15.75" x14ac:dyDescent="0.25">
      <c r="B594" s="7" t="s">
        <v>3</v>
      </c>
      <c r="C594" s="7">
        <f t="shared" ref="C594:H594" si="41">SUM(C567:C593)</f>
        <v>0</v>
      </c>
      <c r="D594" s="7">
        <f t="shared" si="41"/>
        <v>30.5</v>
      </c>
      <c r="E594" s="7">
        <f t="shared" si="41"/>
        <v>23.5</v>
      </c>
      <c r="F594" s="7">
        <f t="shared" si="41"/>
        <v>0</v>
      </c>
      <c r="G594" s="7">
        <f t="shared" si="41"/>
        <v>0</v>
      </c>
      <c r="H594" s="7">
        <f t="shared" si="41"/>
        <v>0</v>
      </c>
      <c r="I594" s="8">
        <f t="shared" si="40"/>
        <v>54</v>
      </c>
    </row>
    <row r="596" spans="1:9" ht="15.75" x14ac:dyDescent="0.25">
      <c r="B596" s="9" t="s">
        <v>4</v>
      </c>
      <c r="C596" s="7"/>
      <c r="D596" s="7"/>
      <c r="E596" s="7"/>
      <c r="F596" s="7"/>
      <c r="G596" s="7"/>
      <c r="H596" s="7"/>
      <c r="I596" s="7">
        <f>SUM(C596:H596)</f>
        <v>0</v>
      </c>
    </row>
    <row r="597" spans="1:9" x14ac:dyDescent="0.25">
      <c r="B597" s="10"/>
    </row>
    <row r="598" spans="1:9" ht="15.75" x14ac:dyDescent="0.25">
      <c r="B598" s="9" t="s">
        <v>5</v>
      </c>
      <c r="C598" s="11" t="e">
        <f t="shared" ref="C598:H598" si="42">C594/C596</f>
        <v>#DIV/0!</v>
      </c>
      <c r="D598" s="11" t="e">
        <f t="shared" si="42"/>
        <v>#DIV/0!</v>
      </c>
      <c r="E598" s="11" t="e">
        <f t="shared" si="42"/>
        <v>#DIV/0!</v>
      </c>
      <c r="F598" s="11" t="e">
        <f t="shared" si="42"/>
        <v>#DIV/0!</v>
      </c>
      <c r="G598" s="11" t="e">
        <f t="shared" si="42"/>
        <v>#DIV/0!</v>
      </c>
      <c r="H598" s="11" t="e">
        <f t="shared" si="42"/>
        <v>#DIV/0!</v>
      </c>
      <c r="I598" s="11"/>
    </row>
    <row r="599" spans="1:9" ht="15.75" x14ac:dyDescent="0.25">
      <c r="B599" s="12"/>
      <c r="C599" s="13"/>
      <c r="D599" s="13"/>
      <c r="E599" s="13"/>
      <c r="F599" s="13"/>
      <c r="G599" s="13"/>
      <c r="H599" s="12"/>
      <c r="I599" s="12"/>
    </row>
    <row r="600" spans="1:9" ht="15.75" x14ac:dyDescent="0.25">
      <c r="B600" s="9" t="s">
        <v>6</v>
      </c>
      <c r="C600" s="7"/>
      <c r="D600" s="7"/>
      <c r="E600" s="6"/>
      <c r="F600" s="6"/>
      <c r="G600" s="6"/>
      <c r="H600" s="6"/>
      <c r="I600" s="14"/>
    </row>
    <row r="603" spans="1:9" ht="21" x14ac:dyDescent="0.35">
      <c r="B603" s="268" t="s">
        <v>8</v>
      </c>
      <c r="C603" s="269"/>
      <c r="D603" s="269"/>
      <c r="E603" s="269"/>
      <c r="F603" s="269"/>
      <c r="G603" s="269"/>
      <c r="H603" s="269"/>
      <c r="I603" s="270"/>
    </row>
    <row r="604" spans="1:9" x14ac:dyDescent="0.25">
      <c r="I604" s="3"/>
    </row>
    <row r="605" spans="1:9" ht="21" x14ac:dyDescent="0.35">
      <c r="B605" s="271" t="s">
        <v>0</v>
      </c>
      <c r="C605" s="272"/>
      <c r="D605" s="272"/>
      <c r="E605" s="272"/>
      <c r="F605" s="272"/>
      <c r="G605" s="272"/>
      <c r="H605" s="272"/>
      <c r="I605" s="273"/>
    </row>
    <row r="607" spans="1:9" ht="37.15" customHeight="1" x14ac:dyDescent="0.25">
      <c r="B607" s="265" t="s">
        <v>344</v>
      </c>
      <c r="C607" s="276"/>
      <c r="D607" s="276"/>
      <c r="E607" s="276"/>
      <c r="F607" s="276"/>
      <c r="G607" s="276"/>
      <c r="H607" s="276"/>
      <c r="I607" s="277"/>
    </row>
    <row r="608" spans="1:9" ht="30" customHeight="1" x14ac:dyDescent="0.25">
      <c r="A608" s="274" t="s">
        <v>22</v>
      </c>
      <c r="B608" s="274" t="s">
        <v>1</v>
      </c>
      <c r="C608" s="4" t="s">
        <v>2963</v>
      </c>
      <c r="D608" s="4" t="s">
        <v>2964</v>
      </c>
      <c r="E608" s="101" t="s">
        <v>2965</v>
      </c>
      <c r="F608" s="101" t="s">
        <v>2966</v>
      </c>
      <c r="G608" s="101" t="s">
        <v>2865</v>
      </c>
      <c r="H608" s="4" t="s">
        <v>2962</v>
      </c>
      <c r="I608" s="278" t="s">
        <v>2</v>
      </c>
    </row>
    <row r="609" spans="1:9" ht="36" customHeight="1" x14ac:dyDescent="0.25">
      <c r="A609" s="279"/>
      <c r="B609" s="275"/>
      <c r="C609" s="16" t="s">
        <v>9</v>
      </c>
      <c r="D609" s="16" t="s">
        <v>9</v>
      </c>
      <c r="E609" s="16" t="s">
        <v>9</v>
      </c>
      <c r="F609" s="16" t="s">
        <v>9</v>
      </c>
      <c r="G609" s="16" t="s">
        <v>9</v>
      </c>
      <c r="H609" s="16" t="s">
        <v>9</v>
      </c>
      <c r="I609" s="278"/>
    </row>
    <row r="610" spans="1:9" ht="15.75" x14ac:dyDescent="0.25">
      <c r="A610" s="30">
        <v>619</v>
      </c>
      <c r="B610" s="6" t="str">
        <f>CADASTROS!$C$371</f>
        <v>Cosme</v>
      </c>
      <c r="C610" s="7"/>
      <c r="D610" s="7"/>
      <c r="E610" s="7"/>
      <c r="F610" s="7"/>
      <c r="G610" s="7"/>
      <c r="H610" s="7"/>
      <c r="I610" s="8">
        <f>SUM(C610+D610+E610+F610+G610+H610)</f>
        <v>0</v>
      </c>
    </row>
    <row r="611" spans="1:9" ht="15.75" x14ac:dyDescent="0.25">
      <c r="A611" s="26">
        <v>620</v>
      </c>
      <c r="B611" s="6" t="str">
        <f>CADASTROS!$C$372</f>
        <v>Silvaneide Oliveira Souza</v>
      </c>
      <c r="C611" s="7"/>
      <c r="D611" s="7">
        <v>31</v>
      </c>
      <c r="E611" s="7">
        <v>17</v>
      </c>
      <c r="F611" s="7"/>
      <c r="G611" s="7"/>
      <c r="H611" s="7"/>
      <c r="I611" s="8">
        <f t="shared" ref="I611:I637" si="43">SUM(C611+D611+E611+F611+G611+H611)</f>
        <v>48</v>
      </c>
    </row>
    <row r="612" spans="1:9" ht="15.75" x14ac:dyDescent="0.25">
      <c r="A612" s="26">
        <v>621</v>
      </c>
      <c r="B612" s="6" t="str">
        <f>CADASTROS!$C$373</f>
        <v>Eloizio Cruz da Silva</v>
      </c>
      <c r="C612" s="7"/>
      <c r="D612" s="7"/>
      <c r="E612" s="7"/>
      <c r="F612" s="7"/>
      <c r="G612" s="7"/>
      <c r="H612" s="7"/>
      <c r="I612" s="8">
        <f t="shared" si="43"/>
        <v>0</v>
      </c>
    </row>
    <row r="613" spans="1:9" ht="15.75" x14ac:dyDescent="0.25">
      <c r="A613" s="26">
        <v>622</v>
      </c>
      <c r="B613" s="6" t="str">
        <f>CADASTROS!$C$374</f>
        <v>Vando Welton Lima Dantas</v>
      </c>
      <c r="C613" s="7">
        <v>15</v>
      </c>
      <c r="D613" s="7">
        <v>15</v>
      </c>
      <c r="E613" s="7">
        <v>13</v>
      </c>
      <c r="F613" s="7"/>
      <c r="G613" s="7"/>
      <c r="H613" s="7"/>
      <c r="I613" s="8">
        <f t="shared" si="43"/>
        <v>43</v>
      </c>
    </row>
    <row r="614" spans="1:9" ht="15.75" x14ac:dyDescent="0.25">
      <c r="A614" s="26">
        <v>623</v>
      </c>
      <c r="B614" s="6" t="str">
        <f>CADASTROS!$C$375</f>
        <v>Maria Madalena Lima Santos</v>
      </c>
      <c r="C614" s="7"/>
      <c r="D614" s="7"/>
      <c r="E614" s="7"/>
      <c r="F614" s="7"/>
      <c r="G614" s="7"/>
      <c r="H614" s="7"/>
      <c r="I614" s="8">
        <f t="shared" si="43"/>
        <v>0</v>
      </c>
    </row>
    <row r="615" spans="1:9" ht="15.75" x14ac:dyDescent="0.25">
      <c r="A615" s="26">
        <v>624</v>
      </c>
      <c r="B615" s="6" t="str">
        <f>CADASTROS!$C$376</f>
        <v>José Eduardo Sousa</v>
      </c>
      <c r="C615" s="7"/>
      <c r="D615" s="7"/>
      <c r="E615" s="7"/>
      <c r="F615" s="7"/>
      <c r="G615" s="7"/>
      <c r="H615" s="7"/>
      <c r="I615" s="8">
        <f t="shared" si="43"/>
        <v>0</v>
      </c>
    </row>
    <row r="616" spans="1:9" ht="15.75" x14ac:dyDescent="0.25">
      <c r="A616" s="26">
        <v>625</v>
      </c>
      <c r="B616" s="6" t="str">
        <f>CADASTROS!$C$377</f>
        <v>Dalvaires A de Souza</v>
      </c>
      <c r="C616" s="7"/>
      <c r="D616" s="7"/>
      <c r="E616" s="7"/>
      <c r="F616" s="7"/>
      <c r="G616" s="7"/>
      <c r="H616" s="7"/>
      <c r="I616" s="8">
        <f t="shared" si="43"/>
        <v>0</v>
      </c>
    </row>
    <row r="617" spans="1:9" ht="15.75" x14ac:dyDescent="0.25">
      <c r="A617" s="26">
        <v>626</v>
      </c>
      <c r="B617" s="6" t="str">
        <f>CADASTROS!$C$378</f>
        <v>Juliana Alves de Souza</v>
      </c>
      <c r="C617" s="7"/>
      <c r="D617" s="7"/>
      <c r="E617" s="7"/>
      <c r="F617" s="7"/>
      <c r="G617" s="7"/>
      <c r="H617" s="7"/>
      <c r="I617" s="8">
        <f t="shared" si="43"/>
        <v>0</v>
      </c>
    </row>
    <row r="618" spans="1:9" ht="15.75" x14ac:dyDescent="0.25">
      <c r="A618" s="26">
        <v>627</v>
      </c>
      <c r="B618" s="6" t="str">
        <f>CADASTROS!$C$379</f>
        <v>Tatiana Alves de Souza</v>
      </c>
      <c r="C618" s="7"/>
      <c r="D618" s="7"/>
      <c r="E618" s="7"/>
      <c r="F618" s="7"/>
      <c r="G618" s="7"/>
      <c r="H618" s="7"/>
      <c r="I618" s="8">
        <f t="shared" si="43"/>
        <v>0</v>
      </c>
    </row>
    <row r="619" spans="1:9" ht="15.75" x14ac:dyDescent="0.25">
      <c r="A619" s="26">
        <v>628</v>
      </c>
      <c r="B619" s="6" t="str">
        <f>CADASTROS!$C$380</f>
        <v>Maria Aparecida Leoncio Pires</v>
      </c>
      <c r="C619" s="7"/>
      <c r="D619" s="7"/>
      <c r="E619" s="7"/>
      <c r="F619" s="7"/>
      <c r="G619" s="7"/>
      <c r="H619" s="7"/>
      <c r="I619" s="8">
        <f t="shared" si="43"/>
        <v>0</v>
      </c>
    </row>
    <row r="620" spans="1:9" ht="15.75" x14ac:dyDescent="0.25">
      <c r="A620" s="26">
        <v>629</v>
      </c>
      <c r="B620" s="6" t="str">
        <f>CADASTROS!$C$381</f>
        <v>Noelma Oliveira Santana</v>
      </c>
      <c r="C620" s="7"/>
      <c r="D620" s="7"/>
      <c r="E620" s="7"/>
      <c r="F620" s="7"/>
      <c r="G620" s="7"/>
      <c r="H620" s="7"/>
      <c r="I620" s="8">
        <f t="shared" si="43"/>
        <v>0</v>
      </c>
    </row>
    <row r="621" spans="1:9" ht="15.75" x14ac:dyDescent="0.25">
      <c r="A621" s="26">
        <v>630</v>
      </c>
      <c r="B621" s="6" t="str">
        <f>CADASTROS!$C$382</f>
        <v>Bruno Moreira da Silva</v>
      </c>
      <c r="C621" s="7"/>
      <c r="D621" s="7"/>
      <c r="E621" s="7"/>
      <c r="F621" s="7"/>
      <c r="G621" s="7"/>
      <c r="H621" s="7"/>
      <c r="I621" s="8">
        <f t="shared" si="43"/>
        <v>0</v>
      </c>
    </row>
    <row r="622" spans="1:9" ht="15.75" x14ac:dyDescent="0.25">
      <c r="A622" s="26">
        <v>631</v>
      </c>
      <c r="B622" s="6" t="str">
        <f>CADASTROS!$C$383</f>
        <v>Juarez de Souza</v>
      </c>
      <c r="C622" s="7"/>
      <c r="D622" s="7"/>
      <c r="E622" s="7"/>
      <c r="F622" s="7"/>
      <c r="G622" s="7"/>
      <c r="H622" s="7"/>
      <c r="I622" s="8">
        <f t="shared" si="43"/>
        <v>0</v>
      </c>
    </row>
    <row r="623" spans="1:9" ht="15.75" x14ac:dyDescent="0.25">
      <c r="A623" s="26">
        <v>632</v>
      </c>
      <c r="B623" s="6" t="str">
        <f>CADASTROS!$C$384</f>
        <v>Elvis Alves dos Santos</v>
      </c>
      <c r="C623" s="7"/>
      <c r="D623" s="7"/>
      <c r="E623" s="7"/>
      <c r="F623" s="7"/>
      <c r="G623" s="7"/>
      <c r="H623" s="7"/>
      <c r="I623" s="8">
        <f t="shared" si="43"/>
        <v>0</v>
      </c>
    </row>
    <row r="624" spans="1:9" ht="15.75" x14ac:dyDescent="0.25">
      <c r="A624" s="26">
        <v>633</v>
      </c>
      <c r="B624" s="6" t="str">
        <f>CADASTROS!$C$385</f>
        <v>Simone Melo Silva</v>
      </c>
      <c r="C624" s="7"/>
      <c r="D624" s="7"/>
      <c r="E624" s="7"/>
      <c r="F624" s="7"/>
      <c r="G624" s="7"/>
      <c r="H624" s="7"/>
      <c r="I624" s="8">
        <f t="shared" si="43"/>
        <v>0</v>
      </c>
    </row>
    <row r="625" spans="1:9" ht="15.75" x14ac:dyDescent="0.25">
      <c r="A625" s="26">
        <v>634</v>
      </c>
      <c r="B625" s="6" t="str">
        <f>CADASTROS!$C$386</f>
        <v>Marivalda Oliveira Santana</v>
      </c>
      <c r="C625" s="7"/>
      <c r="D625" s="7"/>
      <c r="E625" s="7"/>
      <c r="F625" s="7"/>
      <c r="G625" s="7"/>
      <c r="H625" s="7"/>
      <c r="I625" s="8">
        <f t="shared" si="43"/>
        <v>0</v>
      </c>
    </row>
    <row r="626" spans="1:9" ht="15.75" x14ac:dyDescent="0.25">
      <c r="A626" s="26">
        <v>635</v>
      </c>
      <c r="B626" s="6" t="str">
        <f>CADASTROS!$C$387</f>
        <v>Jandira de Jesus Pires</v>
      </c>
      <c r="C626" s="7"/>
      <c r="D626" s="7"/>
      <c r="E626" s="7"/>
      <c r="F626" s="7"/>
      <c r="G626" s="7"/>
      <c r="H626" s="7"/>
      <c r="I626" s="8">
        <f t="shared" si="43"/>
        <v>0</v>
      </c>
    </row>
    <row r="627" spans="1:9" ht="15.75" x14ac:dyDescent="0.25">
      <c r="A627" s="26">
        <v>636</v>
      </c>
      <c r="B627" s="6" t="str">
        <f>CADASTROS!$C$388</f>
        <v>Ildete Silva Inacio</v>
      </c>
      <c r="C627" s="7"/>
      <c r="D627" s="7"/>
      <c r="E627" s="7"/>
      <c r="F627" s="7"/>
      <c r="G627" s="7"/>
      <c r="H627" s="7"/>
      <c r="I627" s="8">
        <f t="shared" si="43"/>
        <v>0</v>
      </c>
    </row>
    <row r="628" spans="1:9" ht="15.75" x14ac:dyDescent="0.25">
      <c r="A628" s="26">
        <v>637</v>
      </c>
      <c r="B628" s="6" t="str">
        <f>CADASTROS!$C$389</f>
        <v>Jaíne Inácio da Silva</v>
      </c>
      <c r="C628" s="7"/>
      <c r="D628" s="7"/>
      <c r="E628" s="7"/>
      <c r="F628" s="7"/>
      <c r="G628" s="7"/>
      <c r="H628" s="7"/>
      <c r="I628" s="8">
        <f t="shared" si="43"/>
        <v>0</v>
      </c>
    </row>
    <row r="629" spans="1:9" ht="15.75" x14ac:dyDescent="0.25">
      <c r="A629" s="26">
        <v>638</v>
      </c>
      <c r="B629" s="6" t="str">
        <f>CADASTROS!$C$390</f>
        <v>Ivone Oliveira da Silva</v>
      </c>
      <c r="C629" s="7"/>
      <c r="D629" s="7"/>
      <c r="E629" s="7"/>
      <c r="F629" s="7"/>
      <c r="G629" s="7"/>
      <c r="H629" s="7"/>
      <c r="I629" s="8">
        <f t="shared" si="43"/>
        <v>0</v>
      </c>
    </row>
    <row r="630" spans="1:9" ht="15.75" x14ac:dyDescent="0.25">
      <c r="A630" s="26">
        <v>639</v>
      </c>
      <c r="B630" s="6" t="str">
        <f>CADASTROS!$C$391</f>
        <v>Evanilson Silva Barbosa</v>
      </c>
      <c r="C630" s="7"/>
      <c r="D630" s="7"/>
      <c r="E630" s="7"/>
      <c r="F630" s="7"/>
      <c r="G630" s="7"/>
      <c r="H630" s="7"/>
      <c r="I630" s="8">
        <f t="shared" si="43"/>
        <v>0</v>
      </c>
    </row>
    <row r="631" spans="1:9" ht="15.75" x14ac:dyDescent="0.25">
      <c r="A631" s="26">
        <v>640</v>
      </c>
      <c r="B631" s="6" t="str">
        <f>CADASTROS!$C$392</f>
        <v>Luis Carlos dos Santos</v>
      </c>
      <c r="C631" s="7"/>
      <c r="D631" s="7"/>
      <c r="E631" s="7"/>
      <c r="F631" s="7"/>
      <c r="G631" s="7"/>
      <c r="H631" s="7"/>
      <c r="I631" s="8">
        <f t="shared" si="43"/>
        <v>0</v>
      </c>
    </row>
    <row r="632" spans="1:9" ht="15.75" x14ac:dyDescent="0.25">
      <c r="A632" s="26">
        <v>641</v>
      </c>
      <c r="B632" s="6" t="str">
        <f>CADASTROS!$C$393</f>
        <v>Vanderleia Moreira da Silva</v>
      </c>
      <c r="C632" s="7"/>
      <c r="D632" s="7"/>
      <c r="E632" s="7"/>
      <c r="F632" s="7"/>
      <c r="G632" s="7"/>
      <c r="H632" s="7"/>
      <c r="I632" s="8">
        <f t="shared" si="43"/>
        <v>0</v>
      </c>
    </row>
    <row r="633" spans="1:9" ht="15.75" x14ac:dyDescent="0.25">
      <c r="A633" s="26">
        <v>642</v>
      </c>
      <c r="B633" s="6" t="str">
        <f>CADASTROS!$C$394</f>
        <v>Evanilce Bispo dos Santos</v>
      </c>
      <c r="C633" s="7"/>
      <c r="D633" s="7"/>
      <c r="E633" s="7"/>
      <c r="F633" s="7"/>
      <c r="G633" s="7"/>
      <c r="H633" s="7"/>
      <c r="I633" s="8">
        <f t="shared" si="43"/>
        <v>0</v>
      </c>
    </row>
    <row r="634" spans="1:9" ht="15.75" x14ac:dyDescent="0.25">
      <c r="A634" s="26">
        <v>643</v>
      </c>
      <c r="B634" s="6" t="str">
        <f>CADASTROS!$C$395</f>
        <v>Etelvina Rodrigues de Souza</v>
      </c>
      <c r="C634" s="7"/>
      <c r="D634" s="7"/>
      <c r="E634" s="7"/>
      <c r="F634" s="7"/>
      <c r="G634" s="7"/>
      <c r="H634" s="7"/>
      <c r="I634" s="8">
        <f t="shared" si="43"/>
        <v>0</v>
      </c>
    </row>
    <row r="635" spans="1:9" ht="15.75" x14ac:dyDescent="0.25">
      <c r="A635" s="26">
        <v>644</v>
      </c>
      <c r="B635" s="6" t="str">
        <f>CADASTROS!$C$396</f>
        <v>José Rodrigues de Souza</v>
      </c>
      <c r="C635" s="7"/>
      <c r="D635" s="7"/>
      <c r="E635" s="7"/>
      <c r="F635" s="7"/>
      <c r="G635" s="7"/>
      <c r="H635" s="7"/>
      <c r="I635" s="8">
        <f t="shared" si="43"/>
        <v>0</v>
      </c>
    </row>
    <row r="636" spans="1:9" ht="15.75" x14ac:dyDescent="0.25">
      <c r="A636" s="26">
        <v>645</v>
      </c>
      <c r="B636" s="6" t="str">
        <f>CADASTROS!$C$397</f>
        <v>Alberto Souza da Rocha</v>
      </c>
      <c r="C636" s="7"/>
      <c r="D636" s="7"/>
      <c r="E636" s="7"/>
      <c r="F636" s="7"/>
      <c r="G636" s="7"/>
      <c r="H636" s="7"/>
      <c r="I636" s="8">
        <f t="shared" si="43"/>
        <v>0</v>
      </c>
    </row>
    <row r="637" spans="1:9" ht="15.75" x14ac:dyDescent="0.25">
      <c r="B637" s="7" t="s">
        <v>3</v>
      </c>
      <c r="C637" s="7">
        <f t="shared" ref="C637:H637" si="44">SUM(C610:C636)</f>
        <v>15</v>
      </c>
      <c r="D637" s="7">
        <f t="shared" si="44"/>
        <v>46</v>
      </c>
      <c r="E637" s="7">
        <f t="shared" si="44"/>
        <v>30</v>
      </c>
      <c r="F637" s="7">
        <f t="shared" si="44"/>
        <v>0</v>
      </c>
      <c r="G637" s="7">
        <f t="shared" si="44"/>
        <v>0</v>
      </c>
      <c r="H637" s="7">
        <f t="shared" si="44"/>
        <v>0</v>
      </c>
      <c r="I637" s="8">
        <f t="shared" si="43"/>
        <v>91</v>
      </c>
    </row>
    <row r="639" spans="1:9" ht="15.75" x14ac:dyDescent="0.25">
      <c r="B639" s="9" t="s">
        <v>4</v>
      </c>
      <c r="C639" s="7"/>
      <c r="D639" s="7"/>
      <c r="E639" s="7"/>
      <c r="F639" s="7"/>
      <c r="G639" s="7"/>
      <c r="H639" s="7"/>
      <c r="I639" s="7">
        <f>SUM(C639:H639)</f>
        <v>0</v>
      </c>
    </row>
    <row r="640" spans="1:9" x14ac:dyDescent="0.25">
      <c r="B640" s="10"/>
    </row>
    <row r="641" spans="1:9" ht="15.75" x14ac:dyDescent="0.25">
      <c r="B641" s="9" t="s">
        <v>5</v>
      </c>
      <c r="C641" s="11" t="e">
        <f t="shared" ref="C641:H641" si="45">C637/C639</f>
        <v>#DIV/0!</v>
      </c>
      <c r="D641" s="11" t="e">
        <f t="shared" si="45"/>
        <v>#DIV/0!</v>
      </c>
      <c r="E641" s="11" t="e">
        <f t="shared" si="45"/>
        <v>#DIV/0!</v>
      </c>
      <c r="F641" s="11" t="e">
        <f t="shared" si="45"/>
        <v>#DIV/0!</v>
      </c>
      <c r="G641" s="11" t="e">
        <f t="shared" si="45"/>
        <v>#DIV/0!</v>
      </c>
      <c r="H641" s="11" t="e">
        <f t="shared" si="45"/>
        <v>#DIV/0!</v>
      </c>
      <c r="I641" s="11"/>
    </row>
    <row r="642" spans="1:9" ht="15.75" x14ac:dyDescent="0.25">
      <c r="B642" s="12"/>
      <c r="C642" s="13"/>
      <c r="D642" s="13"/>
      <c r="E642" s="13"/>
      <c r="F642" s="13"/>
      <c r="G642" s="13"/>
      <c r="H642" s="12"/>
      <c r="I642" s="12"/>
    </row>
    <row r="643" spans="1:9" ht="15.75" x14ac:dyDescent="0.25">
      <c r="B643" s="9" t="s">
        <v>6</v>
      </c>
      <c r="C643" s="7"/>
      <c r="D643" s="7"/>
      <c r="E643" s="6"/>
      <c r="F643" s="6"/>
      <c r="G643" s="6"/>
      <c r="H643" s="6"/>
      <c r="I643" s="14"/>
    </row>
    <row r="646" spans="1:9" ht="21" x14ac:dyDescent="0.35">
      <c r="B646" s="268" t="s">
        <v>8</v>
      </c>
      <c r="C646" s="269"/>
      <c r="D646" s="269"/>
      <c r="E646" s="269"/>
      <c r="F646" s="269"/>
      <c r="G646" s="269"/>
      <c r="H646" s="269"/>
      <c r="I646" s="270"/>
    </row>
    <row r="647" spans="1:9" x14ac:dyDescent="0.25">
      <c r="I647" s="3"/>
    </row>
    <row r="648" spans="1:9" ht="21" x14ac:dyDescent="0.35">
      <c r="B648" s="271" t="s">
        <v>0</v>
      </c>
      <c r="C648" s="272"/>
      <c r="D648" s="272"/>
      <c r="E648" s="272"/>
      <c r="F648" s="272"/>
      <c r="G648" s="272"/>
      <c r="H648" s="272"/>
      <c r="I648" s="273"/>
    </row>
    <row r="650" spans="1:9" ht="30" customHeight="1" x14ac:dyDescent="0.25">
      <c r="B650" s="265" t="s">
        <v>344</v>
      </c>
      <c r="C650" s="276"/>
      <c r="D650" s="276"/>
      <c r="E650" s="276"/>
      <c r="F650" s="276"/>
      <c r="G650" s="276"/>
      <c r="H650" s="276"/>
      <c r="I650" s="277"/>
    </row>
    <row r="651" spans="1:9" ht="30" customHeight="1" x14ac:dyDescent="0.25">
      <c r="A651" s="274" t="s">
        <v>22</v>
      </c>
      <c r="B651" s="274" t="s">
        <v>1</v>
      </c>
      <c r="C651" s="4" t="s">
        <v>2963</v>
      </c>
      <c r="D651" s="4" t="s">
        <v>2964</v>
      </c>
      <c r="E651" s="101" t="s">
        <v>2965</v>
      </c>
      <c r="F651" s="101" t="s">
        <v>2966</v>
      </c>
      <c r="G651" s="101" t="s">
        <v>2865</v>
      </c>
      <c r="H651" s="4" t="s">
        <v>2962</v>
      </c>
      <c r="I651" s="278" t="s">
        <v>2</v>
      </c>
    </row>
    <row r="652" spans="1:9" ht="36" customHeight="1" x14ac:dyDescent="0.25">
      <c r="A652" s="279"/>
      <c r="B652" s="275"/>
      <c r="C652" s="16" t="s">
        <v>9</v>
      </c>
      <c r="D652" s="16" t="s">
        <v>9</v>
      </c>
      <c r="E652" s="16" t="s">
        <v>9</v>
      </c>
      <c r="F652" s="16" t="s">
        <v>9</v>
      </c>
      <c r="G652" s="16" t="s">
        <v>9</v>
      </c>
      <c r="H652" s="16" t="s">
        <v>9</v>
      </c>
      <c r="I652" s="278"/>
    </row>
    <row r="653" spans="1:9" ht="15.75" x14ac:dyDescent="0.25">
      <c r="A653" s="30">
        <v>646</v>
      </c>
      <c r="B653" s="6">
        <f>CADASTROS!$C$398</f>
        <v>0</v>
      </c>
      <c r="C653" s="7"/>
      <c r="D653" s="7"/>
      <c r="E653" s="7"/>
      <c r="F653" s="7"/>
      <c r="G653" s="7"/>
      <c r="H653" s="7"/>
      <c r="I653" s="8">
        <f>SUM(C653+D653+E653+F653+G653+H653)</f>
        <v>0</v>
      </c>
    </row>
    <row r="654" spans="1:9" ht="15.75" x14ac:dyDescent="0.25">
      <c r="A654" s="26">
        <v>647</v>
      </c>
      <c r="B654" s="6" t="str">
        <f>CADASTROS!$C$399</f>
        <v>Gilderlan Moreira Souza</v>
      </c>
      <c r="C654" s="7"/>
      <c r="D654" s="7"/>
      <c r="E654" s="7"/>
      <c r="F654" s="7"/>
      <c r="G654" s="7"/>
      <c r="H654" s="7"/>
      <c r="I654" s="8">
        <f t="shared" ref="I654:I679" si="46">SUM(C654+D654+E654+F654+G654+H654)</f>
        <v>0</v>
      </c>
    </row>
    <row r="655" spans="1:9" ht="15.75" x14ac:dyDescent="0.25">
      <c r="A655" s="26">
        <v>648</v>
      </c>
      <c r="B655" s="6" t="str">
        <f>CADASTROS!$C$400</f>
        <v>Eliene Lomes da Silva</v>
      </c>
      <c r="C655" s="7"/>
      <c r="D655" s="7"/>
      <c r="E655" s="7"/>
      <c r="F655" s="7"/>
      <c r="G655" s="7"/>
      <c r="H655" s="7"/>
      <c r="I655" s="8">
        <f t="shared" si="46"/>
        <v>0</v>
      </c>
    </row>
    <row r="656" spans="1:9" ht="15.75" x14ac:dyDescent="0.25">
      <c r="A656" s="26">
        <v>649</v>
      </c>
      <c r="B656" s="6" t="str">
        <f>CADASTROS!$C$401</f>
        <v>Cleia Silva Santos</v>
      </c>
      <c r="C656" s="7"/>
      <c r="D656" s="7"/>
      <c r="E656" s="7"/>
      <c r="F656" s="7"/>
      <c r="G656" s="7"/>
      <c r="H656" s="7"/>
      <c r="I656" s="8">
        <f t="shared" si="46"/>
        <v>0</v>
      </c>
    </row>
    <row r="657" spans="1:9" ht="15.75" x14ac:dyDescent="0.25">
      <c r="A657" s="26">
        <v>650</v>
      </c>
      <c r="B657" s="6" t="str">
        <f>CADASTROS!$C$402</f>
        <v>Maria Rodrigues de Sousa</v>
      </c>
      <c r="C657" s="7"/>
      <c r="D657" s="7"/>
      <c r="E657" s="7"/>
      <c r="F657" s="7"/>
      <c r="G657" s="7"/>
      <c r="H657" s="7"/>
      <c r="I657" s="8">
        <f t="shared" si="46"/>
        <v>0</v>
      </c>
    </row>
    <row r="658" spans="1:9" ht="15.75" x14ac:dyDescent="0.25">
      <c r="A658" s="26">
        <v>651</v>
      </c>
      <c r="B658" s="6" t="str">
        <f>CADASTROS!$C$403</f>
        <v>Inácio Antônio C Cavalcante</v>
      </c>
      <c r="C658" s="7"/>
      <c r="D658" s="7"/>
      <c r="E658" s="7"/>
      <c r="F658" s="7"/>
      <c r="G658" s="7"/>
      <c r="H658" s="7"/>
      <c r="I658" s="8">
        <f t="shared" si="46"/>
        <v>0</v>
      </c>
    </row>
    <row r="659" spans="1:9" ht="15.75" x14ac:dyDescent="0.25">
      <c r="A659" s="26">
        <v>652</v>
      </c>
      <c r="B659" s="6" t="str">
        <f>CADASTROS!$C$404</f>
        <v>Jane Cleide Brandão Oliveira</v>
      </c>
      <c r="C659" s="7"/>
      <c r="D659" s="7"/>
      <c r="E659" s="7"/>
      <c r="F659" s="7"/>
      <c r="G659" s="7"/>
      <c r="H659" s="7"/>
      <c r="I659" s="8">
        <f t="shared" si="46"/>
        <v>0</v>
      </c>
    </row>
    <row r="660" spans="1:9" ht="15.75" x14ac:dyDescent="0.25">
      <c r="A660" s="26">
        <v>653</v>
      </c>
      <c r="B660" s="6" t="str">
        <f>CADASTROS!$C$405</f>
        <v>Sandreane N Soares</v>
      </c>
      <c r="C660" s="7"/>
      <c r="D660" s="7"/>
      <c r="E660" s="7"/>
      <c r="F660" s="7"/>
      <c r="G660" s="7"/>
      <c r="H660" s="7"/>
      <c r="I660" s="8">
        <f t="shared" si="46"/>
        <v>0</v>
      </c>
    </row>
    <row r="661" spans="1:9" ht="15.75" x14ac:dyDescent="0.25">
      <c r="A661" s="26">
        <v>654</v>
      </c>
      <c r="B661" s="6" t="str">
        <f>CADASTROS!$C$406</f>
        <v>Vanuza Machado Farias</v>
      </c>
      <c r="C661" s="7"/>
      <c r="D661" s="7"/>
      <c r="E661" s="7"/>
      <c r="F661" s="7"/>
      <c r="G661" s="7"/>
      <c r="H661" s="7"/>
      <c r="I661" s="8">
        <f t="shared" si="46"/>
        <v>0</v>
      </c>
    </row>
    <row r="662" spans="1:9" ht="15.75" x14ac:dyDescent="0.25">
      <c r="A662" s="26">
        <v>655</v>
      </c>
      <c r="B662" s="6" t="str">
        <f>CADASTROS!$C$407</f>
        <v>Jeane Soares Santos</v>
      </c>
      <c r="C662" s="7"/>
      <c r="D662" s="7"/>
      <c r="E662" s="7"/>
      <c r="F662" s="7"/>
      <c r="G662" s="7"/>
      <c r="H662" s="7"/>
      <c r="I662" s="8">
        <f t="shared" si="46"/>
        <v>0</v>
      </c>
    </row>
    <row r="663" spans="1:9" ht="15.75" x14ac:dyDescent="0.25">
      <c r="A663" s="26">
        <v>656</v>
      </c>
      <c r="B663" s="6" t="str">
        <f>CADASTROS!$C$408</f>
        <v>Guiomar S Santos</v>
      </c>
      <c r="C663" s="7"/>
      <c r="D663" s="7"/>
      <c r="E663" s="7"/>
      <c r="F663" s="7"/>
      <c r="G663" s="7"/>
      <c r="H663" s="7"/>
      <c r="I663" s="8">
        <f t="shared" si="46"/>
        <v>0</v>
      </c>
    </row>
    <row r="664" spans="1:9" ht="15.75" x14ac:dyDescent="0.25">
      <c r="A664" s="26">
        <v>657</v>
      </c>
      <c r="B664" s="6" t="str">
        <f>CADASTROS!$C$409</f>
        <v>Nondas E Conceição</v>
      </c>
      <c r="C664" s="7"/>
      <c r="D664" s="7"/>
      <c r="E664" s="7"/>
      <c r="F664" s="7"/>
      <c r="G664" s="7"/>
      <c r="H664" s="7"/>
      <c r="I664" s="8">
        <f t="shared" si="46"/>
        <v>0</v>
      </c>
    </row>
    <row r="665" spans="1:9" ht="15.75" x14ac:dyDescent="0.25">
      <c r="A665" s="26">
        <v>658</v>
      </c>
      <c r="B665" s="6" t="str">
        <f>CADASTROS!$C$410</f>
        <v>Jailson S Oliveira</v>
      </c>
      <c r="C665" s="7"/>
      <c r="D665" s="7"/>
      <c r="E665" s="7"/>
      <c r="F665" s="7"/>
      <c r="G665" s="7"/>
      <c r="H665" s="7"/>
      <c r="I665" s="8">
        <f t="shared" si="46"/>
        <v>0</v>
      </c>
    </row>
    <row r="666" spans="1:9" ht="15.75" x14ac:dyDescent="0.25">
      <c r="A666" s="26">
        <v>659</v>
      </c>
      <c r="B666" s="6" t="str">
        <f>CADASTROS!$C$411</f>
        <v>Sílvio F de Oliveira</v>
      </c>
      <c r="C666" s="7"/>
      <c r="D666" s="7"/>
      <c r="E666" s="7"/>
      <c r="F666" s="7"/>
      <c r="G666" s="7"/>
      <c r="H666" s="7"/>
      <c r="I666" s="8">
        <f t="shared" si="46"/>
        <v>0</v>
      </c>
    </row>
    <row r="667" spans="1:9" ht="15.75" x14ac:dyDescent="0.25">
      <c r="A667" s="26">
        <v>660</v>
      </c>
      <c r="B667" s="6" t="str">
        <f>CADASTROS!$C$412</f>
        <v>Ires Pereira de Souza</v>
      </c>
      <c r="C667" s="7"/>
      <c r="D667" s="7"/>
      <c r="E667" s="7"/>
      <c r="F667" s="7"/>
      <c r="G667" s="7"/>
      <c r="H667" s="7"/>
      <c r="I667" s="8">
        <f t="shared" si="46"/>
        <v>0</v>
      </c>
    </row>
    <row r="668" spans="1:9" ht="15.75" x14ac:dyDescent="0.25">
      <c r="A668" s="26">
        <v>661</v>
      </c>
      <c r="B668" s="6" t="str">
        <f>CADASTROS!$C$413</f>
        <v>Monica Santos de Sena</v>
      </c>
      <c r="C668" s="7"/>
      <c r="D668" s="7"/>
      <c r="E668" s="7"/>
      <c r="F668" s="7"/>
      <c r="G668" s="7"/>
      <c r="H668" s="7"/>
      <c r="I668" s="8">
        <f t="shared" si="46"/>
        <v>0</v>
      </c>
    </row>
    <row r="669" spans="1:9" ht="15.75" x14ac:dyDescent="0.25">
      <c r="A669" s="26">
        <v>663</v>
      </c>
      <c r="B669" s="6" t="str">
        <f>CADASTROS!$C$414</f>
        <v>Edenilson F de Souza</v>
      </c>
      <c r="C669" s="7"/>
      <c r="D669" s="7"/>
      <c r="E669" s="7"/>
      <c r="F669" s="7"/>
      <c r="G669" s="7"/>
      <c r="H669" s="7"/>
      <c r="I669" s="8">
        <f t="shared" si="46"/>
        <v>0</v>
      </c>
    </row>
    <row r="670" spans="1:9" ht="15.75" x14ac:dyDescent="0.25">
      <c r="A670" s="26">
        <v>665</v>
      </c>
      <c r="B670" s="6" t="str">
        <f>CADASTROS!$C$415</f>
        <v>Ariosmar Souza Almeida</v>
      </c>
      <c r="C670" s="7"/>
      <c r="D670" s="7"/>
      <c r="E670" s="7"/>
      <c r="F670" s="7"/>
      <c r="G670" s="7"/>
      <c r="H670" s="7"/>
      <c r="I670" s="8">
        <f t="shared" si="46"/>
        <v>0</v>
      </c>
    </row>
    <row r="671" spans="1:9" ht="15.75" x14ac:dyDescent="0.25">
      <c r="A671" s="26">
        <v>666</v>
      </c>
      <c r="B671" s="6" t="str">
        <f>CADASTROS!$C$416</f>
        <v>Janice Dantas Moura</v>
      </c>
      <c r="C671" s="7"/>
      <c r="D671" s="7"/>
      <c r="E671" s="7"/>
      <c r="F671" s="7"/>
      <c r="G671" s="7"/>
      <c r="H671" s="7"/>
      <c r="I671" s="8">
        <f t="shared" si="46"/>
        <v>0</v>
      </c>
    </row>
    <row r="672" spans="1:9" ht="15.75" x14ac:dyDescent="0.25">
      <c r="A672" s="26">
        <v>667</v>
      </c>
      <c r="B672" s="6" t="str">
        <f>CADASTROS!$C$417</f>
        <v>Ana Paula Ferreira dos Santos</v>
      </c>
      <c r="C672" s="7"/>
      <c r="D672" s="7"/>
      <c r="E672" s="7"/>
      <c r="F672" s="7"/>
      <c r="G672" s="7"/>
      <c r="H672" s="7"/>
      <c r="I672" s="8">
        <f t="shared" si="46"/>
        <v>0</v>
      </c>
    </row>
    <row r="673" spans="1:9" ht="15.75" x14ac:dyDescent="0.25">
      <c r="A673" s="26">
        <v>668</v>
      </c>
      <c r="B673" s="6">
        <f>CADASTROS!$C$418</f>
        <v>0</v>
      </c>
      <c r="C673" s="7"/>
      <c r="D673" s="7"/>
      <c r="E673" s="7"/>
      <c r="F673" s="7"/>
      <c r="G673" s="7"/>
      <c r="H673" s="7"/>
      <c r="I673" s="8">
        <f t="shared" si="46"/>
        <v>0</v>
      </c>
    </row>
    <row r="674" spans="1:9" ht="15.75" x14ac:dyDescent="0.25">
      <c r="A674" s="26">
        <v>669</v>
      </c>
      <c r="B674" s="6" t="str">
        <f>CADASTROS!$C$419</f>
        <v>Eunice Ferreira de Jesus</v>
      </c>
      <c r="C674" s="7"/>
      <c r="D674" s="7"/>
      <c r="E674" s="7"/>
      <c r="F674" s="7"/>
      <c r="G674" s="7"/>
      <c r="H674" s="7"/>
      <c r="I674" s="8">
        <f t="shared" si="46"/>
        <v>0</v>
      </c>
    </row>
    <row r="675" spans="1:9" ht="15.75" x14ac:dyDescent="0.25">
      <c r="A675" s="26">
        <v>670</v>
      </c>
      <c r="B675" s="6" t="str">
        <f>CADASTROS!$C$420</f>
        <v>Antônio Conceição da Costa</v>
      </c>
      <c r="C675" s="7"/>
      <c r="D675" s="7"/>
      <c r="E675" s="7"/>
      <c r="F675" s="7"/>
      <c r="G675" s="7"/>
      <c r="H675" s="7"/>
      <c r="I675" s="8">
        <f t="shared" si="46"/>
        <v>0</v>
      </c>
    </row>
    <row r="676" spans="1:9" ht="15.75" x14ac:dyDescent="0.25">
      <c r="A676" s="26">
        <v>671</v>
      </c>
      <c r="B676" s="6" t="str">
        <f>CADASTROS!$C$421</f>
        <v>Maria Núbia F Silva</v>
      </c>
      <c r="C676" s="7"/>
      <c r="D676" s="7"/>
      <c r="E676" s="7"/>
      <c r="F676" s="7"/>
      <c r="G676" s="7">
        <v>9</v>
      </c>
      <c r="H676" s="7"/>
      <c r="I676" s="8">
        <f t="shared" si="46"/>
        <v>9</v>
      </c>
    </row>
    <row r="677" spans="1:9" ht="15.75" x14ac:dyDescent="0.25">
      <c r="A677" s="26">
        <v>672</v>
      </c>
      <c r="B677" s="6" t="str">
        <f>CADASTROS!$C$422</f>
        <v>Silene F da Silva</v>
      </c>
      <c r="C677" s="7"/>
      <c r="D677" s="7"/>
      <c r="E677" s="7"/>
      <c r="F677" s="7"/>
      <c r="G677" s="7"/>
      <c r="H677" s="7"/>
      <c r="I677" s="8">
        <f t="shared" si="46"/>
        <v>0</v>
      </c>
    </row>
    <row r="678" spans="1:9" ht="15.75" x14ac:dyDescent="0.25">
      <c r="A678" s="26">
        <v>673</v>
      </c>
      <c r="B678" s="6" t="str">
        <f>CADASTROS!$C$423</f>
        <v>Marivalda</v>
      </c>
      <c r="C678" s="7"/>
      <c r="D678" s="7"/>
      <c r="E678" s="7"/>
      <c r="F678" s="7"/>
      <c r="G678" s="7"/>
      <c r="H678" s="7"/>
      <c r="I678" s="8">
        <f t="shared" si="46"/>
        <v>0</v>
      </c>
    </row>
    <row r="679" spans="1:9" ht="15.75" x14ac:dyDescent="0.25">
      <c r="A679" s="26">
        <v>674</v>
      </c>
      <c r="B679" s="6" t="str">
        <f>CADASTROS!$C$424</f>
        <v>Etevaldo B de Oliveira</v>
      </c>
      <c r="C679" s="7"/>
      <c r="D679" s="7"/>
      <c r="E679" s="7"/>
      <c r="F679" s="7"/>
      <c r="G679" s="7"/>
      <c r="H679" s="7"/>
      <c r="I679" s="8">
        <f t="shared" si="46"/>
        <v>0</v>
      </c>
    </row>
    <row r="680" spans="1:9" ht="15.75" x14ac:dyDescent="0.25">
      <c r="B680" s="7" t="s">
        <v>3</v>
      </c>
      <c r="C680" s="7">
        <f t="shared" ref="C680:H680" si="47">SUM(C653:C679)</f>
        <v>0</v>
      </c>
      <c r="D680" s="7">
        <f t="shared" si="47"/>
        <v>0</v>
      </c>
      <c r="E680" s="7">
        <f t="shared" si="47"/>
        <v>0</v>
      </c>
      <c r="F680" s="7">
        <f t="shared" si="47"/>
        <v>0</v>
      </c>
      <c r="G680" s="7">
        <f t="shared" si="47"/>
        <v>9</v>
      </c>
      <c r="H680" s="7">
        <f t="shared" si="47"/>
        <v>0</v>
      </c>
      <c r="I680" s="8">
        <f>SUM(C680+D680+E680+F680+G680+H680)</f>
        <v>9</v>
      </c>
    </row>
    <row r="682" spans="1:9" ht="15.75" x14ac:dyDescent="0.25">
      <c r="B682" s="9" t="s">
        <v>4</v>
      </c>
      <c r="C682" s="7"/>
      <c r="D682" s="7"/>
      <c r="E682" s="7"/>
      <c r="F682" s="7"/>
      <c r="G682" s="7"/>
      <c r="H682" s="7"/>
      <c r="I682" s="7">
        <f>SUM(C682:H682)</f>
        <v>0</v>
      </c>
    </row>
    <row r="683" spans="1:9" x14ac:dyDescent="0.25">
      <c r="B683" s="10"/>
    </row>
    <row r="684" spans="1:9" ht="15.75" x14ac:dyDescent="0.25">
      <c r="B684" s="9" t="s">
        <v>5</v>
      </c>
      <c r="C684" s="11" t="e">
        <f t="shared" ref="C684:H684" si="48">C680/C682</f>
        <v>#DIV/0!</v>
      </c>
      <c r="D684" s="11" t="e">
        <f t="shared" si="48"/>
        <v>#DIV/0!</v>
      </c>
      <c r="E684" s="11" t="e">
        <f t="shared" si="48"/>
        <v>#DIV/0!</v>
      </c>
      <c r="F684" s="11" t="e">
        <f t="shared" si="48"/>
        <v>#DIV/0!</v>
      </c>
      <c r="G684" s="11" t="e">
        <f t="shared" si="48"/>
        <v>#DIV/0!</v>
      </c>
      <c r="H684" s="11" t="e">
        <f t="shared" si="48"/>
        <v>#DIV/0!</v>
      </c>
      <c r="I684" s="11"/>
    </row>
    <row r="685" spans="1:9" ht="15.75" x14ac:dyDescent="0.25">
      <c r="B685" s="12"/>
      <c r="C685" s="13"/>
      <c r="D685" s="13"/>
      <c r="E685" s="13"/>
      <c r="F685" s="13"/>
      <c r="G685" s="13"/>
      <c r="H685" s="12"/>
      <c r="I685" s="12"/>
    </row>
    <row r="686" spans="1:9" ht="15.75" x14ac:dyDescent="0.25">
      <c r="B686" s="9" t="s">
        <v>6</v>
      </c>
      <c r="C686" s="7"/>
      <c r="D686" s="7"/>
      <c r="E686" s="6"/>
      <c r="F686" s="6"/>
      <c r="G686" s="6"/>
      <c r="H686" s="6"/>
      <c r="I686" s="14"/>
    </row>
    <row r="689" spans="1:9" ht="21" x14ac:dyDescent="0.35">
      <c r="B689" s="268" t="s">
        <v>8</v>
      </c>
      <c r="C689" s="269"/>
      <c r="D689" s="269"/>
      <c r="E689" s="269"/>
      <c r="F689" s="269"/>
      <c r="G689" s="269"/>
      <c r="H689" s="269"/>
      <c r="I689" s="270"/>
    </row>
    <row r="690" spans="1:9" x14ac:dyDescent="0.25">
      <c r="I690" s="3"/>
    </row>
    <row r="691" spans="1:9" ht="21" x14ac:dyDescent="0.35">
      <c r="B691" s="271" t="s">
        <v>0</v>
      </c>
      <c r="C691" s="272"/>
      <c r="D691" s="272"/>
      <c r="E691" s="272"/>
      <c r="F691" s="272"/>
      <c r="G691" s="272"/>
      <c r="H691" s="272"/>
      <c r="I691" s="273"/>
    </row>
    <row r="693" spans="1:9" ht="30" customHeight="1" x14ac:dyDescent="0.25">
      <c r="B693" s="265" t="s">
        <v>709</v>
      </c>
      <c r="C693" s="266"/>
      <c r="D693" s="266"/>
      <c r="E693" s="266"/>
      <c r="F693" s="266"/>
      <c r="G693" s="266"/>
      <c r="H693" s="266"/>
      <c r="I693" s="267"/>
    </row>
    <row r="694" spans="1:9" ht="30" customHeight="1" x14ac:dyDescent="0.25">
      <c r="A694" s="274" t="s">
        <v>22</v>
      </c>
      <c r="B694" s="274" t="s">
        <v>1</v>
      </c>
      <c r="C694" s="4" t="s">
        <v>2963</v>
      </c>
      <c r="D694" s="4" t="s">
        <v>2964</v>
      </c>
      <c r="E694" s="101" t="s">
        <v>2965</v>
      </c>
      <c r="F694" s="101" t="s">
        <v>2966</v>
      </c>
      <c r="G694" s="101" t="s">
        <v>2865</v>
      </c>
      <c r="H694" s="4" t="s">
        <v>2962</v>
      </c>
      <c r="I694" s="34" t="s">
        <v>2</v>
      </c>
    </row>
    <row r="695" spans="1:9" ht="30" customHeight="1" x14ac:dyDescent="0.25">
      <c r="A695" s="275"/>
      <c r="B695" s="275"/>
      <c r="C695" s="16" t="s">
        <v>9</v>
      </c>
      <c r="D695" s="16" t="s">
        <v>9</v>
      </c>
      <c r="E695" s="16" t="s">
        <v>9</v>
      </c>
      <c r="F695" s="16" t="s">
        <v>9</v>
      </c>
      <c r="G695" s="16" t="s">
        <v>9</v>
      </c>
      <c r="H695" s="16" t="s">
        <v>9</v>
      </c>
      <c r="I695" s="35"/>
    </row>
    <row r="696" spans="1:9" ht="15.75" x14ac:dyDescent="0.25">
      <c r="A696" s="26">
        <v>675</v>
      </c>
      <c r="B696" s="6" t="str">
        <f>CADASTROS!$C$425</f>
        <v>Lindinalva Oliveira Souza</v>
      </c>
      <c r="C696" s="7"/>
      <c r="D696" s="7"/>
      <c r="E696" s="7"/>
      <c r="F696" s="7"/>
      <c r="G696" s="7"/>
      <c r="H696" s="7"/>
      <c r="I696" s="8">
        <f>SUM(C696+D696+E696+F696+G696+H696)</f>
        <v>0</v>
      </c>
    </row>
    <row r="697" spans="1:9" ht="15.75" x14ac:dyDescent="0.25">
      <c r="A697" s="26">
        <v>676</v>
      </c>
      <c r="B697" s="6" t="str">
        <f>CADASTROS!$C$426</f>
        <v>Santa Maria de Morais</v>
      </c>
      <c r="C697" s="7"/>
      <c r="D697" s="7"/>
      <c r="E697" s="7"/>
      <c r="F697" s="7"/>
      <c r="G697" s="7"/>
      <c r="H697" s="7"/>
      <c r="I697" s="8">
        <f t="shared" ref="I697:I722" si="49">SUM(C697+D697+E697+F697+G697+H697)</f>
        <v>0</v>
      </c>
    </row>
    <row r="698" spans="1:9" ht="15.75" x14ac:dyDescent="0.25">
      <c r="A698" s="26">
        <v>677</v>
      </c>
      <c r="B698" s="6" t="str">
        <f>CADASTROS!$C$427</f>
        <v>Edva Reis dos Santos</v>
      </c>
      <c r="C698" s="7"/>
      <c r="D698" s="7"/>
      <c r="E698" s="7"/>
      <c r="F698" s="7"/>
      <c r="G698" s="7"/>
      <c r="H698" s="7"/>
      <c r="I698" s="8">
        <f t="shared" si="49"/>
        <v>0</v>
      </c>
    </row>
    <row r="699" spans="1:9" ht="15.75" x14ac:dyDescent="0.25">
      <c r="A699" s="26">
        <v>678</v>
      </c>
      <c r="B699" s="6" t="str">
        <f>CADASTROS!$C$428</f>
        <v>Paulo Ferreira dos Santos</v>
      </c>
      <c r="C699" s="7"/>
      <c r="D699" s="7"/>
      <c r="E699" s="7"/>
      <c r="F699" s="7"/>
      <c r="G699" s="7"/>
      <c r="H699" s="7"/>
      <c r="I699" s="8">
        <f t="shared" si="49"/>
        <v>0</v>
      </c>
    </row>
    <row r="700" spans="1:9" ht="15.75" x14ac:dyDescent="0.25">
      <c r="A700" s="26">
        <v>679</v>
      </c>
      <c r="B700" s="6" t="str">
        <f>CADASTROS!$C$429</f>
        <v>Luzineide Pires de Souza</v>
      </c>
      <c r="C700" s="7"/>
      <c r="D700" s="7"/>
      <c r="E700" s="7"/>
      <c r="F700" s="7"/>
      <c r="G700" s="7"/>
      <c r="H700" s="7"/>
      <c r="I700" s="8">
        <f t="shared" si="49"/>
        <v>0</v>
      </c>
    </row>
    <row r="701" spans="1:9" ht="15.75" x14ac:dyDescent="0.25">
      <c r="A701" s="26">
        <v>680</v>
      </c>
      <c r="B701" s="6" t="str">
        <f>CADASTROS!$C$430</f>
        <v>Aline Damasceno Silva</v>
      </c>
      <c r="C701" s="7"/>
      <c r="D701" s="7"/>
      <c r="E701" s="7"/>
      <c r="F701" s="7"/>
      <c r="G701" s="7"/>
      <c r="H701" s="7"/>
      <c r="I701" s="8">
        <f t="shared" si="49"/>
        <v>0</v>
      </c>
    </row>
    <row r="702" spans="1:9" ht="15.75" x14ac:dyDescent="0.25">
      <c r="A702" s="26">
        <v>681</v>
      </c>
      <c r="B702" s="6" t="str">
        <f>CADASTROS!$C$431</f>
        <v>Jocelma Costa dos Santos</v>
      </c>
      <c r="C702" s="7"/>
      <c r="D702" s="7"/>
      <c r="E702" s="7"/>
      <c r="F702" s="7"/>
      <c r="G702" s="7"/>
      <c r="H702" s="7"/>
      <c r="I702" s="8">
        <f t="shared" si="49"/>
        <v>0</v>
      </c>
    </row>
    <row r="703" spans="1:9" ht="15.75" x14ac:dyDescent="0.25">
      <c r="A703" s="26">
        <v>682</v>
      </c>
      <c r="B703" s="6" t="str">
        <f>CADASTROS!$C$432</f>
        <v>Maria José R Oliveira</v>
      </c>
      <c r="C703" s="7"/>
      <c r="D703" s="7"/>
      <c r="E703" s="7"/>
      <c r="F703" s="7"/>
      <c r="G703" s="7"/>
      <c r="H703" s="7"/>
      <c r="I703" s="8">
        <f t="shared" si="49"/>
        <v>0</v>
      </c>
    </row>
    <row r="704" spans="1:9" ht="15.75" x14ac:dyDescent="0.25">
      <c r="A704" s="26">
        <v>683</v>
      </c>
      <c r="B704" s="6" t="str">
        <f>CADASTROS!$C$433</f>
        <v>Maria da Conceição Silva</v>
      </c>
      <c r="C704" s="7"/>
      <c r="D704" s="7"/>
      <c r="E704" s="7"/>
      <c r="F704" s="7"/>
      <c r="G704" s="7"/>
      <c r="H704" s="7"/>
      <c r="I704" s="8">
        <f t="shared" si="49"/>
        <v>0</v>
      </c>
    </row>
    <row r="705" spans="1:9" ht="15.75" x14ac:dyDescent="0.25">
      <c r="A705" s="26">
        <v>684</v>
      </c>
      <c r="B705" s="6" t="str">
        <f>CADASTROS!$C$434</f>
        <v>Samar Bonifácio de Souza</v>
      </c>
      <c r="C705" s="7"/>
      <c r="D705" s="7"/>
      <c r="E705" s="7"/>
      <c r="F705" s="7"/>
      <c r="G705" s="7"/>
      <c r="H705" s="7"/>
      <c r="I705" s="8">
        <f t="shared" si="49"/>
        <v>0</v>
      </c>
    </row>
    <row r="706" spans="1:9" ht="15.75" x14ac:dyDescent="0.25">
      <c r="A706" s="26">
        <v>685</v>
      </c>
      <c r="B706" s="6" t="str">
        <f>CADASTROS!$C$435</f>
        <v>Ednalva Moreira da Silva</v>
      </c>
      <c r="C706" s="7"/>
      <c r="D706" s="7"/>
      <c r="E706" s="7"/>
      <c r="F706" s="7"/>
      <c r="G706" s="7"/>
      <c r="H706" s="7"/>
      <c r="I706" s="8">
        <f t="shared" si="49"/>
        <v>0</v>
      </c>
    </row>
    <row r="707" spans="1:9" ht="15.75" x14ac:dyDescent="0.25">
      <c r="A707" s="26">
        <v>686</v>
      </c>
      <c r="B707" s="6" t="str">
        <f>CADASTROS!$C$436</f>
        <v>Alexandra Mariano Lima</v>
      </c>
      <c r="C707" s="7"/>
      <c r="D707" s="7"/>
      <c r="E707" s="7"/>
      <c r="F707" s="7"/>
      <c r="G707" s="7"/>
      <c r="H707" s="7"/>
      <c r="I707" s="8">
        <f t="shared" si="49"/>
        <v>0</v>
      </c>
    </row>
    <row r="708" spans="1:9" ht="15.75" x14ac:dyDescent="0.25">
      <c r="A708" s="26">
        <v>687</v>
      </c>
      <c r="B708" s="6" t="str">
        <f>CADASTROS!$C$437</f>
        <v>Ednéia Moreira dos Santos</v>
      </c>
      <c r="C708" s="7"/>
      <c r="D708" s="7"/>
      <c r="E708" s="7"/>
      <c r="F708" s="7"/>
      <c r="G708" s="7"/>
      <c r="H708" s="7"/>
      <c r="I708" s="8">
        <f t="shared" si="49"/>
        <v>0</v>
      </c>
    </row>
    <row r="709" spans="1:9" ht="15.75" x14ac:dyDescent="0.25">
      <c r="A709" s="26">
        <v>688</v>
      </c>
      <c r="B709" s="6" t="str">
        <f>CADASTROS!$C$438</f>
        <v>Márcia Pinto Santana</v>
      </c>
      <c r="C709" s="7"/>
      <c r="D709" s="7"/>
      <c r="E709" s="7"/>
      <c r="F709" s="7"/>
      <c r="G709" s="7"/>
      <c r="H709" s="7"/>
      <c r="I709" s="8">
        <f t="shared" si="49"/>
        <v>0</v>
      </c>
    </row>
    <row r="710" spans="1:9" ht="15.75" x14ac:dyDescent="0.25">
      <c r="A710" s="26">
        <v>689</v>
      </c>
      <c r="B710" s="6" t="str">
        <f>CADASTROS!$C$439</f>
        <v>Reginaldo S Gonçalves</v>
      </c>
      <c r="C710" s="7"/>
      <c r="D710" s="7"/>
      <c r="E710" s="7"/>
      <c r="F710" s="7"/>
      <c r="G710" s="7"/>
      <c r="H710" s="7"/>
      <c r="I710" s="8">
        <f t="shared" si="49"/>
        <v>0</v>
      </c>
    </row>
    <row r="711" spans="1:9" ht="15.75" x14ac:dyDescent="0.25">
      <c r="A711" s="26">
        <v>690</v>
      </c>
      <c r="B711" s="6" t="str">
        <f>CADASTROS!$C$440</f>
        <v>Anacelia A dos Santos</v>
      </c>
      <c r="C711" s="7"/>
      <c r="D711" s="7"/>
      <c r="E711" s="7"/>
      <c r="F711" s="7"/>
      <c r="G711" s="7"/>
      <c r="H711" s="7"/>
      <c r="I711" s="8">
        <f t="shared" si="49"/>
        <v>0</v>
      </c>
    </row>
    <row r="712" spans="1:9" ht="15.75" x14ac:dyDescent="0.25">
      <c r="A712" s="26">
        <v>691</v>
      </c>
      <c r="B712" s="6" t="str">
        <f>CADASTROS!$C$441</f>
        <v>Elizangela Amaral</v>
      </c>
      <c r="C712" s="7"/>
      <c r="D712" s="7"/>
      <c r="E712" s="7"/>
      <c r="F712" s="7"/>
      <c r="G712" s="7"/>
      <c r="H712" s="7"/>
      <c r="I712" s="8">
        <f t="shared" si="49"/>
        <v>0</v>
      </c>
    </row>
    <row r="713" spans="1:9" ht="15.75" x14ac:dyDescent="0.25">
      <c r="A713" s="26">
        <v>697</v>
      </c>
      <c r="B713" s="6" t="str">
        <f>CADASTROS!$C$442</f>
        <v>Adailza Oliveira Viana</v>
      </c>
      <c r="C713" s="7"/>
      <c r="D713" s="7"/>
      <c r="E713" s="7"/>
      <c r="F713" s="7"/>
      <c r="G713" s="7"/>
      <c r="H713" s="7"/>
      <c r="I713" s="8">
        <f t="shared" si="49"/>
        <v>0</v>
      </c>
    </row>
    <row r="714" spans="1:9" ht="15.75" x14ac:dyDescent="0.25">
      <c r="A714" s="26">
        <v>698</v>
      </c>
      <c r="B714" s="6" t="str">
        <f>CADASTROS!$C$443</f>
        <v>Zilda Santos Gonçalves</v>
      </c>
      <c r="C714" s="7"/>
      <c r="D714" s="7"/>
      <c r="E714" s="7"/>
      <c r="F714" s="7"/>
      <c r="G714" s="7"/>
      <c r="H714" s="7"/>
      <c r="I714" s="8">
        <f t="shared" si="49"/>
        <v>0</v>
      </c>
    </row>
    <row r="715" spans="1:9" ht="15.75" x14ac:dyDescent="0.25">
      <c r="A715" s="26">
        <v>699</v>
      </c>
      <c r="B715" s="6" t="str">
        <f>CADASTROS!$C$444</f>
        <v>Sandra Santos Gonçalves</v>
      </c>
      <c r="C715" s="7"/>
      <c r="D715" s="7"/>
      <c r="E715" s="7"/>
      <c r="F715" s="7"/>
      <c r="G715" s="7"/>
      <c r="H715" s="7"/>
      <c r="I715" s="8">
        <f t="shared" si="49"/>
        <v>0</v>
      </c>
    </row>
    <row r="716" spans="1:9" ht="15.75" x14ac:dyDescent="0.25">
      <c r="A716" s="26">
        <v>704</v>
      </c>
      <c r="B716" s="6" t="str">
        <f>CADASTROS!$C$445</f>
        <v>Damião Teles de Souza</v>
      </c>
      <c r="C716" s="7"/>
      <c r="D716" s="7"/>
      <c r="E716" s="7"/>
      <c r="F716" s="7"/>
      <c r="G716" s="7"/>
      <c r="H716" s="7"/>
      <c r="I716" s="8">
        <f t="shared" si="49"/>
        <v>0</v>
      </c>
    </row>
    <row r="717" spans="1:9" ht="15.75" x14ac:dyDescent="0.25">
      <c r="A717" s="26">
        <v>705</v>
      </c>
      <c r="B717" s="6" t="str">
        <f>CADASTROS!$C$446</f>
        <v>Vanderlei P de Souza</v>
      </c>
      <c r="C717" s="7"/>
      <c r="D717" s="7"/>
      <c r="E717" s="7"/>
      <c r="F717" s="7"/>
      <c r="G717" s="7"/>
      <c r="H717" s="7"/>
      <c r="I717" s="8">
        <f t="shared" si="49"/>
        <v>0</v>
      </c>
    </row>
    <row r="718" spans="1:9" ht="15.75" x14ac:dyDescent="0.25">
      <c r="A718" s="26">
        <v>706</v>
      </c>
      <c r="B718" s="6">
        <f>CADASTROS!$C$447</f>
        <v>0</v>
      </c>
      <c r="C718" s="7"/>
      <c r="D718" s="7"/>
      <c r="E718" s="7"/>
      <c r="F718" s="7"/>
      <c r="G718" s="7"/>
      <c r="H718" s="7"/>
      <c r="I718" s="8">
        <f t="shared" si="49"/>
        <v>0</v>
      </c>
    </row>
    <row r="719" spans="1:9" ht="15.75" x14ac:dyDescent="0.25">
      <c r="A719" s="26">
        <v>707</v>
      </c>
      <c r="B719" s="6" t="str">
        <f>CADASTROS!$C$448</f>
        <v>Juliana S Santos</v>
      </c>
      <c r="C719" s="7"/>
      <c r="D719" s="7"/>
      <c r="E719" s="7"/>
      <c r="F719" s="7"/>
      <c r="G719" s="7"/>
      <c r="H719" s="7"/>
      <c r="I719" s="8">
        <f t="shared" si="49"/>
        <v>0</v>
      </c>
    </row>
    <row r="720" spans="1:9" ht="15.75" x14ac:dyDescent="0.25">
      <c r="A720" s="26">
        <v>708</v>
      </c>
      <c r="B720" s="6" t="str">
        <f>CADASTROS!$C$449</f>
        <v>Arão Pinheiro de Barros</v>
      </c>
      <c r="C720" s="7"/>
      <c r="D720" s="7"/>
      <c r="E720" s="7"/>
      <c r="F720" s="7"/>
      <c r="G720" s="7"/>
      <c r="H720" s="7"/>
      <c r="I720" s="8">
        <f t="shared" si="49"/>
        <v>0</v>
      </c>
    </row>
    <row r="721" spans="1:9" ht="15.75" x14ac:dyDescent="0.25">
      <c r="A721" s="26">
        <v>709</v>
      </c>
      <c r="B721" s="6" t="str">
        <f>CADASTROS!$C$450</f>
        <v>Jandirleide Maria da Silva</v>
      </c>
      <c r="C721" s="7"/>
      <c r="D721" s="7"/>
      <c r="E721" s="7"/>
      <c r="F721" s="7"/>
      <c r="G721" s="7"/>
      <c r="H721" s="7"/>
      <c r="I721" s="8">
        <f t="shared" si="49"/>
        <v>0</v>
      </c>
    </row>
    <row r="722" spans="1:9" ht="15.75" x14ac:dyDescent="0.25">
      <c r="A722" s="26">
        <v>710</v>
      </c>
      <c r="B722" s="6" t="str">
        <f>CADASTROS!$C$451</f>
        <v>Manoel João dos Santos</v>
      </c>
      <c r="C722" s="7"/>
      <c r="D722" s="7"/>
      <c r="E722" s="7"/>
      <c r="F722" s="7"/>
      <c r="G722" s="7"/>
      <c r="H722" s="7"/>
      <c r="I722" s="8">
        <f t="shared" si="49"/>
        <v>0</v>
      </c>
    </row>
    <row r="723" spans="1:9" ht="15.75" x14ac:dyDescent="0.25">
      <c r="B723" s="7" t="s">
        <v>3</v>
      </c>
      <c r="C723" s="7">
        <f t="shared" ref="C723:I723" si="50">SUM(C696:C722)</f>
        <v>0</v>
      </c>
      <c r="D723" s="7">
        <f t="shared" si="50"/>
        <v>0</v>
      </c>
      <c r="E723" s="7">
        <f t="shared" si="50"/>
        <v>0</v>
      </c>
      <c r="F723" s="7">
        <f t="shared" si="50"/>
        <v>0</v>
      </c>
      <c r="G723" s="7">
        <f t="shared" si="50"/>
        <v>0</v>
      </c>
      <c r="H723" s="7">
        <f t="shared" si="50"/>
        <v>0</v>
      </c>
      <c r="I723" s="7">
        <f t="shared" si="50"/>
        <v>0</v>
      </c>
    </row>
    <row r="725" spans="1:9" ht="15.75" x14ac:dyDescent="0.25">
      <c r="B725" s="9" t="s">
        <v>4</v>
      </c>
      <c r="C725" s="7"/>
      <c r="D725" s="7"/>
      <c r="E725" s="7"/>
      <c r="F725" s="7"/>
      <c r="G725" s="7"/>
      <c r="H725" s="7"/>
      <c r="I725" s="7">
        <f>SUM(C725:H725)</f>
        <v>0</v>
      </c>
    </row>
    <row r="726" spans="1:9" x14ac:dyDescent="0.25">
      <c r="B726" s="10"/>
    </row>
    <row r="727" spans="1:9" ht="15.75" x14ac:dyDescent="0.25">
      <c r="B727" s="9" t="s">
        <v>5</v>
      </c>
      <c r="C727" s="11" t="e">
        <f t="shared" ref="C727:H727" si="51">C723/C725</f>
        <v>#DIV/0!</v>
      </c>
      <c r="D727" s="11" t="e">
        <f t="shared" si="51"/>
        <v>#DIV/0!</v>
      </c>
      <c r="E727" s="11" t="e">
        <f t="shared" si="51"/>
        <v>#DIV/0!</v>
      </c>
      <c r="F727" s="11" t="e">
        <f t="shared" si="51"/>
        <v>#DIV/0!</v>
      </c>
      <c r="G727" s="11" t="e">
        <f t="shared" si="51"/>
        <v>#DIV/0!</v>
      </c>
      <c r="H727" s="11" t="e">
        <f t="shared" si="51"/>
        <v>#DIV/0!</v>
      </c>
      <c r="I727" s="11"/>
    </row>
    <row r="728" spans="1:9" ht="15.75" x14ac:dyDescent="0.25">
      <c r="B728" s="12"/>
      <c r="C728" s="13"/>
      <c r="D728" s="13"/>
      <c r="E728" s="13"/>
      <c r="F728" s="13"/>
      <c r="G728" s="13"/>
      <c r="H728" s="12"/>
      <c r="I728" s="12"/>
    </row>
    <row r="729" spans="1:9" ht="15.75" x14ac:dyDescent="0.25">
      <c r="B729" s="9" t="s">
        <v>6</v>
      </c>
      <c r="C729" s="7"/>
      <c r="D729" s="7"/>
      <c r="E729" s="6"/>
      <c r="F729" s="6"/>
      <c r="G729" s="6"/>
      <c r="H729" s="6"/>
      <c r="I729" s="14"/>
    </row>
    <row r="730" spans="1:9" ht="15.75" x14ac:dyDescent="0.25">
      <c r="B730" s="33"/>
      <c r="C730" s="33"/>
      <c r="D730" s="33"/>
      <c r="E730" s="14"/>
      <c r="F730" s="14"/>
      <c r="G730" s="14"/>
      <c r="H730" s="14"/>
      <c r="I730" s="14"/>
    </row>
    <row r="732" spans="1:9" ht="21" x14ac:dyDescent="0.35">
      <c r="B732" s="268" t="s">
        <v>8</v>
      </c>
      <c r="C732" s="269"/>
      <c r="D732" s="269"/>
      <c r="E732" s="269"/>
      <c r="F732" s="269"/>
      <c r="G732" s="269"/>
      <c r="H732" s="269"/>
      <c r="I732" s="270"/>
    </row>
    <row r="733" spans="1:9" x14ac:dyDescent="0.25">
      <c r="I733" s="3"/>
    </row>
    <row r="734" spans="1:9" ht="21" x14ac:dyDescent="0.35">
      <c r="B734" s="271" t="s">
        <v>0</v>
      </c>
      <c r="C734" s="272"/>
      <c r="D734" s="272"/>
      <c r="E734" s="272"/>
      <c r="F734" s="272"/>
      <c r="G734" s="272"/>
      <c r="H734" s="272"/>
      <c r="I734" s="273"/>
    </row>
    <row r="736" spans="1:9" ht="33.75" x14ac:dyDescent="0.25">
      <c r="B736" s="265" t="s">
        <v>709</v>
      </c>
      <c r="C736" s="266"/>
      <c r="D736" s="266"/>
      <c r="E736" s="266"/>
      <c r="F736" s="266"/>
      <c r="G736" s="266"/>
      <c r="H736" s="266"/>
      <c r="I736" s="267"/>
    </row>
    <row r="737" spans="1:9" ht="30" customHeight="1" x14ac:dyDescent="0.25">
      <c r="A737" s="274" t="s">
        <v>22</v>
      </c>
      <c r="B737" s="274" t="s">
        <v>1</v>
      </c>
      <c r="C737" s="4" t="s">
        <v>2963</v>
      </c>
      <c r="D737" s="4" t="s">
        <v>2964</v>
      </c>
      <c r="E737" s="101" t="s">
        <v>2965</v>
      </c>
      <c r="F737" s="101" t="s">
        <v>2966</v>
      </c>
      <c r="G737" s="101" t="s">
        <v>2865</v>
      </c>
      <c r="H737" s="4" t="s">
        <v>2962</v>
      </c>
      <c r="I737" s="34" t="s">
        <v>2</v>
      </c>
    </row>
    <row r="738" spans="1:9" ht="30" customHeight="1" x14ac:dyDescent="0.25">
      <c r="A738" s="275"/>
      <c r="B738" s="275"/>
      <c r="C738" s="16" t="s">
        <v>9</v>
      </c>
      <c r="D738" s="16" t="s">
        <v>9</v>
      </c>
      <c r="E738" s="16" t="s">
        <v>9</v>
      </c>
      <c r="F738" s="16" t="s">
        <v>9</v>
      </c>
      <c r="G738" s="16" t="s">
        <v>9</v>
      </c>
      <c r="H738" s="16" t="s">
        <v>9</v>
      </c>
      <c r="I738" s="35"/>
    </row>
    <row r="739" spans="1:9" ht="15.75" x14ac:dyDescent="0.25">
      <c r="A739" s="26">
        <v>711</v>
      </c>
      <c r="B739" s="6" t="str">
        <f>CADASTROS!$C$452</f>
        <v>João de Jesus Santos</v>
      </c>
      <c r="C739" s="7"/>
      <c r="D739" s="7"/>
      <c r="E739" s="7"/>
      <c r="F739" s="7"/>
      <c r="G739" s="7"/>
      <c r="H739" s="7"/>
      <c r="I739" s="8">
        <f>SUM(C739+D739+E739+F739+G739+H739)</f>
        <v>0</v>
      </c>
    </row>
    <row r="740" spans="1:9" ht="15.75" x14ac:dyDescent="0.25">
      <c r="A740" s="26">
        <v>712</v>
      </c>
      <c r="B740" s="6" t="str">
        <f>CADASTROS!$C$453</f>
        <v>Luana Marques da Silva</v>
      </c>
      <c r="C740" s="7"/>
      <c r="D740" s="7"/>
      <c r="E740" s="7"/>
      <c r="F740" s="7"/>
      <c r="G740" s="7"/>
      <c r="H740" s="7"/>
      <c r="I740" s="8">
        <f>SUM(C740+D740+E740+F740+G740+H740)</f>
        <v>0</v>
      </c>
    </row>
    <row r="741" spans="1:9" ht="15.75" x14ac:dyDescent="0.25">
      <c r="A741" s="26">
        <v>713</v>
      </c>
      <c r="B741" s="6" t="str">
        <f>CADASTROS!$C$454</f>
        <v>Mailton de Jesus Silva</v>
      </c>
      <c r="C741" s="7"/>
      <c r="D741" s="7"/>
      <c r="E741" s="7"/>
      <c r="F741" s="7"/>
      <c r="G741" s="7"/>
      <c r="H741" s="7"/>
      <c r="I741" s="8">
        <f>SUM(C741+D741+E741+F741+G741+H741)</f>
        <v>0</v>
      </c>
    </row>
    <row r="742" spans="1:9" ht="15.75" x14ac:dyDescent="0.25">
      <c r="A742" s="26">
        <v>714</v>
      </c>
      <c r="B742" s="6" t="str">
        <f>CADASTROS!$C$455</f>
        <v>Joelma Pereira Amaral</v>
      </c>
      <c r="C742" s="7"/>
      <c r="D742" s="7"/>
      <c r="E742" s="7"/>
      <c r="F742" s="7"/>
      <c r="G742" s="7"/>
      <c r="H742" s="7"/>
      <c r="I742" s="8">
        <f>SUM(C742+D742+E742+F742+G742+H742)</f>
        <v>0</v>
      </c>
    </row>
    <row r="743" spans="1:9" ht="15.75" x14ac:dyDescent="0.25">
      <c r="A743" s="26">
        <v>715</v>
      </c>
      <c r="B743" s="6" t="str">
        <f>CADASTROS!$C$456</f>
        <v>Edneide Oliveira Santos</v>
      </c>
      <c r="C743" s="7"/>
      <c r="D743" s="7"/>
      <c r="E743" s="7"/>
      <c r="F743" s="7"/>
      <c r="G743" s="7"/>
      <c r="H743" s="7"/>
      <c r="I743" s="8">
        <f t="shared" ref="I743:I765" si="52">SUM(C743+D743+E743+F743+G743+H743)</f>
        <v>0</v>
      </c>
    </row>
    <row r="744" spans="1:9" ht="15.75" x14ac:dyDescent="0.25">
      <c r="A744" s="26">
        <v>716</v>
      </c>
      <c r="B744" s="6" t="str">
        <f>CADASTROS!$C$457</f>
        <v>Jessica Lima Barros</v>
      </c>
      <c r="C744" s="7"/>
      <c r="D744" s="7"/>
      <c r="E744" s="7"/>
      <c r="F744" s="7"/>
      <c r="G744" s="7"/>
      <c r="H744" s="7"/>
      <c r="I744" s="8">
        <f t="shared" si="52"/>
        <v>0</v>
      </c>
    </row>
    <row r="745" spans="1:9" ht="15.75" x14ac:dyDescent="0.25">
      <c r="A745" s="26">
        <v>717</v>
      </c>
      <c r="B745" s="6" t="str">
        <f>CADASTROS!$C$458</f>
        <v>Antônio Carlos Almeida</v>
      </c>
      <c r="C745" s="7"/>
      <c r="D745" s="7"/>
      <c r="E745" s="7"/>
      <c r="F745" s="7"/>
      <c r="G745" s="7"/>
      <c r="H745" s="7"/>
      <c r="I745" s="8">
        <f t="shared" si="52"/>
        <v>0</v>
      </c>
    </row>
    <row r="746" spans="1:9" ht="15.75" x14ac:dyDescent="0.25">
      <c r="A746" s="26">
        <v>720</v>
      </c>
      <c r="B746" s="6" t="str">
        <f>CADASTROS!$C$459</f>
        <v>Iara Alves de Miranda</v>
      </c>
      <c r="C746" s="7"/>
      <c r="D746" s="7"/>
      <c r="E746" s="7"/>
      <c r="F746" s="7"/>
      <c r="G746" s="7"/>
      <c r="H746" s="7"/>
      <c r="I746" s="8">
        <f t="shared" si="52"/>
        <v>0</v>
      </c>
    </row>
    <row r="747" spans="1:9" ht="15.75" x14ac:dyDescent="0.25">
      <c r="A747" s="26">
        <v>721</v>
      </c>
      <c r="B747" s="6" t="str">
        <f>CADASTROS!$C$460</f>
        <v>Antônio José Evangelista Sampaio</v>
      </c>
      <c r="C747" s="7"/>
      <c r="D747" s="7"/>
      <c r="E747" s="7"/>
      <c r="F747" s="7"/>
      <c r="G747" s="7"/>
      <c r="H747" s="7"/>
      <c r="I747" s="8">
        <f t="shared" si="52"/>
        <v>0</v>
      </c>
    </row>
    <row r="748" spans="1:9" ht="15.75" x14ac:dyDescent="0.25">
      <c r="A748" s="26">
        <v>722</v>
      </c>
      <c r="B748" s="6" t="str">
        <f>CADASTROS!$C$461</f>
        <v>Rozana Santana de Assunção</v>
      </c>
      <c r="C748" s="7"/>
      <c r="D748" s="7"/>
      <c r="E748" s="7"/>
      <c r="F748" s="7"/>
      <c r="G748" s="7"/>
      <c r="H748" s="7"/>
      <c r="I748" s="8">
        <f t="shared" si="52"/>
        <v>0</v>
      </c>
    </row>
    <row r="749" spans="1:9" ht="15.75" x14ac:dyDescent="0.25">
      <c r="A749" s="26">
        <v>723</v>
      </c>
      <c r="B749" s="6" t="str">
        <f>CADASTROS!$C$462</f>
        <v>Olivia dos Anjos Oliveira</v>
      </c>
      <c r="C749" s="7"/>
      <c r="D749" s="7"/>
      <c r="E749" s="7"/>
      <c r="F749" s="7"/>
      <c r="G749" s="7"/>
      <c r="H749" s="7"/>
      <c r="I749" s="8">
        <f t="shared" si="52"/>
        <v>0</v>
      </c>
    </row>
    <row r="750" spans="1:9" ht="15.75" x14ac:dyDescent="0.25">
      <c r="A750" s="26">
        <v>724</v>
      </c>
      <c r="B750" s="6" t="str">
        <f>CADASTROS!$C$463</f>
        <v>Alfredo Oliveira Matos</v>
      </c>
      <c r="C750" s="7"/>
      <c r="D750" s="7"/>
      <c r="E750" s="7"/>
      <c r="F750" s="7"/>
      <c r="G750" s="7"/>
      <c r="H750" s="7"/>
      <c r="I750" s="8">
        <f t="shared" si="52"/>
        <v>0</v>
      </c>
    </row>
    <row r="751" spans="1:9" ht="15.75" x14ac:dyDescent="0.25">
      <c r="A751" s="26">
        <v>725</v>
      </c>
      <c r="B751" s="6" t="str">
        <f>CADASTROS!$C$464</f>
        <v>Marco Antônio José dos Santos</v>
      </c>
      <c r="C751" s="7"/>
      <c r="D751" s="7"/>
      <c r="E751" s="7"/>
      <c r="F751" s="7"/>
      <c r="G751" s="7"/>
      <c r="H751" s="7"/>
      <c r="I751" s="8">
        <f t="shared" si="52"/>
        <v>0</v>
      </c>
    </row>
    <row r="752" spans="1:9" ht="15.75" x14ac:dyDescent="0.25">
      <c r="A752" s="26">
        <v>726</v>
      </c>
      <c r="B752" s="6" t="str">
        <f>CADASTROS!$C$465</f>
        <v>Josemar José dos Santos</v>
      </c>
      <c r="C752" s="7"/>
      <c r="D752" s="7"/>
      <c r="E752" s="7"/>
      <c r="F752" s="7"/>
      <c r="G752" s="7"/>
      <c r="H752" s="7"/>
      <c r="I752" s="8">
        <f t="shared" si="52"/>
        <v>0</v>
      </c>
    </row>
    <row r="753" spans="1:9" ht="15.75" x14ac:dyDescent="0.25">
      <c r="A753" s="26">
        <v>727</v>
      </c>
      <c r="B753" s="6" t="str">
        <f>CADASTROS!$C$466</f>
        <v>Eutácio Silva de Oliveira</v>
      </c>
      <c r="C753" s="7"/>
      <c r="D753" s="7"/>
      <c r="E753" s="7"/>
      <c r="F753" s="7"/>
      <c r="G753" s="7"/>
      <c r="H753" s="7"/>
      <c r="I753" s="8">
        <f t="shared" si="52"/>
        <v>0</v>
      </c>
    </row>
    <row r="754" spans="1:9" ht="15.75" x14ac:dyDescent="0.25">
      <c r="A754" s="26">
        <v>728</v>
      </c>
      <c r="B754" s="6" t="str">
        <f>CADASTROS!$C$467</f>
        <v>Tainá Rosa de Souza</v>
      </c>
      <c r="C754" s="7"/>
      <c r="D754" s="7"/>
      <c r="E754" s="7"/>
      <c r="F754" s="7"/>
      <c r="G754" s="7"/>
      <c r="H754" s="7"/>
      <c r="I754" s="8">
        <f t="shared" si="52"/>
        <v>0</v>
      </c>
    </row>
    <row r="755" spans="1:9" ht="15.75" x14ac:dyDescent="0.25">
      <c r="A755" s="26">
        <v>729</v>
      </c>
      <c r="B755" s="6" t="str">
        <f>CADASTROS!$C$468</f>
        <v>Ivanilton Soares da Silva</v>
      </c>
      <c r="C755" s="7"/>
      <c r="D755" s="7"/>
      <c r="E755" s="7"/>
      <c r="F755" s="7"/>
      <c r="G755" s="7"/>
      <c r="H755" s="7"/>
      <c r="I755" s="8">
        <f t="shared" si="52"/>
        <v>0</v>
      </c>
    </row>
    <row r="756" spans="1:9" ht="15.75" x14ac:dyDescent="0.25">
      <c r="A756" s="26">
        <v>730</v>
      </c>
      <c r="B756" s="6" t="str">
        <f>CADASTROS!$C$469</f>
        <v>Maria Miranda dos Santos</v>
      </c>
      <c r="C756" s="7"/>
      <c r="D756" s="7"/>
      <c r="E756" s="7"/>
      <c r="F756" s="7"/>
      <c r="G756" s="7"/>
      <c r="H756" s="7"/>
      <c r="I756" s="8">
        <f t="shared" si="52"/>
        <v>0</v>
      </c>
    </row>
    <row r="757" spans="1:9" ht="15.75" x14ac:dyDescent="0.25">
      <c r="A757" s="26">
        <v>731</v>
      </c>
      <c r="B757" s="6" t="str">
        <f>CADASTROS!$C$470</f>
        <v>Marleide de Jesus Carvalho</v>
      </c>
      <c r="C757" s="7">
        <v>20.5</v>
      </c>
      <c r="D757" s="7">
        <v>15.5</v>
      </c>
      <c r="E757" s="7">
        <v>16.5</v>
      </c>
      <c r="F757" s="7"/>
      <c r="G757" s="7"/>
      <c r="H757" s="7"/>
      <c r="I757" s="8">
        <f t="shared" si="52"/>
        <v>52.5</v>
      </c>
    </row>
    <row r="758" spans="1:9" ht="15.75" x14ac:dyDescent="0.25">
      <c r="A758" s="26">
        <v>732</v>
      </c>
      <c r="B758" s="6" t="str">
        <f>CADASTROS!$C$471</f>
        <v>Cícero de Oliveira Santos</v>
      </c>
      <c r="C758" s="7"/>
      <c r="D758" s="7"/>
      <c r="E758" s="7"/>
      <c r="F758" s="7"/>
      <c r="G758" s="7"/>
      <c r="H758" s="7"/>
      <c r="I758" s="8">
        <f t="shared" si="52"/>
        <v>0</v>
      </c>
    </row>
    <row r="759" spans="1:9" ht="15.75" x14ac:dyDescent="0.25">
      <c r="A759" s="26">
        <v>733</v>
      </c>
      <c r="B759" s="6" t="str">
        <f>CADASTROS!$C$472</f>
        <v>Flávio Antônio Bezerra de Sá</v>
      </c>
      <c r="C759" s="7"/>
      <c r="D759" s="7"/>
      <c r="E759" s="7"/>
      <c r="F759" s="7"/>
      <c r="G759" s="7"/>
      <c r="H759" s="7"/>
      <c r="I759" s="8">
        <f t="shared" si="52"/>
        <v>0</v>
      </c>
    </row>
    <row r="760" spans="1:9" ht="15.75" x14ac:dyDescent="0.25">
      <c r="A760" s="26">
        <v>734</v>
      </c>
      <c r="B760" s="6" t="str">
        <f>CADASTROS!$C$473</f>
        <v>Célia Pereira dos Santos</v>
      </c>
      <c r="C760" s="7"/>
      <c r="D760" s="7"/>
      <c r="E760" s="7"/>
      <c r="F760" s="7"/>
      <c r="G760" s="7"/>
      <c r="H760" s="7"/>
      <c r="I760" s="8">
        <f t="shared" si="52"/>
        <v>0</v>
      </c>
    </row>
    <row r="761" spans="1:9" ht="15.75" x14ac:dyDescent="0.25">
      <c r="A761" s="26">
        <v>735</v>
      </c>
      <c r="B761" s="6" t="str">
        <f>CADASTROS!$C$474</f>
        <v>Mariazinha de Jesus</v>
      </c>
      <c r="C761" s="7"/>
      <c r="D761" s="7"/>
      <c r="E761" s="7"/>
      <c r="F761" s="7"/>
      <c r="G761" s="7"/>
      <c r="H761" s="7"/>
      <c r="I761" s="8">
        <f t="shared" si="52"/>
        <v>0</v>
      </c>
    </row>
    <row r="762" spans="1:9" ht="15.75" x14ac:dyDescent="0.25">
      <c r="A762" s="26">
        <v>736</v>
      </c>
      <c r="B762" s="6" t="str">
        <f>CADASTROS!$C$475</f>
        <v>Aucicléia de Jesus Silva</v>
      </c>
      <c r="C762" s="7"/>
      <c r="D762" s="7"/>
      <c r="E762" s="7"/>
      <c r="F762" s="7"/>
      <c r="G762" s="7"/>
      <c r="H762" s="7"/>
      <c r="I762" s="8">
        <f t="shared" si="52"/>
        <v>0</v>
      </c>
    </row>
    <row r="763" spans="1:9" ht="15.75" x14ac:dyDescent="0.25">
      <c r="A763" s="26">
        <v>737</v>
      </c>
      <c r="B763" s="6" t="str">
        <f>CADASTROS!$C$476</f>
        <v>Eliene Jesus Souza Pinto</v>
      </c>
      <c r="C763" s="7"/>
      <c r="D763" s="7"/>
      <c r="E763" s="7"/>
      <c r="F763" s="7"/>
      <c r="G763" s="7"/>
      <c r="H763" s="7"/>
      <c r="I763" s="8">
        <f t="shared" si="52"/>
        <v>0</v>
      </c>
    </row>
    <row r="764" spans="1:9" ht="15.75" x14ac:dyDescent="0.25">
      <c r="A764" s="26">
        <v>741</v>
      </c>
      <c r="B764" s="6" t="str">
        <f>CADASTROS!$C$477</f>
        <v>Ilmara Soares de Souza</v>
      </c>
      <c r="C764" s="7"/>
      <c r="D764" s="7"/>
      <c r="E764" s="7"/>
      <c r="F764" s="7"/>
      <c r="G764" s="7"/>
      <c r="H764" s="7"/>
      <c r="I764" s="8">
        <f t="shared" si="52"/>
        <v>0</v>
      </c>
    </row>
    <row r="765" spans="1:9" ht="15.75" x14ac:dyDescent="0.25">
      <c r="A765" s="26">
        <v>742</v>
      </c>
      <c r="B765" s="6" t="str">
        <f>CADASTROS!$C$478</f>
        <v>Joscilene Silva de Oliveira</v>
      </c>
      <c r="C765" s="7"/>
      <c r="D765" s="7"/>
      <c r="E765" s="7"/>
      <c r="F765" s="7"/>
      <c r="G765" s="7"/>
      <c r="H765" s="7"/>
      <c r="I765" s="8">
        <f t="shared" si="52"/>
        <v>0</v>
      </c>
    </row>
    <row r="766" spans="1:9" ht="15.75" x14ac:dyDescent="0.25">
      <c r="B766" s="7" t="s">
        <v>3</v>
      </c>
      <c r="C766" s="7">
        <f t="shared" ref="C766:I766" si="53">SUM(C739:C765)</f>
        <v>20.5</v>
      </c>
      <c r="D766" s="7">
        <f t="shared" si="53"/>
        <v>15.5</v>
      </c>
      <c r="E766" s="7">
        <f t="shared" si="53"/>
        <v>16.5</v>
      </c>
      <c r="F766" s="7">
        <f t="shared" si="53"/>
        <v>0</v>
      </c>
      <c r="G766" s="7">
        <f t="shared" si="53"/>
        <v>0</v>
      </c>
      <c r="H766" s="7">
        <f t="shared" si="53"/>
        <v>0</v>
      </c>
      <c r="I766" s="7">
        <f t="shared" si="53"/>
        <v>52.5</v>
      </c>
    </row>
    <row r="768" spans="1:9" ht="15.75" x14ac:dyDescent="0.25">
      <c r="B768" s="9" t="s">
        <v>4</v>
      </c>
      <c r="C768" s="7"/>
      <c r="D768" s="7"/>
      <c r="E768" s="7"/>
      <c r="F768" s="7"/>
      <c r="G768" s="7"/>
      <c r="H768" s="7"/>
      <c r="I768" s="7">
        <f>SUM(C768:H768)</f>
        <v>0</v>
      </c>
    </row>
    <row r="769" spans="1:9" x14ac:dyDescent="0.25">
      <c r="B769" s="10"/>
    </row>
    <row r="770" spans="1:9" ht="15.75" x14ac:dyDescent="0.25">
      <c r="B770" s="9" t="s">
        <v>5</v>
      </c>
      <c r="C770" s="11" t="e">
        <f t="shared" ref="C770:H770" si="54">C766/C768</f>
        <v>#DIV/0!</v>
      </c>
      <c r="D770" s="11" t="e">
        <f t="shared" si="54"/>
        <v>#DIV/0!</v>
      </c>
      <c r="E770" s="11" t="e">
        <f t="shared" si="54"/>
        <v>#DIV/0!</v>
      </c>
      <c r="F770" s="11" t="e">
        <f t="shared" si="54"/>
        <v>#DIV/0!</v>
      </c>
      <c r="G770" s="11" t="e">
        <f t="shared" si="54"/>
        <v>#DIV/0!</v>
      </c>
      <c r="H770" s="11" t="e">
        <f t="shared" si="54"/>
        <v>#DIV/0!</v>
      </c>
      <c r="I770" s="11"/>
    </row>
    <row r="771" spans="1:9" ht="15.75" x14ac:dyDescent="0.25">
      <c r="B771" s="12"/>
      <c r="C771" s="13"/>
      <c r="D771" s="13"/>
      <c r="E771" s="13"/>
      <c r="F771" s="13"/>
      <c r="G771" s="13"/>
      <c r="H771" s="12"/>
      <c r="I771" s="12"/>
    </row>
    <row r="772" spans="1:9" ht="15.75" x14ac:dyDescent="0.25">
      <c r="B772" s="9" t="s">
        <v>6</v>
      </c>
      <c r="C772" s="7"/>
      <c r="D772" s="7"/>
      <c r="E772" s="6"/>
      <c r="F772" s="6"/>
      <c r="G772" s="6"/>
      <c r="H772" s="6"/>
      <c r="I772" s="14"/>
    </row>
    <row r="775" spans="1:9" ht="21" x14ac:dyDescent="0.35">
      <c r="B775" s="268" t="s">
        <v>8</v>
      </c>
      <c r="C775" s="269"/>
      <c r="D775" s="269"/>
      <c r="E775" s="269"/>
      <c r="F775" s="269"/>
      <c r="G775" s="269"/>
      <c r="H775" s="269"/>
      <c r="I775" s="270"/>
    </row>
    <row r="776" spans="1:9" x14ac:dyDescent="0.25">
      <c r="I776" s="3"/>
    </row>
    <row r="777" spans="1:9" ht="21" x14ac:dyDescent="0.35">
      <c r="B777" s="271" t="s">
        <v>0</v>
      </c>
      <c r="C777" s="272"/>
      <c r="D777" s="272"/>
      <c r="E777" s="272"/>
      <c r="F777" s="272"/>
      <c r="G777" s="272"/>
      <c r="H777" s="272"/>
      <c r="I777" s="273"/>
    </row>
    <row r="779" spans="1:9" ht="33.75" x14ac:dyDescent="0.25">
      <c r="B779" s="265" t="s">
        <v>834</v>
      </c>
      <c r="C779" s="266"/>
      <c r="D779" s="266"/>
      <c r="E779" s="266"/>
      <c r="F779" s="266"/>
      <c r="G779" s="266"/>
      <c r="H779" s="266"/>
      <c r="I779" s="267"/>
    </row>
    <row r="780" spans="1:9" ht="47.25" x14ac:dyDescent="0.25">
      <c r="A780" s="274" t="s">
        <v>22</v>
      </c>
      <c r="B780" s="32" t="s">
        <v>1</v>
      </c>
      <c r="C780" s="4" t="s">
        <v>2963</v>
      </c>
      <c r="D780" s="4" t="s">
        <v>2964</v>
      </c>
      <c r="E780" s="101" t="s">
        <v>2965</v>
      </c>
      <c r="F780" s="101" t="s">
        <v>2966</v>
      </c>
      <c r="G780" s="101" t="s">
        <v>2865</v>
      </c>
      <c r="H780" s="4" t="s">
        <v>2962</v>
      </c>
      <c r="I780" s="34" t="s">
        <v>2</v>
      </c>
    </row>
    <row r="781" spans="1:9" ht="25.5" x14ac:dyDescent="0.25">
      <c r="A781" s="275"/>
      <c r="B781" s="31"/>
      <c r="C781" s="16" t="s">
        <v>9</v>
      </c>
      <c r="D781" s="16" t="s">
        <v>9</v>
      </c>
      <c r="E781" s="16" t="s">
        <v>9</v>
      </c>
      <c r="F781" s="16" t="s">
        <v>9</v>
      </c>
      <c r="G781" s="16" t="s">
        <v>9</v>
      </c>
      <c r="H781" s="16" t="s">
        <v>9</v>
      </c>
      <c r="I781" s="35"/>
    </row>
    <row r="782" spans="1:9" ht="15.75" x14ac:dyDescent="0.25">
      <c r="A782" s="26">
        <v>743</v>
      </c>
      <c r="B782" s="6" t="str">
        <f>CADASTROS!$C$479</f>
        <v>Silvania da Silva Santos</v>
      </c>
      <c r="C782" s="7"/>
      <c r="D782" s="7"/>
      <c r="E782" s="7"/>
      <c r="F782" s="7"/>
      <c r="G782" s="7"/>
      <c r="H782" s="7"/>
      <c r="I782" s="8">
        <f>SUM(C782+D782+E782+F782+G782+H782)</f>
        <v>0</v>
      </c>
    </row>
    <row r="783" spans="1:9" ht="15.75" x14ac:dyDescent="0.25">
      <c r="A783" s="26">
        <v>744</v>
      </c>
      <c r="B783" s="6" t="str">
        <f>CADASTROS!$C$480</f>
        <v>Joselita Brito Santos</v>
      </c>
      <c r="C783" s="7"/>
      <c r="D783" s="7"/>
      <c r="E783" s="7"/>
      <c r="F783" s="7"/>
      <c r="G783" s="7"/>
      <c r="H783" s="7"/>
      <c r="I783" s="8">
        <f t="shared" ref="I783:I808" si="55">SUM(C783+D783+E783+F783+G783+H783)</f>
        <v>0</v>
      </c>
    </row>
    <row r="784" spans="1:9" ht="15.75" x14ac:dyDescent="0.25">
      <c r="A784" s="26">
        <v>745</v>
      </c>
      <c r="B784" s="6" t="str">
        <f>CADASTROS!$C$481</f>
        <v>Vilma Lucia Lobo da Silva</v>
      </c>
      <c r="C784" s="7"/>
      <c r="D784" s="7"/>
      <c r="E784" s="7"/>
      <c r="F784" s="7"/>
      <c r="G784" s="7"/>
      <c r="H784" s="7"/>
      <c r="I784" s="8">
        <f t="shared" si="55"/>
        <v>0</v>
      </c>
    </row>
    <row r="785" spans="1:9" ht="15.75" x14ac:dyDescent="0.25">
      <c r="A785" s="26">
        <v>746</v>
      </c>
      <c r="B785" s="6" t="str">
        <f>CADASTROS!$C$482</f>
        <v>Edivaldo de Jesus Alves</v>
      </c>
      <c r="C785" s="7"/>
      <c r="D785" s="7"/>
      <c r="E785" s="7"/>
      <c r="F785" s="7"/>
      <c r="G785" s="7"/>
      <c r="H785" s="7"/>
      <c r="I785" s="8">
        <f t="shared" si="55"/>
        <v>0</v>
      </c>
    </row>
    <row r="786" spans="1:9" ht="15.75" x14ac:dyDescent="0.25">
      <c r="A786" s="26">
        <v>747</v>
      </c>
      <c r="B786" s="6" t="str">
        <f>CADASTROS!$C$483</f>
        <v>Cosme Santana Oliveira</v>
      </c>
      <c r="C786" s="7"/>
      <c r="D786" s="7"/>
      <c r="E786" s="7"/>
      <c r="F786" s="7"/>
      <c r="G786" s="7"/>
      <c r="H786" s="7"/>
      <c r="I786" s="8">
        <f t="shared" si="55"/>
        <v>0</v>
      </c>
    </row>
    <row r="787" spans="1:9" ht="15.75" x14ac:dyDescent="0.25">
      <c r="A787" s="26">
        <v>748</v>
      </c>
      <c r="B787" s="6" t="str">
        <f>CADASTROS!$C$484</f>
        <v>Clenilson Santos Alves</v>
      </c>
      <c r="C787" s="7"/>
      <c r="D787" s="7"/>
      <c r="E787" s="7"/>
      <c r="F787" s="7"/>
      <c r="G787" s="7"/>
      <c r="H787" s="7"/>
      <c r="I787" s="8">
        <f t="shared" si="55"/>
        <v>0</v>
      </c>
    </row>
    <row r="788" spans="1:9" ht="15.75" x14ac:dyDescent="0.25">
      <c r="A788" s="26">
        <v>749</v>
      </c>
      <c r="B788" s="6" t="str">
        <f>CADASTROS!$C$485</f>
        <v>José Nilton A Araújo</v>
      </c>
      <c r="C788" s="7"/>
      <c r="D788" s="7"/>
      <c r="E788" s="7"/>
      <c r="F788" s="7"/>
      <c r="G788" s="7"/>
      <c r="H788" s="7"/>
      <c r="I788" s="8">
        <f t="shared" si="55"/>
        <v>0</v>
      </c>
    </row>
    <row r="789" spans="1:9" ht="15.75" x14ac:dyDescent="0.25">
      <c r="A789" s="26">
        <v>752</v>
      </c>
      <c r="B789" s="6" t="str">
        <f>CADASTROS!$C$486</f>
        <v>Marleide Rosa Soares</v>
      </c>
      <c r="C789" s="7"/>
      <c r="D789" s="7"/>
      <c r="E789" s="7"/>
      <c r="F789" s="7"/>
      <c r="G789" s="7"/>
      <c r="H789" s="7"/>
      <c r="I789" s="8">
        <f t="shared" si="55"/>
        <v>0</v>
      </c>
    </row>
    <row r="790" spans="1:9" ht="15.75" x14ac:dyDescent="0.25">
      <c r="A790" s="26">
        <v>753</v>
      </c>
      <c r="B790" s="6" t="str">
        <f>CADASTROS!$C$487</f>
        <v>Clécia Paes da Silva</v>
      </c>
      <c r="C790" s="7"/>
      <c r="D790" s="7"/>
      <c r="E790" s="7"/>
      <c r="F790" s="7"/>
      <c r="G790" s="7"/>
      <c r="H790" s="7"/>
      <c r="I790" s="8">
        <f t="shared" si="55"/>
        <v>0</v>
      </c>
    </row>
    <row r="791" spans="1:9" ht="15.75" x14ac:dyDescent="0.25">
      <c r="A791" s="26">
        <v>754</v>
      </c>
      <c r="B791" s="6" t="str">
        <f>CADASTROS!$C$488</f>
        <v>Leandro de Jesus Cruz</v>
      </c>
      <c r="C791" s="7"/>
      <c r="D791" s="7"/>
      <c r="E791" s="7"/>
      <c r="F791" s="7"/>
      <c r="G791" s="7"/>
      <c r="H791" s="7"/>
      <c r="I791" s="8">
        <f t="shared" si="55"/>
        <v>0</v>
      </c>
    </row>
    <row r="792" spans="1:9" ht="15.75" x14ac:dyDescent="0.25">
      <c r="A792" s="26">
        <v>755</v>
      </c>
      <c r="B792" s="6" t="str">
        <f>CADASTROS!$C$489</f>
        <v>Sandra Ferreira da Silva</v>
      </c>
      <c r="C792" s="7"/>
      <c r="D792" s="7"/>
      <c r="E792" s="7"/>
      <c r="F792" s="7"/>
      <c r="G792" s="7"/>
      <c r="H792" s="7"/>
      <c r="I792" s="8">
        <f t="shared" si="55"/>
        <v>0</v>
      </c>
    </row>
    <row r="793" spans="1:9" ht="15.75" x14ac:dyDescent="0.25">
      <c r="A793" s="26">
        <v>756</v>
      </c>
      <c r="B793" s="6" t="str">
        <f>CADASTROS!$C$490</f>
        <v>Eliones Melo Silva</v>
      </c>
      <c r="C793" s="7"/>
      <c r="D793" s="7"/>
      <c r="E793" s="7"/>
      <c r="F793" s="7"/>
      <c r="G793" s="7"/>
      <c r="H793" s="7"/>
      <c r="I793" s="8">
        <f t="shared" si="55"/>
        <v>0</v>
      </c>
    </row>
    <row r="794" spans="1:9" ht="15.75" x14ac:dyDescent="0.25">
      <c r="A794" s="26">
        <v>757</v>
      </c>
      <c r="B794" s="6" t="str">
        <f>CADASTROS!$C$491</f>
        <v>Maria Pereira de Brito</v>
      </c>
      <c r="C794" s="7"/>
      <c r="D794" s="7"/>
      <c r="E794" s="7"/>
      <c r="F794" s="7"/>
      <c r="G794" s="7"/>
      <c r="H794" s="7"/>
      <c r="I794" s="8">
        <f t="shared" si="55"/>
        <v>0</v>
      </c>
    </row>
    <row r="795" spans="1:9" ht="15.75" x14ac:dyDescent="0.25">
      <c r="A795" s="26">
        <v>758</v>
      </c>
      <c r="B795" s="6" t="str">
        <f>CADASTROS!$C$492</f>
        <v>Gildeon Sena de Lisboa</v>
      </c>
      <c r="C795" s="7"/>
      <c r="D795" s="7"/>
      <c r="E795" s="7"/>
      <c r="F795" s="7"/>
      <c r="G795" s="7"/>
      <c r="H795" s="7"/>
      <c r="I795" s="8">
        <f t="shared" si="55"/>
        <v>0</v>
      </c>
    </row>
    <row r="796" spans="1:9" ht="15.75" x14ac:dyDescent="0.25">
      <c r="A796" s="26">
        <v>759</v>
      </c>
      <c r="B796" s="6" t="str">
        <f>CADASTROS!$C$493</f>
        <v>Paulo Santos Oliveira</v>
      </c>
      <c r="C796" s="7"/>
      <c r="D796" s="7"/>
      <c r="E796" s="7"/>
      <c r="F796" s="7"/>
      <c r="G796" s="7"/>
      <c r="H796" s="7"/>
      <c r="I796" s="8">
        <f t="shared" si="55"/>
        <v>0</v>
      </c>
    </row>
    <row r="797" spans="1:9" ht="15.75" x14ac:dyDescent="0.25">
      <c r="A797" s="26">
        <v>760</v>
      </c>
      <c r="B797" s="6" t="str">
        <f>CADASTROS!$C$494</f>
        <v>Jazon Dias Damasceno</v>
      </c>
      <c r="C797" s="7"/>
      <c r="D797" s="7"/>
      <c r="E797" s="7"/>
      <c r="F797" s="7"/>
      <c r="G797" s="7"/>
      <c r="H797" s="7"/>
      <c r="I797" s="8">
        <f t="shared" si="55"/>
        <v>0</v>
      </c>
    </row>
    <row r="798" spans="1:9" ht="15.75" x14ac:dyDescent="0.25">
      <c r="A798" s="26">
        <v>761</v>
      </c>
      <c r="B798" s="6">
        <f>CADASTROS!$C$495</f>
        <v>0</v>
      </c>
      <c r="C798" s="7"/>
      <c r="D798" s="7"/>
      <c r="E798" s="7"/>
      <c r="F798" s="7"/>
      <c r="G798" s="7"/>
      <c r="H798" s="7"/>
      <c r="I798" s="8">
        <f t="shared" si="55"/>
        <v>0</v>
      </c>
    </row>
    <row r="799" spans="1:9" ht="15.75" x14ac:dyDescent="0.25">
      <c r="A799" s="26">
        <v>762</v>
      </c>
      <c r="B799" s="6" t="str">
        <f>CADASTROS!$C$496</f>
        <v>José Luiz Santos da Silva</v>
      </c>
      <c r="C799" s="7"/>
      <c r="D799" s="7"/>
      <c r="E799" s="7"/>
      <c r="F799" s="7"/>
      <c r="G799" s="7"/>
      <c r="H799" s="7"/>
      <c r="I799" s="8">
        <f t="shared" si="55"/>
        <v>0</v>
      </c>
    </row>
    <row r="800" spans="1:9" ht="15.75" x14ac:dyDescent="0.25">
      <c r="A800" s="26">
        <v>763</v>
      </c>
      <c r="B800" s="6" t="str">
        <f>CADASTROS!$C$497</f>
        <v>Givaneide Cortes de Oliveira</v>
      </c>
      <c r="C800" s="7"/>
      <c r="D800" s="7"/>
      <c r="E800" s="7"/>
      <c r="F800" s="7"/>
      <c r="G800" s="7"/>
      <c r="H800" s="7"/>
      <c r="I800" s="8">
        <f t="shared" si="55"/>
        <v>0</v>
      </c>
    </row>
    <row r="801" spans="1:9" ht="15.75" x14ac:dyDescent="0.25">
      <c r="A801" s="26">
        <v>764</v>
      </c>
      <c r="B801" s="6" t="str">
        <f>CADASTROS!$C$498</f>
        <v>Maria Aparecida Sousa</v>
      </c>
      <c r="C801" s="7"/>
      <c r="D801" s="7"/>
      <c r="E801" s="7"/>
      <c r="F801" s="7"/>
      <c r="G801" s="7"/>
      <c r="H801" s="7"/>
      <c r="I801" s="8">
        <f t="shared" si="55"/>
        <v>0</v>
      </c>
    </row>
    <row r="802" spans="1:9" ht="15.75" x14ac:dyDescent="0.25">
      <c r="A802" s="26">
        <v>765</v>
      </c>
      <c r="B802" s="6" t="str">
        <f>CADASTROS!$C$499</f>
        <v>Aline Damasceno Silva</v>
      </c>
      <c r="C802" s="7"/>
      <c r="D802" s="7"/>
      <c r="E802" s="7"/>
      <c r="F802" s="7"/>
      <c r="G802" s="7"/>
      <c r="H802" s="7"/>
      <c r="I802" s="8">
        <f t="shared" si="55"/>
        <v>0</v>
      </c>
    </row>
    <row r="803" spans="1:9" ht="15.75" x14ac:dyDescent="0.25">
      <c r="A803" s="26">
        <v>766</v>
      </c>
      <c r="B803" s="6" t="str">
        <f>CADASTROS!$C$500</f>
        <v>Rodrigo Santos Machado</v>
      </c>
      <c r="C803" s="7"/>
      <c r="D803" s="7"/>
      <c r="E803" s="7"/>
      <c r="F803" s="7"/>
      <c r="G803" s="7"/>
      <c r="H803" s="7"/>
      <c r="I803" s="8">
        <f t="shared" si="55"/>
        <v>0</v>
      </c>
    </row>
    <row r="804" spans="1:9" ht="15.75" x14ac:dyDescent="0.25">
      <c r="A804" s="26">
        <v>767</v>
      </c>
      <c r="B804" s="6" t="str">
        <f>CADASTROS!$C$501</f>
        <v>Janileide Oliveira Silva</v>
      </c>
      <c r="C804" s="7"/>
      <c r="D804" s="7"/>
      <c r="E804" s="7"/>
      <c r="F804" s="7"/>
      <c r="G804" s="7"/>
      <c r="H804" s="7"/>
      <c r="I804" s="8">
        <f t="shared" si="55"/>
        <v>0</v>
      </c>
    </row>
    <row r="805" spans="1:9" ht="15.75" x14ac:dyDescent="0.25">
      <c r="A805" s="26">
        <v>768</v>
      </c>
      <c r="B805" s="6" t="str">
        <f>CADASTROS!$C$502</f>
        <v>Eduelton Pires Santos</v>
      </c>
      <c r="C805" s="7"/>
      <c r="D805" s="7"/>
      <c r="E805" s="7"/>
      <c r="F805" s="7"/>
      <c r="G805" s="7"/>
      <c r="H805" s="7"/>
      <c r="I805" s="8">
        <f t="shared" si="55"/>
        <v>0</v>
      </c>
    </row>
    <row r="806" spans="1:9" ht="15.75" x14ac:dyDescent="0.25">
      <c r="A806" s="26">
        <v>772</v>
      </c>
      <c r="B806" s="6" t="str">
        <f>CADASTROS!$C$503</f>
        <v>Jeane Paixão da Silva</v>
      </c>
      <c r="C806" s="7"/>
      <c r="D806" s="7"/>
      <c r="E806" s="7"/>
      <c r="F806" s="7"/>
      <c r="G806" s="7"/>
      <c r="H806" s="7"/>
      <c r="I806" s="8">
        <f t="shared" si="55"/>
        <v>0</v>
      </c>
    </row>
    <row r="807" spans="1:9" ht="15.75" x14ac:dyDescent="0.25">
      <c r="A807" s="26">
        <v>773</v>
      </c>
      <c r="B807" s="6" t="str">
        <f>CADASTROS!$C$504</f>
        <v>Leandro Ferreira Salvador</v>
      </c>
      <c r="C807" s="7"/>
      <c r="D807" s="7"/>
      <c r="E807" s="7"/>
      <c r="F807" s="7"/>
      <c r="G807" s="7"/>
      <c r="H807" s="7"/>
      <c r="I807" s="8">
        <f t="shared" si="55"/>
        <v>0</v>
      </c>
    </row>
    <row r="808" spans="1:9" ht="15.75" x14ac:dyDescent="0.25">
      <c r="A808" s="26">
        <v>774</v>
      </c>
      <c r="B808" s="6" t="str">
        <f>CADASTROS!$C$505</f>
        <v>João Batista Conceição de Jesus</v>
      </c>
      <c r="C808" s="7"/>
      <c r="D808" s="7"/>
      <c r="E808" s="7"/>
      <c r="F808" s="7"/>
      <c r="G808" s="7"/>
      <c r="H808" s="7"/>
      <c r="I808" s="8">
        <f t="shared" si="55"/>
        <v>0</v>
      </c>
    </row>
    <row r="809" spans="1:9" ht="15.75" x14ac:dyDescent="0.25">
      <c r="B809" s="7" t="s">
        <v>3</v>
      </c>
      <c r="C809" s="7">
        <f t="shared" ref="C809:I809" si="56">SUM(C782:C808)</f>
        <v>0</v>
      </c>
      <c r="D809" s="7">
        <f t="shared" si="56"/>
        <v>0</v>
      </c>
      <c r="E809" s="7">
        <f t="shared" si="56"/>
        <v>0</v>
      </c>
      <c r="F809" s="7">
        <f t="shared" si="56"/>
        <v>0</v>
      </c>
      <c r="G809" s="7">
        <f t="shared" si="56"/>
        <v>0</v>
      </c>
      <c r="H809" s="7">
        <f t="shared" si="56"/>
        <v>0</v>
      </c>
      <c r="I809" s="7">
        <f t="shared" si="56"/>
        <v>0</v>
      </c>
    </row>
    <row r="811" spans="1:9" ht="15.75" x14ac:dyDescent="0.25">
      <c r="B811" s="9" t="s">
        <v>4</v>
      </c>
      <c r="C811" s="7"/>
      <c r="D811" s="7"/>
      <c r="E811" s="7"/>
      <c r="F811" s="7"/>
      <c r="G811" s="7"/>
      <c r="H811" s="7"/>
      <c r="I811" s="7">
        <f>SUM(C811:H811)</f>
        <v>0</v>
      </c>
    </row>
    <row r="812" spans="1:9" x14ac:dyDescent="0.25">
      <c r="B812" s="10"/>
    </row>
    <row r="813" spans="1:9" ht="15.75" x14ac:dyDescent="0.25">
      <c r="B813" s="9" t="s">
        <v>5</v>
      </c>
      <c r="C813" s="11" t="e">
        <f t="shared" ref="C813:H813" si="57">C809/C811</f>
        <v>#DIV/0!</v>
      </c>
      <c r="D813" s="11" t="e">
        <f t="shared" si="57"/>
        <v>#DIV/0!</v>
      </c>
      <c r="E813" s="11" t="e">
        <f t="shared" si="57"/>
        <v>#DIV/0!</v>
      </c>
      <c r="F813" s="11" t="e">
        <f t="shared" si="57"/>
        <v>#DIV/0!</v>
      </c>
      <c r="G813" s="11" t="e">
        <f t="shared" si="57"/>
        <v>#DIV/0!</v>
      </c>
      <c r="H813" s="11" t="e">
        <f t="shared" si="57"/>
        <v>#DIV/0!</v>
      </c>
      <c r="I813" s="11"/>
    </row>
    <row r="814" spans="1:9" ht="15.75" x14ac:dyDescent="0.25">
      <c r="B814" s="12"/>
      <c r="C814" s="13"/>
      <c r="D814" s="13"/>
      <c r="E814" s="13"/>
      <c r="F814" s="13"/>
      <c r="G814" s="13"/>
      <c r="H814" s="12"/>
      <c r="I814" s="12"/>
    </row>
    <row r="815" spans="1:9" ht="15.75" x14ac:dyDescent="0.25">
      <c r="B815" s="9" t="s">
        <v>6</v>
      </c>
      <c r="C815" s="7"/>
      <c r="D815" s="7"/>
      <c r="E815" s="6"/>
      <c r="F815" s="6"/>
      <c r="G815" s="6"/>
      <c r="H815" s="6"/>
      <c r="I815" s="14"/>
    </row>
    <row r="818" spans="1:15" ht="21" x14ac:dyDescent="0.35">
      <c r="B818" s="268" t="s">
        <v>8</v>
      </c>
      <c r="C818" s="269"/>
      <c r="D818" s="269"/>
      <c r="E818" s="269"/>
      <c r="F818" s="269"/>
      <c r="G818" s="269"/>
      <c r="H818" s="269"/>
      <c r="I818" s="270"/>
    </row>
    <row r="819" spans="1:15" x14ac:dyDescent="0.25">
      <c r="I819" s="3"/>
    </row>
    <row r="820" spans="1:15" ht="21" x14ac:dyDescent="0.35">
      <c r="B820" s="271" t="s">
        <v>0</v>
      </c>
      <c r="C820" s="272"/>
      <c r="D820" s="272"/>
      <c r="E820" s="272"/>
      <c r="F820" s="272"/>
      <c r="G820" s="272"/>
      <c r="H820" s="272"/>
      <c r="I820" s="273"/>
    </row>
    <row r="822" spans="1:15" ht="33.75" x14ac:dyDescent="0.25">
      <c r="B822" s="265" t="s">
        <v>903</v>
      </c>
      <c r="C822" s="266"/>
      <c r="D822" s="266"/>
      <c r="E822" s="266"/>
      <c r="F822" s="266"/>
      <c r="G822" s="266"/>
      <c r="H822" s="266"/>
      <c r="I822" s="267"/>
      <c r="J822" s="106"/>
      <c r="K822" s="106"/>
      <c r="L822" s="107"/>
      <c r="M822" s="107"/>
      <c r="N822" s="106"/>
      <c r="O822" s="106"/>
    </row>
    <row r="823" spans="1:15" ht="47.25" x14ac:dyDescent="0.25">
      <c r="A823" s="274" t="s">
        <v>22</v>
      </c>
      <c r="B823" s="32" t="s">
        <v>1</v>
      </c>
      <c r="C823" s="4" t="s">
        <v>2963</v>
      </c>
      <c r="D823" s="4" t="s">
        <v>2964</v>
      </c>
      <c r="E823" s="101" t="s">
        <v>2965</v>
      </c>
      <c r="F823" s="101" t="s">
        <v>2966</v>
      </c>
      <c r="G823" s="101" t="s">
        <v>2865</v>
      </c>
      <c r="H823" s="4" t="s">
        <v>2962</v>
      </c>
      <c r="I823" s="34" t="s">
        <v>2</v>
      </c>
    </row>
    <row r="824" spans="1:15" ht="27" customHeight="1" x14ac:dyDescent="0.25">
      <c r="A824" s="275"/>
      <c r="B824" s="31"/>
      <c r="C824" s="16" t="s">
        <v>9</v>
      </c>
      <c r="D824" s="16" t="s">
        <v>9</v>
      </c>
      <c r="E824" s="16" t="s">
        <v>9</v>
      </c>
      <c r="F824" s="16" t="s">
        <v>9</v>
      </c>
      <c r="G824" s="16" t="s">
        <v>9</v>
      </c>
      <c r="H824" s="16" t="s">
        <v>9</v>
      </c>
      <c r="I824" s="35"/>
    </row>
    <row r="825" spans="1:15" ht="15.75" x14ac:dyDescent="0.25">
      <c r="A825" s="26">
        <v>775</v>
      </c>
      <c r="B825" s="6" t="str">
        <f>CADASTROS!$C$506</f>
        <v>Ana Maria Souza Ferreira</v>
      </c>
      <c r="C825" s="7"/>
      <c r="D825" s="7"/>
      <c r="E825" s="7"/>
      <c r="F825" s="7"/>
      <c r="G825" s="7"/>
      <c r="H825" s="7"/>
      <c r="I825" s="8">
        <f>SUM(C825+D825+E825+F825+G825+H825)</f>
        <v>0</v>
      </c>
    </row>
    <row r="826" spans="1:15" ht="15.75" x14ac:dyDescent="0.25">
      <c r="A826" s="26">
        <v>776</v>
      </c>
      <c r="B826" s="6" t="str">
        <f>CADASTROS!$C$507</f>
        <v>Eliene Cesar dos Santos</v>
      </c>
      <c r="C826" s="7"/>
      <c r="D826" s="7"/>
      <c r="E826" s="7"/>
      <c r="F826" s="7"/>
      <c r="G826" s="7"/>
      <c r="H826" s="7"/>
      <c r="I826" s="8">
        <f t="shared" ref="I826:I851" si="58">SUM(C826+D826+E826+F826+G826+H826)</f>
        <v>0</v>
      </c>
    </row>
    <row r="827" spans="1:15" ht="15.75" x14ac:dyDescent="0.25">
      <c r="A827" s="26">
        <v>777</v>
      </c>
      <c r="B827" s="6" t="str">
        <f>CADASTROS!$C$508</f>
        <v>Josinei Sousa Silva</v>
      </c>
      <c r="C827" s="7"/>
      <c r="D827" s="7"/>
      <c r="E827" s="7"/>
      <c r="F827" s="7"/>
      <c r="G827" s="7"/>
      <c r="H827" s="7"/>
      <c r="I827" s="8">
        <f t="shared" si="58"/>
        <v>0</v>
      </c>
    </row>
    <row r="828" spans="1:15" ht="15.75" x14ac:dyDescent="0.25">
      <c r="A828" s="26">
        <v>778</v>
      </c>
      <c r="B828" s="6" t="str">
        <f>CADASTROS!$C$509</f>
        <v>Patrícia Alves de França Vieira</v>
      </c>
      <c r="C828" s="7"/>
      <c r="D828" s="7"/>
      <c r="E828" s="7"/>
      <c r="F828" s="7"/>
      <c r="G828" s="7"/>
      <c r="H828" s="7"/>
      <c r="I828" s="8">
        <f t="shared" si="58"/>
        <v>0</v>
      </c>
    </row>
    <row r="829" spans="1:15" ht="15.75" x14ac:dyDescent="0.25">
      <c r="A829" s="26">
        <v>779</v>
      </c>
      <c r="B829" s="6" t="str">
        <f>CADASTROS!$C$510</f>
        <v>Jorge Elcivan Filho</v>
      </c>
      <c r="C829" s="7"/>
      <c r="D829" s="7"/>
      <c r="E829" s="7"/>
      <c r="F829" s="7"/>
      <c r="G829" s="7"/>
      <c r="H829" s="7"/>
      <c r="I829" s="8">
        <f t="shared" si="58"/>
        <v>0</v>
      </c>
    </row>
    <row r="830" spans="1:15" ht="15.75" x14ac:dyDescent="0.25">
      <c r="A830" s="26">
        <v>780</v>
      </c>
      <c r="B830" s="6" t="str">
        <f>CADASTROS!$C$511</f>
        <v>Vilma Damasceno Silva</v>
      </c>
      <c r="C830" s="7"/>
      <c r="D830" s="7"/>
      <c r="E830" s="7"/>
      <c r="F830" s="7"/>
      <c r="G830" s="7"/>
      <c r="H830" s="7"/>
      <c r="I830" s="8">
        <f t="shared" si="58"/>
        <v>0</v>
      </c>
    </row>
    <row r="831" spans="1:15" ht="15.75" x14ac:dyDescent="0.25">
      <c r="A831" s="26">
        <v>781</v>
      </c>
      <c r="B831" s="6" t="str">
        <f>CADASTROS!$C$512</f>
        <v>Ivanilda Conceição Leite</v>
      </c>
      <c r="C831" s="7"/>
      <c r="D831" s="7"/>
      <c r="E831" s="7"/>
      <c r="F831" s="7"/>
      <c r="G831" s="7"/>
      <c r="H831" s="7"/>
      <c r="I831" s="8">
        <f t="shared" si="58"/>
        <v>0</v>
      </c>
    </row>
    <row r="832" spans="1:15" ht="15.75" x14ac:dyDescent="0.25">
      <c r="A832" s="26">
        <v>782</v>
      </c>
      <c r="B832" s="6" t="str">
        <f>CADASTROS!$C$513</f>
        <v>Samuel Monteiro da Cruz</v>
      </c>
      <c r="C832" s="7"/>
      <c r="D832" s="7"/>
      <c r="E832" s="7"/>
      <c r="F832" s="7"/>
      <c r="G832" s="7"/>
      <c r="H832" s="7"/>
      <c r="I832" s="8">
        <f t="shared" si="58"/>
        <v>0</v>
      </c>
    </row>
    <row r="833" spans="1:9" ht="15.75" x14ac:dyDescent="0.25">
      <c r="A833" s="26">
        <v>783</v>
      </c>
      <c r="B833" s="6" t="s">
        <v>972</v>
      </c>
      <c r="C833" s="7"/>
      <c r="D833" s="7"/>
      <c r="E833" s="7"/>
      <c r="F833" s="7"/>
      <c r="G833" s="7"/>
      <c r="H833" s="7"/>
      <c r="I833" s="8">
        <f t="shared" si="58"/>
        <v>0</v>
      </c>
    </row>
    <row r="834" spans="1:9" ht="15.75" x14ac:dyDescent="0.25">
      <c r="A834" s="26">
        <v>784</v>
      </c>
      <c r="B834" s="6" t="str">
        <f>CADASTROS!$C$515</f>
        <v>Gessirlande Silva de Oliveira</v>
      </c>
      <c r="C834" s="7"/>
      <c r="D834" s="7"/>
      <c r="E834" s="7"/>
      <c r="F834" s="7"/>
      <c r="G834" s="7"/>
      <c r="H834" s="7"/>
      <c r="I834" s="8">
        <f t="shared" si="58"/>
        <v>0</v>
      </c>
    </row>
    <row r="835" spans="1:9" ht="15.75" x14ac:dyDescent="0.25">
      <c r="A835" s="26">
        <v>785</v>
      </c>
      <c r="B835" s="6" t="str">
        <f>CADASTROS!$C$516</f>
        <v>Lucas Moraes de Souza</v>
      </c>
      <c r="C835" s="7"/>
      <c r="D835" s="7"/>
      <c r="E835" s="7"/>
      <c r="F835" s="7"/>
      <c r="G835" s="7"/>
      <c r="H835" s="7"/>
      <c r="I835" s="8">
        <f t="shared" si="58"/>
        <v>0</v>
      </c>
    </row>
    <row r="836" spans="1:9" ht="15.75" x14ac:dyDescent="0.25">
      <c r="A836" s="26">
        <v>786</v>
      </c>
      <c r="B836" s="6" t="str">
        <f>CADASTROS!$C$517</f>
        <v>Dirlene de Arruda Santos</v>
      </c>
      <c r="C836" s="7"/>
      <c r="D836" s="7"/>
      <c r="E836" s="7"/>
      <c r="F836" s="7"/>
      <c r="G836" s="7"/>
      <c r="H836" s="7"/>
      <c r="I836" s="8">
        <f t="shared" si="58"/>
        <v>0</v>
      </c>
    </row>
    <row r="837" spans="1:9" ht="15.75" x14ac:dyDescent="0.25">
      <c r="A837" s="26">
        <v>787</v>
      </c>
      <c r="B837" s="6" t="str">
        <f>CADASTROS!$C$518</f>
        <v>Ueliton Silva</v>
      </c>
      <c r="C837" s="7"/>
      <c r="D837" s="7"/>
      <c r="E837" s="7"/>
      <c r="F837" s="7"/>
      <c r="G837" s="7"/>
      <c r="H837" s="7"/>
      <c r="I837" s="8">
        <f t="shared" si="58"/>
        <v>0</v>
      </c>
    </row>
    <row r="838" spans="1:9" ht="15.75" x14ac:dyDescent="0.25">
      <c r="A838" s="26">
        <v>788</v>
      </c>
      <c r="B838" s="6" t="str">
        <f>CADASTROS!$C$519</f>
        <v>Lusinete Oliveira de Sousa</v>
      </c>
      <c r="C838" s="7"/>
      <c r="D838" s="7"/>
      <c r="E838" s="7"/>
      <c r="F838" s="7"/>
      <c r="G838" s="7"/>
      <c r="H838" s="7"/>
      <c r="I838" s="8">
        <f t="shared" si="58"/>
        <v>0</v>
      </c>
    </row>
    <row r="839" spans="1:9" ht="15.75" x14ac:dyDescent="0.25">
      <c r="A839" s="26">
        <v>789</v>
      </c>
      <c r="B839" s="6" t="str">
        <f>CADASTROS!$C$520</f>
        <v>Gildélia Pires de Souza</v>
      </c>
      <c r="C839" s="7"/>
      <c r="D839" s="7"/>
      <c r="E839" s="7"/>
      <c r="F839" s="7"/>
      <c r="G839" s="7"/>
      <c r="H839" s="7"/>
      <c r="I839" s="8">
        <f t="shared" si="58"/>
        <v>0</v>
      </c>
    </row>
    <row r="840" spans="1:9" ht="15.75" x14ac:dyDescent="0.25">
      <c r="A840" s="26">
        <v>790</v>
      </c>
      <c r="B840" s="6" t="str">
        <f>CADASTROS!$C$521</f>
        <v>Ebilisária de Almeida Silva</v>
      </c>
      <c r="C840" s="7"/>
      <c r="D840" s="7"/>
      <c r="E840" s="7"/>
      <c r="F840" s="7"/>
      <c r="G840" s="7"/>
      <c r="H840" s="7"/>
      <c r="I840" s="8">
        <f t="shared" si="58"/>
        <v>0</v>
      </c>
    </row>
    <row r="841" spans="1:9" ht="15.75" x14ac:dyDescent="0.25">
      <c r="A841" s="26">
        <v>791</v>
      </c>
      <c r="B841" s="6" t="str">
        <f>CADASTROS!$C$522</f>
        <v>Fernando Moreira da Silva</v>
      </c>
      <c r="C841" s="7"/>
      <c r="D841" s="7"/>
      <c r="E841" s="7"/>
      <c r="F841" s="7"/>
      <c r="G841" s="7"/>
      <c r="H841" s="7"/>
      <c r="I841" s="8">
        <f t="shared" si="58"/>
        <v>0</v>
      </c>
    </row>
    <row r="842" spans="1:9" ht="15.75" x14ac:dyDescent="0.25">
      <c r="A842" s="26">
        <v>792</v>
      </c>
      <c r="B842" s="6" t="str">
        <f>CADASTROS!$C$523</f>
        <v>Dhenif Freitas Araújo</v>
      </c>
      <c r="C842" s="7"/>
      <c r="D842" s="7"/>
      <c r="E842" s="7"/>
      <c r="F842" s="7"/>
      <c r="G842" s="7"/>
      <c r="H842" s="7"/>
      <c r="I842" s="8">
        <f t="shared" si="58"/>
        <v>0</v>
      </c>
    </row>
    <row r="843" spans="1:9" ht="15.75" x14ac:dyDescent="0.25">
      <c r="A843" s="26">
        <v>793</v>
      </c>
      <c r="B843" s="6" t="str">
        <f>CADASTROS!$C$524</f>
        <v>Ilzete Pereira C Macedo</v>
      </c>
      <c r="C843" s="7"/>
      <c r="D843" s="7"/>
      <c r="E843" s="7"/>
      <c r="F843" s="7"/>
      <c r="G843" s="7"/>
      <c r="H843" s="7"/>
      <c r="I843" s="8">
        <f t="shared" si="58"/>
        <v>0</v>
      </c>
    </row>
    <row r="844" spans="1:9" ht="15.75" x14ac:dyDescent="0.25">
      <c r="A844" s="26">
        <v>794</v>
      </c>
      <c r="B844" s="6" t="str">
        <f>CADASTROS!$C$525</f>
        <v>Maria de Almeida</v>
      </c>
      <c r="C844" s="7"/>
      <c r="D844" s="7"/>
      <c r="E844" s="7"/>
      <c r="F844" s="7"/>
      <c r="G844" s="7"/>
      <c r="H844" s="7"/>
      <c r="I844" s="8">
        <f t="shared" si="58"/>
        <v>0</v>
      </c>
    </row>
    <row r="845" spans="1:9" ht="15.75" x14ac:dyDescent="0.25">
      <c r="A845" s="26">
        <v>795</v>
      </c>
      <c r="B845" s="6" t="str">
        <f>CADASTROS!$C$526</f>
        <v>Maria Fonseca de Oliveira</v>
      </c>
      <c r="C845" s="7"/>
      <c r="D845" s="7">
        <v>12</v>
      </c>
      <c r="E845" s="7"/>
      <c r="F845" s="7"/>
      <c r="H845" s="7"/>
      <c r="I845" s="8">
        <f t="shared" si="58"/>
        <v>12</v>
      </c>
    </row>
    <row r="846" spans="1:9" ht="15.75" x14ac:dyDescent="0.25">
      <c r="A846" s="26">
        <v>796</v>
      </c>
      <c r="B846" s="6" t="str">
        <f>CADASTROS!$C$527</f>
        <v>Edson Andrade dos Santos</v>
      </c>
      <c r="C846" s="7"/>
      <c r="D846" s="7"/>
      <c r="E846" s="7"/>
      <c r="F846" s="7"/>
      <c r="G846" s="7"/>
      <c r="H846" s="7"/>
      <c r="I846" s="8">
        <f t="shared" si="58"/>
        <v>0</v>
      </c>
    </row>
    <row r="847" spans="1:9" ht="15.75" x14ac:dyDescent="0.25">
      <c r="A847" s="26">
        <v>797</v>
      </c>
      <c r="B847" s="6" t="str">
        <f>CADASTROS!$C$528</f>
        <v>Adriana Souza dos Anjos</v>
      </c>
      <c r="C847" s="7"/>
      <c r="D847" s="7"/>
      <c r="E847" s="7"/>
      <c r="F847" s="7"/>
      <c r="G847" s="7"/>
      <c r="H847" s="7"/>
      <c r="I847" s="8">
        <f t="shared" si="58"/>
        <v>0</v>
      </c>
    </row>
    <row r="848" spans="1:9" ht="15.75" x14ac:dyDescent="0.25">
      <c r="A848" s="26">
        <v>798</v>
      </c>
      <c r="B848" s="6">
        <f>CADASTROS!$C$529</f>
        <v>0</v>
      </c>
      <c r="C848" s="7"/>
      <c r="D848" s="7"/>
      <c r="E848" s="7"/>
      <c r="F848" s="7"/>
      <c r="G848" s="7"/>
      <c r="H848" s="7"/>
      <c r="I848" s="8">
        <f t="shared" si="58"/>
        <v>0</v>
      </c>
    </row>
    <row r="849" spans="1:9" ht="15.75" x14ac:dyDescent="0.25">
      <c r="A849" s="26">
        <v>799</v>
      </c>
      <c r="B849" s="6" t="str">
        <f>CADASTROS!$C$530</f>
        <v>Joselito Lima de Souza</v>
      </c>
      <c r="C849" s="7"/>
      <c r="D849" s="7"/>
      <c r="E849" s="7"/>
      <c r="F849" s="7"/>
      <c r="G849" s="7"/>
      <c r="H849" s="7"/>
      <c r="I849" s="8">
        <f t="shared" si="58"/>
        <v>0</v>
      </c>
    </row>
    <row r="850" spans="1:9" ht="15.75" x14ac:dyDescent="0.25">
      <c r="A850" s="26">
        <v>800</v>
      </c>
      <c r="B850" s="6" t="str">
        <f>CADASTROS!$C$531</f>
        <v>Vanuza Martins Pereira</v>
      </c>
      <c r="C850" s="7"/>
      <c r="D850" s="7"/>
      <c r="E850" s="7"/>
      <c r="F850" s="7"/>
      <c r="G850" s="7"/>
      <c r="H850" s="7"/>
      <c r="I850" s="8">
        <f t="shared" si="58"/>
        <v>0</v>
      </c>
    </row>
    <row r="851" spans="1:9" ht="15.75" x14ac:dyDescent="0.25">
      <c r="A851" s="26">
        <v>801</v>
      </c>
      <c r="B851" s="6" t="str">
        <f>CADASTROS!$C$532</f>
        <v>Maria das Graças Pereira Moreira</v>
      </c>
      <c r="C851" s="7"/>
      <c r="D851" s="7"/>
      <c r="E851" s="7"/>
      <c r="F851" s="7"/>
      <c r="G851" s="7"/>
      <c r="H851" s="7"/>
      <c r="I851" s="8">
        <f t="shared" si="58"/>
        <v>0</v>
      </c>
    </row>
    <row r="852" spans="1:9" ht="15.75" x14ac:dyDescent="0.25">
      <c r="A852" s="26"/>
      <c r="B852" s="7" t="s">
        <v>3</v>
      </c>
      <c r="C852" s="7">
        <f t="shared" ref="C852:I852" si="59">SUM(C825:C851)</f>
        <v>0</v>
      </c>
      <c r="D852" s="7">
        <f t="shared" si="59"/>
        <v>12</v>
      </c>
      <c r="E852" s="7">
        <f t="shared" si="59"/>
        <v>0</v>
      </c>
      <c r="F852" s="7">
        <f t="shared" si="59"/>
        <v>0</v>
      </c>
      <c r="G852" s="7">
        <f t="shared" si="59"/>
        <v>0</v>
      </c>
      <c r="H852" s="7">
        <f t="shared" si="59"/>
        <v>0</v>
      </c>
      <c r="I852" s="7">
        <f t="shared" si="59"/>
        <v>12</v>
      </c>
    </row>
    <row r="854" spans="1:9" ht="15.75" x14ac:dyDescent="0.25">
      <c r="B854" s="9" t="s">
        <v>4</v>
      </c>
      <c r="C854" s="7"/>
      <c r="D854" s="7"/>
      <c r="E854" s="7"/>
      <c r="F854" s="7"/>
      <c r="G854" s="7"/>
      <c r="H854" s="7"/>
      <c r="I854" s="7">
        <f>SUM(C854:H854)</f>
        <v>0</v>
      </c>
    </row>
    <row r="855" spans="1:9" x14ac:dyDescent="0.25">
      <c r="B855" s="10"/>
    </row>
    <row r="856" spans="1:9" ht="15.75" x14ac:dyDescent="0.25">
      <c r="B856" s="9" t="s">
        <v>5</v>
      </c>
      <c r="C856" s="11" t="e">
        <f t="shared" ref="C856:H856" si="60">C852/C854</f>
        <v>#DIV/0!</v>
      </c>
      <c r="D856" s="11" t="e">
        <f t="shared" si="60"/>
        <v>#DIV/0!</v>
      </c>
      <c r="E856" s="11" t="e">
        <f t="shared" si="60"/>
        <v>#DIV/0!</v>
      </c>
      <c r="F856" s="11" t="e">
        <f t="shared" si="60"/>
        <v>#DIV/0!</v>
      </c>
      <c r="G856" s="11" t="e">
        <f t="shared" si="60"/>
        <v>#DIV/0!</v>
      </c>
      <c r="H856" s="11" t="e">
        <f t="shared" si="60"/>
        <v>#DIV/0!</v>
      </c>
      <c r="I856" s="11"/>
    </row>
    <row r="857" spans="1:9" ht="15.75" x14ac:dyDescent="0.25">
      <c r="B857" s="12"/>
      <c r="C857" s="13"/>
      <c r="D857" s="13"/>
      <c r="E857" s="13"/>
      <c r="F857" s="13"/>
      <c r="G857" s="13"/>
      <c r="H857" s="12"/>
      <c r="I857" s="12"/>
    </row>
    <row r="858" spans="1:9" ht="15.75" x14ac:dyDescent="0.25">
      <c r="B858" s="9" t="s">
        <v>6</v>
      </c>
      <c r="C858" s="7"/>
      <c r="D858" s="7"/>
      <c r="E858" s="6"/>
      <c r="F858" s="6"/>
      <c r="G858" s="6"/>
      <c r="H858" s="6"/>
      <c r="I858" s="14"/>
    </row>
    <row r="861" spans="1:9" ht="21" x14ac:dyDescent="0.35">
      <c r="B861" s="268" t="s">
        <v>8</v>
      </c>
      <c r="C861" s="269"/>
      <c r="D861" s="269"/>
      <c r="E861" s="269"/>
      <c r="F861" s="269"/>
      <c r="G861" s="269"/>
      <c r="H861" s="269"/>
      <c r="I861" s="270"/>
    </row>
    <row r="862" spans="1:9" x14ac:dyDescent="0.25">
      <c r="I862" s="3"/>
    </row>
    <row r="863" spans="1:9" ht="21" x14ac:dyDescent="0.35">
      <c r="B863" s="271" t="s">
        <v>0</v>
      </c>
      <c r="C863" s="272"/>
      <c r="D863" s="272"/>
      <c r="E863" s="272"/>
      <c r="F863" s="272"/>
      <c r="G863" s="272"/>
      <c r="H863" s="272"/>
      <c r="I863" s="273"/>
    </row>
    <row r="865" spans="1:9" ht="33.75" x14ac:dyDescent="0.25">
      <c r="B865" s="265" t="s">
        <v>955</v>
      </c>
      <c r="C865" s="266"/>
      <c r="D865" s="266"/>
      <c r="E865" s="266"/>
      <c r="F865" s="266"/>
      <c r="G865" s="266"/>
      <c r="H865" s="266"/>
      <c r="I865" s="267"/>
    </row>
    <row r="866" spans="1:9" ht="47.25" x14ac:dyDescent="0.25">
      <c r="A866" s="274" t="s">
        <v>22</v>
      </c>
      <c r="B866" s="32" t="s">
        <v>1</v>
      </c>
      <c r="C866" s="4" t="s">
        <v>2963</v>
      </c>
      <c r="D866" s="4" t="s">
        <v>2964</v>
      </c>
      <c r="E866" s="101" t="s">
        <v>2965</v>
      </c>
      <c r="F866" s="101" t="s">
        <v>2966</v>
      </c>
      <c r="G866" s="101" t="s">
        <v>2865</v>
      </c>
      <c r="H866" s="4" t="s">
        <v>2962</v>
      </c>
      <c r="I866" s="34" t="s">
        <v>2</v>
      </c>
    </row>
    <row r="867" spans="1:9" ht="25.5" x14ac:dyDescent="0.25">
      <c r="A867" s="275"/>
      <c r="B867" s="31"/>
      <c r="C867" s="16" t="s">
        <v>9</v>
      </c>
      <c r="D867" s="16" t="s">
        <v>9</v>
      </c>
      <c r="E867" s="16" t="s">
        <v>9</v>
      </c>
      <c r="F867" s="16" t="s">
        <v>9</v>
      </c>
      <c r="G867" s="16" t="s">
        <v>9</v>
      </c>
      <c r="H867" s="16" t="s">
        <v>9</v>
      </c>
      <c r="I867" s="35"/>
    </row>
    <row r="868" spans="1:9" ht="15.75" x14ac:dyDescent="0.25">
      <c r="A868" s="26">
        <v>802</v>
      </c>
      <c r="B868" s="6" t="str">
        <f>CADASTROS!$C$533</f>
        <v>Adailton Barbosa dos Santos</v>
      </c>
      <c r="C868" s="7"/>
      <c r="D868" s="7"/>
      <c r="E868" s="7"/>
      <c r="F868" s="7"/>
      <c r="G868" s="7"/>
      <c r="H868" s="7"/>
      <c r="I868" s="8">
        <f>SUM(C868+D868+E868+F868+G868+H868)</f>
        <v>0</v>
      </c>
    </row>
    <row r="869" spans="1:9" ht="15.75" x14ac:dyDescent="0.25">
      <c r="A869" s="26">
        <v>803</v>
      </c>
      <c r="B869" s="6" t="str">
        <f>CADASTROS!$C$534</f>
        <v>Carlinho Pereira dos Santos</v>
      </c>
      <c r="C869" s="7"/>
      <c r="D869" s="7"/>
      <c r="E869" s="7"/>
      <c r="F869" s="7"/>
      <c r="G869" s="7"/>
      <c r="H869" s="7"/>
      <c r="I869" s="8">
        <f t="shared" ref="I869:I894" si="61">SUM(C869+D869+E869+F869+G869+H869)</f>
        <v>0</v>
      </c>
    </row>
    <row r="870" spans="1:9" ht="15.75" x14ac:dyDescent="0.25">
      <c r="A870" s="26">
        <v>804</v>
      </c>
      <c r="B870" s="6" t="str">
        <f>CADASTROS!$C$535</f>
        <v>Regilandia Pereira dos Santos</v>
      </c>
      <c r="C870" s="7"/>
      <c r="D870" s="7"/>
      <c r="E870" s="7"/>
      <c r="F870" s="7"/>
      <c r="G870" s="7"/>
      <c r="H870" s="7"/>
      <c r="I870" s="8">
        <f t="shared" si="61"/>
        <v>0</v>
      </c>
    </row>
    <row r="871" spans="1:9" ht="15.75" x14ac:dyDescent="0.25">
      <c r="A871" s="26">
        <v>805</v>
      </c>
      <c r="B871" s="6" t="str">
        <f>CADASTROS!$C$536</f>
        <v>Roseli Lima de Oliveira</v>
      </c>
      <c r="C871" s="7"/>
      <c r="D871" s="7"/>
      <c r="E871" s="7"/>
      <c r="F871" s="7"/>
      <c r="G871" s="7"/>
      <c r="H871" s="7"/>
      <c r="I871" s="8">
        <f t="shared" si="61"/>
        <v>0</v>
      </c>
    </row>
    <row r="872" spans="1:9" ht="15.75" x14ac:dyDescent="0.25">
      <c r="A872" s="26">
        <v>806</v>
      </c>
      <c r="B872" s="6" t="str">
        <f>CADASTROS!$C$537</f>
        <v>Adriana Alcanja Santos</v>
      </c>
      <c r="C872" s="7"/>
      <c r="D872" s="7"/>
      <c r="E872" s="7"/>
      <c r="F872" s="7"/>
      <c r="G872" s="7"/>
      <c r="H872" s="7"/>
      <c r="I872" s="8">
        <f t="shared" si="61"/>
        <v>0</v>
      </c>
    </row>
    <row r="873" spans="1:9" ht="15.75" x14ac:dyDescent="0.25">
      <c r="A873" s="26">
        <v>807</v>
      </c>
      <c r="B873" s="6" t="str">
        <f>CADASTROS!$C$538</f>
        <v>Romário Nascimento dos Santos</v>
      </c>
      <c r="C873" s="7"/>
      <c r="D873" s="7"/>
      <c r="E873" s="7"/>
      <c r="F873" s="7"/>
      <c r="G873" s="7"/>
      <c r="H873" s="7"/>
      <c r="I873" s="8">
        <f t="shared" si="61"/>
        <v>0</v>
      </c>
    </row>
    <row r="874" spans="1:9" ht="15.75" x14ac:dyDescent="0.25">
      <c r="A874" s="26">
        <v>808</v>
      </c>
      <c r="B874" s="6" t="str">
        <f>CADASTROS!$C$539</f>
        <v>Adriana Carlos da Silva</v>
      </c>
      <c r="C874" s="7"/>
      <c r="D874" s="7"/>
      <c r="E874" s="7"/>
      <c r="F874" s="7"/>
      <c r="G874" s="7"/>
      <c r="H874" s="7"/>
      <c r="I874" s="8">
        <f t="shared" si="61"/>
        <v>0</v>
      </c>
    </row>
    <row r="875" spans="1:9" ht="15.75" x14ac:dyDescent="0.25">
      <c r="A875" s="26">
        <v>809</v>
      </c>
      <c r="B875" s="6" t="str">
        <f>CADASTROS!$C$540</f>
        <v>Maria José Alves de Souza</v>
      </c>
      <c r="C875" s="7"/>
      <c r="D875" s="7"/>
      <c r="E875" s="7"/>
      <c r="F875" s="7"/>
      <c r="G875" s="7"/>
      <c r="H875" s="7"/>
      <c r="I875" s="8">
        <f t="shared" si="61"/>
        <v>0</v>
      </c>
    </row>
    <row r="876" spans="1:9" ht="15.75" x14ac:dyDescent="0.25">
      <c r="A876" s="26">
        <v>810</v>
      </c>
      <c r="B876" s="6" t="str">
        <f>CADASTROS!$C$541</f>
        <v>Albino Joaquim da Silva</v>
      </c>
      <c r="C876" s="7"/>
      <c r="D876" s="7"/>
      <c r="E876" s="7"/>
      <c r="F876" s="7"/>
      <c r="G876" s="7"/>
      <c r="H876" s="7"/>
      <c r="I876" s="8">
        <f t="shared" si="61"/>
        <v>0</v>
      </c>
    </row>
    <row r="877" spans="1:9" ht="15.75" x14ac:dyDescent="0.25">
      <c r="A877" s="26">
        <v>812</v>
      </c>
      <c r="B877" s="6" t="str">
        <f>CADASTROS!$C$542</f>
        <v>Raimundo R Oliveira</v>
      </c>
      <c r="C877" s="7"/>
      <c r="D877" s="7"/>
      <c r="E877" s="7"/>
      <c r="F877" s="7"/>
      <c r="G877" s="7"/>
      <c r="H877" s="7"/>
      <c r="I877" s="8">
        <f t="shared" si="61"/>
        <v>0</v>
      </c>
    </row>
    <row r="878" spans="1:9" ht="15.75" x14ac:dyDescent="0.25">
      <c r="A878" s="26">
        <v>813</v>
      </c>
      <c r="B878" s="6" t="str">
        <f>CADASTROS!$C$543</f>
        <v>Graciene Maria Gabriel</v>
      </c>
      <c r="C878" s="7"/>
      <c r="D878" s="7"/>
      <c r="E878" s="7"/>
      <c r="F878" s="7"/>
      <c r="G878" s="7"/>
      <c r="H878" s="7"/>
      <c r="I878" s="8">
        <f t="shared" si="61"/>
        <v>0</v>
      </c>
    </row>
    <row r="879" spans="1:9" ht="15.75" x14ac:dyDescent="0.25">
      <c r="A879" s="26">
        <v>814</v>
      </c>
      <c r="B879" s="6" t="str">
        <f>CADASTROS!$C$544</f>
        <v>Mirian Jorge dos Santos</v>
      </c>
      <c r="C879" s="7"/>
      <c r="D879" s="7"/>
      <c r="E879" s="7"/>
      <c r="F879" s="7"/>
      <c r="G879" s="7"/>
      <c r="H879" s="7"/>
      <c r="I879" s="8">
        <f t="shared" si="61"/>
        <v>0</v>
      </c>
    </row>
    <row r="880" spans="1:9" ht="15.75" x14ac:dyDescent="0.25">
      <c r="A880" s="26">
        <v>815</v>
      </c>
      <c r="B880" s="6" t="str">
        <f>CADASTROS!$C$545</f>
        <v>Gilmacio Santos Oliveira</v>
      </c>
      <c r="C880" s="7"/>
      <c r="D880" s="7"/>
      <c r="E880" s="7"/>
      <c r="F880" s="7"/>
      <c r="G880" s="7"/>
      <c r="H880" s="7"/>
      <c r="I880" s="8">
        <f t="shared" si="61"/>
        <v>0</v>
      </c>
    </row>
    <row r="881" spans="1:9" ht="15.75" x14ac:dyDescent="0.25">
      <c r="A881" s="26">
        <v>816</v>
      </c>
      <c r="B881" s="6" t="str">
        <f>CADASTROS!$C$546</f>
        <v>Roberto A Fernandes</v>
      </c>
      <c r="C881" s="7"/>
      <c r="D881" s="7"/>
      <c r="E881" s="7"/>
      <c r="F881" s="7"/>
      <c r="G881" s="7"/>
      <c r="H881" s="7"/>
      <c r="I881" s="8">
        <f t="shared" si="61"/>
        <v>0</v>
      </c>
    </row>
    <row r="882" spans="1:9" ht="15.75" x14ac:dyDescent="0.25">
      <c r="A882" s="26">
        <v>817</v>
      </c>
      <c r="B882" s="6" t="str">
        <f>CADASTROS!$C$547</f>
        <v>Zenaide Souza</v>
      </c>
      <c r="C882" s="7"/>
      <c r="D882" s="7"/>
      <c r="E882" s="7"/>
      <c r="F882" s="7"/>
      <c r="G882" s="7"/>
      <c r="H882" s="7"/>
      <c r="I882" s="8">
        <f t="shared" si="61"/>
        <v>0</v>
      </c>
    </row>
    <row r="883" spans="1:9" ht="15.75" x14ac:dyDescent="0.25">
      <c r="A883" s="26">
        <v>818</v>
      </c>
      <c r="B883" s="6" t="str">
        <f>CADASTROS!$C$548</f>
        <v>Leda Marcia Rosa Santos</v>
      </c>
      <c r="C883" s="7"/>
      <c r="D883" s="7"/>
      <c r="E883" s="7"/>
      <c r="F883" s="7"/>
      <c r="G883" s="7"/>
      <c r="H883" s="7"/>
      <c r="I883" s="8">
        <f t="shared" si="61"/>
        <v>0</v>
      </c>
    </row>
    <row r="884" spans="1:9" ht="15.75" x14ac:dyDescent="0.25">
      <c r="A884" s="26">
        <v>819</v>
      </c>
      <c r="B884" s="6" t="str">
        <f>CADASTROS!$C$549</f>
        <v>Valter Pereira Alves</v>
      </c>
      <c r="C884" s="7"/>
      <c r="D884" s="7"/>
      <c r="E884" s="7"/>
      <c r="F884" s="7"/>
      <c r="G884" s="7"/>
      <c r="H884" s="7"/>
      <c r="I884" s="8">
        <f t="shared" si="61"/>
        <v>0</v>
      </c>
    </row>
    <row r="885" spans="1:9" ht="15.75" x14ac:dyDescent="0.25">
      <c r="A885" s="26">
        <v>820</v>
      </c>
      <c r="B885" s="6" t="str">
        <f>CADASTROS!$C$550</f>
        <v>Sebastião Almeida da Cruz</v>
      </c>
      <c r="C885" s="7"/>
      <c r="D885" s="7"/>
      <c r="E885" s="7"/>
      <c r="F885" s="7"/>
      <c r="G885" s="7"/>
      <c r="H885" s="7"/>
      <c r="I885" s="8">
        <f t="shared" si="61"/>
        <v>0</v>
      </c>
    </row>
    <row r="886" spans="1:9" ht="15.75" x14ac:dyDescent="0.25">
      <c r="A886" s="26">
        <v>821</v>
      </c>
      <c r="B886" s="6" t="str">
        <f>CADASTROS!$C$551</f>
        <v>Ana Rita Santos de Souza</v>
      </c>
      <c r="C886" s="7"/>
      <c r="D886" s="7"/>
      <c r="E886" s="7"/>
      <c r="F886" s="7"/>
      <c r="G886" s="7"/>
      <c r="H886" s="7"/>
      <c r="I886" s="8">
        <f t="shared" si="61"/>
        <v>0</v>
      </c>
    </row>
    <row r="887" spans="1:9" ht="15.75" x14ac:dyDescent="0.25">
      <c r="A887" s="26">
        <v>822</v>
      </c>
      <c r="B887" s="6" t="str">
        <f>CADASTROS!$C$552</f>
        <v>Luana Conceição Santos</v>
      </c>
      <c r="C887" s="7"/>
      <c r="D887" s="7"/>
      <c r="E887" s="7"/>
      <c r="F887" s="7"/>
      <c r="G887" s="7"/>
      <c r="H887" s="7"/>
      <c r="I887" s="8">
        <f t="shared" si="61"/>
        <v>0</v>
      </c>
    </row>
    <row r="888" spans="1:9" ht="15.75" x14ac:dyDescent="0.25">
      <c r="A888" s="26">
        <v>823</v>
      </c>
      <c r="B888" s="6" t="str">
        <f>CADASTROS!$C$553</f>
        <v>Aldenir Marques de Souza</v>
      </c>
      <c r="C888" s="7"/>
      <c r="D888" s="7"/>
      <c r="E888" s="7"/>
      <c r="F888" s="7"/>
      <c r="G888" s="7"/>
      <c r="H888" s="7"/>
      <c r="I888" s="8">
        <f t="shared" si="61"/>
        <v>0</v>
      </c>
    </row>
    <row r="889" spans="1:9" ht="15.75" x14ac:dyDescent="0.25">
      <c r="A889" s="26">
        <v>824</v>
      </c>
      <c r="B889" s="6" t="str">
        <f>CADASTROS!$C$554</f>
        <v>Neilton de Oliveira Mendes</v>
      </c>
      <c r="C889" s="7"/>
      <c r="D889" s="7"/>
      <c r="E889" s="7"/>
      <c r="F889" s="7"/>
      <c r="G889" s="7"/>
      <c r="H889" s="7"/>
      <c r="I889" s="8">
        <f t="shared" si="61"/>
        <v>0</v>
      </c>
    </row>
    <row r="890" spans="1:9" ht="15.75" x14ac:dyDescent="0.25">
      <c r="A890" s="26">
        <v>826</v>
      </c>
      <c r="B890" s="6" t="str">
        <f>CADASTROS!$C$555</f>
        <v>Ednalva Moreira da Silva</v>
      </c>
      <c r="C890" s="7"/>
      <c r="D890" s="7"/>
      <c r="E890" s="7"/>
      <c r="F890" s="7"/>
      <c r="G890" s="7"/>
      <c r="H890" s="7"/>
      <c r="I890" s="8">
        <f t="shared" si="61"/>
        <v>0</v>
      </c>
    </row>
    <row r="891" spans="1:9" ht="15.75" x14ac:dyDescent="0.25">
      <c r="A891" s="26">
        <v>827</v>
      </c>
      <c r="B891" s="6" t="str">
        <f>CADASTROS!$C$556</f>
        <v>Nilza Bispo Ferreira</v>
      </c>
      <c r="C891" s="7"/>
      <c r="D891" s="7"/>
      <c r="E891" s="7"/>
      <c r="F891" s="7"/>
      <c r="G891" s="7"/>
      <c r="H891" s="7"/>
      <c r="I891" s="8">
        <f t="shared" si="61"/>
        <v>0</v>
      </c>
    </row>
    <row r="892" spans="1:9" ht="15.75" x14ac:dyDescent="0.25">
      <c r="A892" s="26">
        <v>828</v>
      </c>
      <c r="B892" s="6" t="str">
        <f>CADASTROS!$C$557</f>
        <v>Alcilene Jesus da Silva</v>
      </c>
      <c r="C892" s="7"/>
      <c r="D892" s="7"/>
      <c r="E892" s="7"/>
      <c r="F892" s="7"/>
      <c r="G892" s="7"/>
      <c r="H892" s="7"/>
      <c r="I892" s="8">
        <f t="shared" si="61"/>
        <v>0</v>
      </c>
    </row>
    <row r="893" spans="1:9" ht="15.75" x14ac:dyDescent="0.25">
      <c r="A893" s="26">
        <v>829</v>
      </c>
      <c r="B893" s="6" t="str">
        <f>CADASTROS!$C$558</f>
        <v>Mariazinha de Jesus Silva</v>
      </c>
      <c r="C893" s="7"/>
      <c r="D893" s="7"/>
      <c r="E893" s="7"/>
      <c r="F893" s="7"/>
      <c r="G893" s="7"/>
      <c r="H893" s="7"/>
      <c r="I893" s="8">
        <f t="shared" si="61"/>
        <v>0</v>
      </c>
    </row>
    <row r="894" spans="1:9" ht="15.75" x14ac:dyDescent="0.25">
      <c r="A894" s="26">
        <v>830</v>
      </c>
      <c r="B894" s="6" t="str">
        <f>CADASTROS!$C$559</f>
        <v>Maria José Alves da Silva</v>
      </c>
      <c r="C894" s="7"/>
      <c r="D894" s="7"/>
      <c r="E894" s="7"/>
      <c r="F894" s="7"/>
      <c r="G894" s="7"/>
      <c r="H894" s="7"/>
      <c r="I894" s="8">
        <f t="shared" si="61"/>
        <v>0</v>
      </c>
    </row>
    <row r="895" spans="1:9" ht="15.75" x14ac:dyDescent="0.25">
      <c r="B895" s="7" t="s">
        <v>3</v>
      </c>
      <c r="C895" s="7">
        <f t="shared" ref="C895:I895" si="62">SUM(C868:C894)</f>
        <v>0</v>
      </c>
      <c r="D895" s="7">
        <f t="shared" si="62"/>
        <v>0</v>
      </c>
      <c r="E895" s="7">
        <f t="shared" si="62"/>
        <v>0</v>
      </c>
      <c r="F895" s="7">
        <f t="shared" si="62"/>
        <v>0</v>
      </c>
      <c r="G895" s="7">
        <f t="shared" si="62"/>
        <v>0</v>
      </c>
      <c r="H895" s="7">
        <f t="shared" si="62"/>
        <v>0</v>
      </c>
      <c r="I895" s="7">
        <f t="shared" si="62"/>
        <v>0</v>
      </c>
    </row>
    <row r="897" spans="1:13" ht="15.75" x14ac:dyDescent="0.25">
      <c r="B897" s="9" t="s">
        <v>4</v>
      </c>
      <c r="C897" s="7"/>
      <c r="D897" s="7"/>
      <c r="E897" s="7"/>
      <c r="F897" s="7"/>
      <c r="G897" s="7"/>
      <c r="H897" s="7"/>
      <c r="I897" s="7">
        <f>SUM(C897:H897)</f>
        <v>0</v>
      </c>
    </row>
    <row r="898" spans="1:13" x14ac:dyDescent="0.25">
      <c r="B898" s="10"/>
    </row>
    <row r="899" spans="1:13" ht="15.75" x14ac:dyDescent="0.25">
      <c r="B899" s="9" t="s">
        <v>5</v>
      </c>
      <c r="C899" s="11" t="e">
        <f t="shared" ref="C899:H899" si="63">C895/C897</f>
        <v>#DIV/0!</v>
      </c>
      <c r="D899" s="11" t="e">
        <f t="shared" si="63"/>
        <v>#DIV/0!</v>
      </c>
      <c r="E899" s="11" t="e">
        <f t="shared" si="63"/>
        <v>#DIV/0!</v>
      </c>
      <c r="F899" s="11" t="e">
        <f t="shared" si="63"/>
        <v>#DIV/0!</v>
      </c>
      <c r="G899" s="11" t="e">
        <f t="shared" si="63"/>
        <v>#DIV/0!</v>
      </c>
      <c r="H899" s="11" t="e">
        <f t="shared" si="63"/>
        <v>#DIV/0!</v>
      </c>
      <c r="I899" s="11"/>
    </row>
    <row r="900" spans="1:13" ht="15.75" x14ac:dyDescent="0.25">
      <c r="B900" s="12"/>
      <c r="C900" s="13"/>
      <c r="D900" s="13"/>
      <c r="E900" s="13"/>
      <c r="F900" s="13"/>
      <c r="G900" s="13"/>
      <c r="H900" s="12"/>
      <c r="I900" s="12"/>
    </row>
    <row r="901" spans="1:13" ht="15.75" x14ac:dyDescent="0.25">
      <c r="B901" s="9" t="s">
        <v>6</v>
      </c>
      <c r="C901" s="7"/>
      <c r="D901" s="7"/>
      <c r="E901" s="6"/>
      <c r="F901" s="6"/>
      <c r="G901" s="6"/>
      <c r="H901" s="6"/>
      <c r="I901" s="14"/>
    </row>
    <row r="904" spans="1:13" ht="21" x14ac:dyDescent="0.35">
      <c r="B904" s="268" t="s">
        <v>8</v>
      </c>
      <c r="C904" s="269"/>
      <c r="D904" s="269"/>
      <c r="E904" s="269"/>
      <c r="F904" s="269"/>
      <c r="G904" s="269"/>
      <c r="H904" s="269"/>
      <c r="I904" s="270"/>
    </row>
    <row r="905" spans="1:13" x14ac:dyDescent="0.25">
      <c r="I905" s="3"/>
    </row>
    <row r="906" spans="1:13" ht="21" x14ac:dyDescent="0.35">
      <c r="B906" s="271" t="s">
        <v>0</v>
      </c>
      <c r="C906" s="272"/>
      <c r="D906" s="272"/>
      <c r="E906" s="272"/>
      <c r="F906" s="272"/>
      <c r="G906" s="272"/>
      <c r="H906" s="272"/>
      <c r="I906" s="273"/>
    </row>
    <row r="908" spans="1:13" ht="33.6" customHeight="1" x14ac:dyDescent="0.25">
      <c r="B908" s="265" t="s">
        <v>955</v>
      </c>
      <c r="C908" s="266"/>
      <c r="D908" s="266"/>
      <c r="E908" s="266"/>
      <c r="F908" s="266"/>
      <c r="G908" s="266"/>
      <c r="H908" s="266"/>
      <c r="I908" s="267"/>
    </row>
    <row r="909" spans="1:13" ht="47.25" x14ac:dyDescent="0.25">
      <c r="A909" s="32" t="s">
        <v>22</v>
      </c>
      <c r="B909" s="32" t="s">
        <v>1</v>
      </c>
      <c r="C909" s="4" t="s">
        <v>2963</v>
      </c>
      <c r="D909" s="4" t="s">
        <v>2964</v>
      </c>
      <c r="E909" s="101" t="s">
        <v>2965</v>
      </c>
      <c r="F909" s="101" t="s">
        <v>2966</v>
      </c>
      <c r="G909" s="101" t="s">
        <v>2865</v>
      </c>
      <c r="H909" s="4" t="s">
        <v>2962</v>
      </c>
      <c r="I909" s="34" t="s">
        <v>2</v>
      </c>
    </row>
    <row r="910" spans="1:13" ht="25.5" x14ac:dyDescent="0.25">
      <c r="A910" s="31"/>
      <c r="B910" s="31"/>
      <c r="C910" s="16" t="s">
        <v>9</v>
      </c>
      <c r="D910" s="16" t="s">
        <v>9</v>
      </c>
      <c r="E910" s="16" t="s">
        <v>9</v>
      </c>
      <c r="F910" s="16" t="s">
        <v>9</v>
      </c>
      <c r="G910" s="16" t="s">
        <v>9</v>
      </c>
      <c r="H910" s="16" t="s">
        <v>9</v>
      </c>
      <c r="I910" s="35"/>
      <c r="J910" s="107"/>
      <c r="K910" s="107"/>
      <c r="L910" s="106"/>
      <c r="M910" s="106"/>
    </row>
    <row r="911" spans="1:13" ht="15.75" x14ac:dyDescent="0.25">
      <c r="A911" s="26">
        <v>831</v>
      </c>
      <c r="B911" s="6" t="str">
        <f>CADASTROS!$C$560</f>
        <v>Adenilson Amaral</v>
      </c>
      <c r="C911" s="7"/>
      <c r="D911" s="7"/>
      <c r="E911" s="7"/>
      <c r="F911" s="7"/>
      <c r="G911" s="7"/>
      <c r="H911" s="7"/>
      <c r="I911" s="8">
        <f>SUM(C911+D911+E911+F911+G911+H911)</f>
        <v>0</v>
      </c>
    </row>
    <row r="912" spans="1:13" ht="15.75" x14ac:dyDescent="0.25">
      <c r="A912" s="26">
        <v>832</v>
      </c>
      <c r="B912" s="6" t="str">
        <f>CADASTROS!$C$561</f>
        <v>Girleide Jesus da Silva</v>
      </c>
      <c r="C912" s="7"/>
      <c r="D912" s="7"/>
      <c r="E912" s="7"/>
      <c r="F912" s="7"/>
      <c r="G912" s="7"/>
      <c r="H912" s="7"/>
      <c r="I912" s="8">
        <f t="shared" ref="I912:I937" si="64">SUM(C912+D912+E912+F912+G912+H912)</f>
        <v>0</v>
      </c>
    </row>
    <row r="913" spans="1:9" ht="15.75" x14ac:dyDescent="0.25">
      <c r="A913" s="26">
        <v>833</v>
      </c>
      <c r="B913" s="6" t="str">
        <f>CADASTROS!$C$562</f>
        <v>Edvan Brito Santos</v>
      </c>
      <c r="C913" s="7"/>
      <c r="D913" s="7"/>
      <c r="E913" s="7"/>
      <c r="F913" s="7"/>
      <c r="G913" s="7"/>
      <c r="H913" s="7"/>
      <c r="I913" s="8">
        <f t="shared" si="64"/>
        <v>0</v>
      </c>
    </row>
    <row r="914" spans="1:9" ht="15.75" x14ac:dyDescent="0.25">
      <c r="A914" s="26">
        <v>834</v>
      </c>
      <c r="B914" s="6" t="str">
        <f>CADASTROS!$C$563</f>
        <v>Agda M de Souza Cruz</v>
      </c>
      <c r="C914" s="7">
        <v>18</v>
      </c>
      <c r="D914" s="7">
        <v>17</v>
      </c>
      <c r="E914" s="7">
        <v>17.5</v>
      </c>
      <c r="F914" s="7"/>
      <c r="G914" s="7">
        <v>15</v>
      </c>
      <c r="H914" s="7"/>
      <c r="I914" s="8">
        <f t="shared" si="64"/>
        <v>67.5</v>
      </c>
    </row>
    <row r="915" spans="1:9" ht="15.75" x14ac:dyDescent="0.25">
      <c r="A915" s="26">
        <v>835</v>
      </c>
      <c r="B915" s="6" t="str">
        <f>CADASTROS!$C$564</f>
        <v>Marlene Rosa de Jesus</v>
      </c>
      <c r="C915" s="7"/>
      <c r="D915" s="7"/>
      <c r="E915" s="7"/>
      <c r="F915" s="7"/>
      <c r="G915" s="7"/>
      <c r="H915" s="7"/>
      <c r="I915" s="8">
        <f t="shared" si="64"/>
        <v>0</v>
      </c>
    </row>
    <row r="916" spans="1:9" ht="15.75" x14ac:dyDescent="0.25">
      <c r="A916" s="26">
        <v>836</v>
      </c>
      <c r="B916" s="6" t="str">
        <f>CADASTROS!$C$565</f>
        <v>Maria Nilma S Oliveira</v>
      </c>
      <c r="C916" s="7"/>
      <c r="D916" s="7"/>
      <c r="E916" s="7"/>
      <c r="F916" s="7"/>
      <c r="G916" s="7"/>
      <c r="H916" s="7"/>
      <c r="I916" s="8">
        <f t="shared" si="64"/>
        <v>0</v>
      </c>
    </row>
    <row r="917" spans="1:9" ht="15.75" x14ac:dyDescent="0.25">
      <c r="A917" s="26">
        <v>837</v>
      </c>
      <c r="B917" s="6" t="str">
        <f>CADASTROS!$C$566</f>
        <v>Lisete Araújos dos Santos</v>
      </c>
      <c r="C917" s="7"/>
      <c r="D917" s="7"/>
      <c r="E917" s="7"/>
      <c r="F917" s="7"/>
      <c r="G917" s="7"/>
      <c r="H917" s="7"/>
      <c r="I917" s="8">
        <f t="shared" si="64"/>
        <v>0</v>
      </c>
    </row>
    <row r="918" spans="1:9" ht="15.75" x14ac:dyDescent="0.25">
      <c r="A918" s="26">
        <v>838</v>
      </c>
      <c r="B918" s="6" t="str">
        <f>CADASTROS!$C$567</f>
        <v>Francineide Sabino da Silva</v>
      </c>
      <c r="C918" s="7"/>
      <c r="D918" s="7"/>
      <c r="E918" s="7"/>
      <c r="F918" s="7"/>
      <c r="G918" s="7"/>
      <c r="H918" s="7"/>
      <c r="I918" s="8">
        <f t="shared" si="64"/>
        <v>0</v>
      </c>
    </row>
    <row r="919" spans="1:9" ht="15.75" x14ac:dyDescent="0.25">
      <c r="A919" s="26">
        <v>839</v>
      </c>
      <c r="B919" s="6" t="str">
        <f>CADASTROS!$C$568</f>
        <v>Lucidalva S Gonçaves</v>
      </c>
      <c r="C919" s="7"/>
      <c r="D919" s="7"/>
      <c r="E919" s="7"/>
      <c r="F919" s="7"/>
      <c r="G919" s="7"/>
      <c r="H919" s="7"/>
      <c r="I919" s="8">
        <f t="shared" si="64"/>
        <v>0</v>
      </c>
    </row>
    <row r="920" spans="1:9" ht="15.75" x14ac:dyDescent="0.25">
      <c r="A920" s="26">
        <v>840</v>
      </c>
      <c r="B920" s="6" t="str">
        <f>CADASTROS!$C$569</f>
        <v>Sandoval Francisco de Souza</v>
      </c>
      <c r="C920" s="7"/>
      <c r="D920" s="7"/>
      <c r="E920" s="7"/>
      <c r="F920" s="7"/>
      <c r="G920" s="7"/>
      <c r="H920" s="7"/>
      <c r="I920" s="8">
        <f t="shared" si="64"/>
        <v>0</v>
      </c>
    </row>
    <row r="921" spans="1:9" ht="15.75" x14ac:dyDescent="0.25">
      <c r="A921" s="26">
        <v>841</v>
      </c>
      <c r="B921" s="6" t="str">
        <f>CADASTROS!$C$570</f>
        <v>Damare Santana Passos</v>
      </c>
      <c r="C921" s="7"/>
      <c r="D921" s="7"/>
      <c r="E921" s="7"/>
      <c r="F921" s="7"/>
      <c r="G921" s="7"/>
      <c r="H921" s="7"/>
      <c r="I921" s="8">
        <f t="shared" si="64"/>
        <v>0</v>
      </c>
    </row>
    <row r="922" spans="1:9" ht="15.75" x14ac:dyDescent="0.25">
      <c r="A922" s="26">
        <v>842</v>
      </c>
      <c r="B922" s="6" t="str">
        <f>CADASTROS!$C$571</f>
        <v>Noelma Araújo dos Santos</v>
      </c>
      <c r="C922" s="7"/>
      <c r="D922" s="7"/>
      <c r="E922" s="7"/>
      <c r="F922" s="7"/>
      <c r="G922" s="7"/>
      <c r="H922" s="7"/>
      <c r="I922" s="8">
        <f t="shared" si="64"/>
        <v>0</v>
      </c>
    </row>
    <row r="923" spans="1:9" ht="15.75" x14ac:dyDescent="0.25">
      <c r="A923" s="26">
        <v>843</v>
      </c>
      <c r="B923" s="6" t="str">
        <f>CADASTROS!$C$572</f>
        <v>Zilnei Fernandes da Silva</v>
      </c>
      <c r="C923" s="7"/>
      <c r="D923" s="7"/>
      <c r="E923" s="7"/>
      <c r="F923" s="7"/>
      <c r="G923" s="7"/>
      <c r="H923" s="7"/>
      <c r="I923" s="8">
        <f t="shared" si="64"/>
        <v>0</v>
      </c>
    </row>
    <row r="924" spans="1:9" ht="15.75" x14ac:dyDescent="0.25">
      <c r="A924" s="26">
        <v>844</v>
      </c>
      <c r="B924" s="6" t="str">
        <f>CADASTROS!$C$573</f>
        <v>Floraci Maria Fidelis</v>
      </c>
      <c r="C924" s="7"/>
      <c r="D924" s="7"/>
      <c r="E924" s="7"/>
      <c r="F924" s="7"/>
      <c r="G924" s="7"/>
      <c r="H924" s="7"/>
      <c r="I924" s="8">
        <f t="shared" si="64"/>
        <v>0</v>
      </c>
    </row>
    <row r="925" spans="1:9" ht="15.75" x14ac:dyDescent="0.25">
      <c r="A925" s="26">
        <v>845</v>
      </c>
      <c r="B925" s="6" t="str">
        <f>CADASTROS!$C$574</f>
        <v>Gersivan Santos Gonçalves</v>
      </c>
      <c r="C925" s="7"/>
      <c r="D925" s="7"/>
      <c r="E925" s="7"/>
      <c r="F925" s="7"/>
      <c r="G925" s="7"/>
      <c r="H925" s="7"/>
      <c r="I925" s="8">
        <f t="shared" si="64"/>
        <v>0</v>
      </c>
    </row>
    <row r="926" spans="1:9" ht="15.75" x14ac:dyDescent="0.25">
      <c r="A926" s="26">
        <v>846</v>
      </c>
      <c r="B926" s="6" t="str">
        <f>CADASTROS!$C$575</f>
        <v>Ivanilde Barbosa Viana</v>
      </c>
      <c r="C926" s="7">
        <v>23</v>
      </c>
      <c r="D926" s="7">
        <v>26</v>
      </c>
      <c r="E926" s="7">
        <v>21.5</v>
      </c>
      <c r="F926" s="7"/>
      <c r="G926" s="7">
        <v>17</v>
      </c>
      <c r="H926" s="7"/>
      <c r="I926" s="8">
        <f t="shared" si="64"/>
        <v>87.5</v>
      </c>
    </row>
    <row r="927" spans="1:9" ht="15.75" x14ac:dyDescent="0.25">
      <c r="A927" s="26">
        <v>847</v>
      </c>
      <c r="B927" s="6" t="str">
        <f>CADASTROS!$C$576</f>
        <v>Cassio Jesus Silva</v>
      </c>
      <c r="C927" s="7"/>
      <c r="D927" s="7"/>
      <c r="E927" s="7"/>
      <c r="F927" s="7"/>
      <c r="G927" s="7"/>
      <c r="H927" s="7"/>
      <c r="I927" s="8">
        <f t="shared" si="64"/>
        <v>0</v>
      </c>
    </row>
    <row r="928" spans="1:9" ht="15.75" x14ac:dyDescent="0.25">
      <c r="A928" s="26">
        <v>848</v>
      </c>
      <c r="B928" s="6" t="str">
        <f>CADASTROS!$C$577</f>
        <v>Eciene Pereira da Silva</v>
      </c>
      <c r="C928" s="7">
        <v>35</v>
      </c>
      <c r="D928" s="7">
        <v>47.5</v>
      </c>
      <c r="E928" s="7">
        <v>33</v>
      </c>
      <c r="F928" s="7"/>
      <c r="G928" s="7">
        <v>52.5</v>
      </c>
      <c r="H928" s="7">
        <v>38</v>
      </c>
      <c r="I928" s="8">
        <f t="shared" si="64"/>
        <v>206</v>
      </c>
    </row>
    <row r="929" spans="1:9" ht="15.75" x14ac:dyDescent="0.25">
      <c r="A929" s="26">
        <v>849</v>
      </c>
      <c r="B929" s="6" t="str">
        <f>CADASTROS!$C$578</f>
        <v>Ronaldo Souza da Cruz</v>
      </c>
      <c r="C929" s="7"/>
      <c r="D929" s="7">
        <v>6</v>
      </c>
      <c r="E929" s="7"/>
      <c r="F929" s="7"/>
      <c r="G929" s="7">
        <v>19</v>
      </c>
      <c r="H929" s="7"/>
      <c r="I929" s="8">
        <f t="shared" si="64"/>
        <v>25</v>
      </c>
    </row>
    <row r="930" spans="1:9" ht="15.75" x14ac:dyDescent="0.25">
      <c r="A930" s="26">
        <v>850</v>
      </c>
      <c r="B930" s="6" t="str">
        <f>CADASTROS!$C$579</f>
        <v>Maria Paula de Jesus Matos</v>
      </c>
      <c r="C930" s="7"/>
      <c r="D930" s="7"/>
      <c r="E930" s="7"/>
      <c r="F930" s="7"/>
      <c r="G930" s="7"/>
      <c r="H930" s="7"/>
      <c r="I930" s="8">
        <f t="shared" si="64"/>
        <v>0</v>
      </c>
    </row>
    <row r="931" spans="1:9" ht="15.75" x14ac:dyDescent="0.25">
      <c r="A931" s="26">
        <v>851</v>
      </c>
      <c r="B931" s="6" t="str">
        <f>CADASTROS!$C$580</f>
        <v>Lucas Fernandes B Santos</v>
      </c>
      <c r="C931" s="7">
        <v>15</v>
      </c>
      <c r="D931" s="7">
        <v>11</v>
      </c>
      <c r="E931" s="7">
        <v>13.5</v>
      </c>
      <c r="F931" s="7"/>
      <c r="G931" s="7">
        <v>14</v>
      </c>
      <c r="H931" s="7"/>
      <c r="I931" s="8">
        <f t="shared" si="64"/>
        <v>53.5</v>
      </c>
    </row>
    <row r="932" spans="1:9" ht="15.75" x14ac:dyDescent="0.25">
      <c r="A932" s="26">
        <v>852</v>
      </c>
      <c r="B932" s="6" t="str">
        <f>CADASTROS!$C$581</f>
        <v>Leandro Souza dos Santos</v>
      </c>
      <c r="C932" s="7"/>
      <c r="D932" s="7"/>
      <c r="E932" s="7"/>
      <c r="F932" s="7"/>
      <c r="G932" s="7"/>
      <c r="H932" s="7"/>
      <c r="I932" s="8">
        <f t="shared" si="64"/>
        <v>0</v>
      </c>
    </row>
    <row r="933" spans="1:9" ht="15.75" x14ac:dyDescent="0.25">
      <c r="A933" s="26">
        <v>853</v>
      </c>
      <c r="B933" s="6" t="str">
        <f>CADASTROS!$C$582</f>
        <v>Alex Silva dos Santos</v>
      </c>
      <c r="C933" s="7"/>
      <c r="D933" s="7"/>
      <c r="E933" s="7"/>
      <c r="F933" s="7"/>
      <c r="G933" s="7"/>
      <c r="H933" s="7"/>
      <c r="I933" s="8">
        <f t="shared" si="64"/>
        <v>0</v>
      </c>
    </row>
    <row r="934" spans="1:9" ht="15.75" x14ac:dyDescent="0.25">
      <c r="A934" s="26">
        <v>854</v>
      </c>
      <c r="B934" s="6" t="str">
        <f>CADASTROS!$C$583</f>
        <v>Nilzete de Jesus Santos</v>
      </c>
      <c r="C934" s="7"/>
      <c r="D934" s="7"/>
      <c r="E934" s="7"/>
      <c r="F934" s="7"/>
      <c r="G934" s="7"/>
      <c r="H934" s="7"/>
      <c r="I934" s="8">
        <f t="shared" si="64"/>
        <v>0</v>
      </c>
    </row>
    <row r="935" spans="1:9" ht="15.75" x14ac:dyDescent="0.25">
      <c r="A935" s="26">
        <v>864</v>
      </c>
      <c r="B935" s="6" t="str">
        <f>CADASTROS!$C$584</f>
        <v>Maria de Fátima Teles de Oliveira</v>
      </c>
      <c r="C935" s="7"/>
      <c r="D935" s="7"/>
      <c r="E935" s="7"/>
      <c r="F935" s="7"/>
      <c r="G935" s="7"/>
      <c r="H935" s="7"/>
      <c r="I935" s="8">
        <f t="shared" si="64"/>
        <v>0</v>
      </c>
    </row>
    <row r="936" spans="1:9" ht="15.75" x14ac:dyDescent="0.25">
      <c r="A936" s="26">
        <v>865</v>
      </c>
      <c r="B936" s="6" t="str">
        <f>CADASTROS!$C$585</f>
        <v>Elvismaria Santos dos Anjos</v>
      </c>
      <c r="C936" s="7"/>
      <c r="D936" s="7"/>
      <c r="E936" s="7"/>
      <c r="F936" s="7"/>
      <c r="G936" s="7"/>
      <c r="H936" s="7"/>
      <c r="I936" s="8">
        <f t="shared" si="64"/>
        <v>0</v>
      </c>
    </row>
    <row r="937" spans="1:9" ht="15.75" x14ac:dyDescent="0.25">
      <c r="A937" s="26">
        <v>866</v>
      </c>
      <c r="B937" s="6" t="str">
        <f>CADASTROS!$C$586</f>
        <v>Evanessa Santos Oliveira</v>
      </c>
      <c r="C937" s="7"/>
      <c r="D937" s="7"/>
      <c r="E937" s="7"/>
      <c r="F937" s="7"/>
      <c r="G937" s="7"/>
      <c r="H937" s="7"/>
      <c r="I937" s="8">
        <f t="shared" si="64"/>
        <v>0</v>
      </c>
    </row>
    <row r="938" spans="1:9" ht="15.75" x14ac:dyDescent="0.25">
      <c r="B938" s="7" t="s">
        <v>3</v>
      </c>
      <c r="C938" s="7">
        <f t="shared" ref="C938:I938" si="65">SUM(C911:C937)</f>
        <v>91</v>
      </c>
      <c r="D938" s="7">
        <f t="shared" si="65"/>
        <v>107.5</v>
      </c>
      <c r="E938" s="7">
        <f t="shared" si="65"/>
        <v>85.5</v>
      </c>
      <c r="F938" s="7">
        <f t="shared" si="65"/>
        <v>0</v>
      </c>
      <c r="G938" s="7">
        <f t="shared" si="65"/>
        <v>117.5</v>
      </c>
      <c r="H938" s="7">
        <f t="shared" si="65"/>
        <v>38</v>
      </c>
      <c r="I938" s="7">
        <f t="shared" si="65"/>
        <v>439.5</v>
      </c>
    </row>
    <row r="940" spans="1:9" ht="15.75" x14ac:dyDescent="0.25">
      <c r="B940" s="9" t="s">
        <v>4</v>
      </c>
      <c r="C940" s="7"/>
      <c r="D940" s="7"/>
      <c r="E940" s="7"/>
      <c r="F940" s="7"/>
      <c r="G940" s="7"/>
      <c r="H940" s="7"/>
      <c r="I940" s="7">
        <f>SUM(C940:H940)</f>
        <v>0</v>
      </c>
    </row>
    <row r="941" spans="1:9" x14ac:dyDescent="0.25">
      <c r="B941" s="10"/>
    </row>
    <row r="942" spans="1:9" ht="15.75" x14ac:dyDescent="0.25">
      <c r="B942" s="9" t="s">
        <v>5</v>
      </c>
      <c r="C942" s="11" t="e">
        <f t="shared" ref="C942:H942" si="66">C938/C940</f>
        <v>#DIV/0!</v>
      </c>
      <c r="D942" s="11" t="e">
        <f t="shared" si="66"/>
        <v>#DIV/0!</v>
      </c>
      <c r="E942" s="11" t="e">
        <f t="shared" si="66"/>
        <v>#DIV/0!</v>
      </c>
      <c r="F942" s="11" t="e">
        <f t="shared" si="66"/>
        <v>#DIV/0!</v>
      </c>
      <c r="G942" s="11" t="e">
        <f t="shared" si="66"/>
        <v>#DIV/0!</v>
      </c>
      <c r="H942" s="11" t="e">
        <f t="shared" si="66"/>
        <v>#DIV/0!</v>
      </c>
      <c r="I942" s="11"/>
    </row>
    <row r="943" spans="1:9" ht="15.75" x14ac:dyDescent="0.25">
      <c r="B943" s="12"/>
      <c r="C943" s="13"/>
      <c r="D943" s="13"/>
      <c r="E943" s="13"/>
      <c r="F943" s="13"/>
      <c r="G943" s="13"/>
      <c r="H943" s="12"/>
      <c r="I943" s="12"/>
    </row>
    <row r="944" spans="1:9" ht="15.75" x14ac:dyDescent="0.25">
      <c r="B944" s="9" t="s">
        <v>6</v>
      </c>
      <c r="C944" s="7"/>
      <c r="D944" s="7"/>
      <c r="E944" s="6"/>
      <c r="F944" s="6"/>
      <c r="G944" s="6"/>
      <c r="H944" s="6"/>
      <c r="I944" s="14"/>
    </row>
    <row r="947" spans="1:9" ht="21" x14ac:dyDescent="0.35">
      <c r="B947" s="268" t="s">
        <v>8</v>
      </c>
      <c r="C947" s="269"/>
      <c r="D947" s="269"/>
      <c r="E947" s="269"/>
      <c r="F947" s="269"/>
      <c r="G947" s="269"/>
      <c r="H947" s="269"/>
      <c r="I947" s="270"/>
    </row>
    <row r="948" spans="1:9" x14ac:dyDescent="0.25">
      <c r="I948" s="3"/>
    </row>
    <row r="949" spans="1:9" ht="21" x14ac:dyDescent="0.35">
      <c r="B949" s="271" t="s">
        <v>0</v>
      </c>
      <c r="C949" s="272"/>
      <c r="D949" s="272"/>
      <c r="E949" s="272"/>
      <c r="F949" s="272"/>
      <c r="G949" s="272"/>
      <c r="H949" s="272"/>
      <c r="I949" s="273"/>
    </row>
    <row r="951" spans="1:9" ht="33.6" customHeight="1" x14ac:dyDescent="0.25">
      <c r="B951" s="265" t="s">
        <v>955</v>
      </c>
      <c r="C951" s="266"/>
      <c r="D951" s="266"/>
      <c r="E951" s="266"/>
      <c r="F951" s="266"/>
      <c r="G951" s="266"/>
      <c r="H951" s="266"/>
      <c r="I951" s="267"/>
    </row>
    <row r="952" spans="1:9" ht="47.25" x14ac:dyDescent="0.25">
      <c r="A952" s="32" t="s">
        <v>22</v>
      </c>
      <c r="B952" s="32" t="s">
        <v>1</v>
      </c>
      <c r="C952" s="4" t="s">
        <v>2963</v>
      </c>
      <c r="D952" s="4" t="s">
        <v>2964</v>
      </c>
      <c r="E952" s="101" t="s">
        <v>2965</v>
      </c>
      <c r="F952" s="101" t="s">
        <v>2966</v>
      </c>
      <c r="G952" s="101" t="s">
        <v>2865</v>
      </c>
      <c r="H952" s="4" t="s">
        <v>2962</v>
      </c>
      <c r="I952" s="34" t="s">
        <v>2</v>
      </c>
    </row>
    <row r="953" spans="1:9" ht="25.5" x14ac:dyDescent="0.25">
      <c r="A953" s="31"/>
      <c r="B953" s="31"/>
      <c r="C953" s="16" t="s">
        <v>9</v>
      </c>
      <c r="D953" s="16" t="s">
        <v>9</v>
      </c>
      <c r="E953" s="16" t="s">
        <v>9</v>
      </c>
      <c r="F953" s="16" t="s">
        <v>9</v>
      </c>
      <c r="G953" s="16" t="s">
        <v>9</v>
      </c>
      <c r="H953" s="16" t="s">
        <v>9</v>
      </c>
      <c r="I953" s="35"/>
    </row>
    <row r="954" spans="1:9" ht="15.75" x14ac:dyDescent="0.25">
      <c r="A954" s="26">
        <v>873</v>
      </c>
      <c r="B954" s="6" t="str">
        <f>CADASTROS!$C$587</f>
        <v>Lucimar Rosa do Nascimento</v>
      </c>
      <c r="C954" s="7"/>
      <c r="D954" s="7"/>
      <c r="E954" s="7"/>
      <c r="F954" s="7"/>
      <c r="G954" s="7"/>
      <c r="H954" s="7"/>
      <c r="I954" s="8">
        <f>SUM(C954+D954+E954+F954+G954+H954)</f>
        <v>0</v>
      </c>
    </row>
    <row r="955" spans="1:9" ht="15.75" x14ac:dyDescent="0.25">
      <c r="A955" s="26">
        <v>881</v>
      </c>
      <c r="B955" s="6" t="str">
        <f>CADASTROS!$C$588</f>
        <v>Ilza Matos S Santos</v>
      </c>
      <c r="C955" s="7"/>
      <c r="D955" s="7"/>
      <c r="E955" s="7"/>
      <c r="F955" s="7"/>
      <c r="G955" s="7"/>
      <c r="H955" s="7"/>
      <c r="I955" s="8">
        <f t="shared" ref="I955:I980" si="67">SUM(C955+D955+E955+F955+G955+H955)</f>
        <v>0</v>
      </c>
    </row>
    <row r="956" spans="1:9" ht="15.75" x14ac:dyDescent="0.25">
      <c r="A956" s="26">
        <v>882</v>
      </c>
      <c r="B956" s="6" t="str">
        <f>CADASTROS!$C$589</f>
        <v>Lucineide da Silva Veleiro</v>
      </c>
      <c r="C956" s="7"/>
      <c r="D956" s="7"/>
      <c r="E956" s="7"/>
      <c r="F956" s="7"/>
      <c r="G956" s="7"/>
      <c r="H956" s="7"/>
      <c r="I956" s="8">
        <f t="shared" si="67"/>
        <v>0</v>
      </c>
    </row>
    <row r="957" spans="1:9" ht="15.75" x14ac:dyDescent="0.25">
      <c r="A957" s="26">
        <v>885</v>
      </c>
      <c r="B957" s="52" t="str">
        <f>CADASTROS!$C$590</f>
        <v>Realdo Santos Oliveira</v>
      </c>
      <c r="C957" s="7"/>
      <c r="D957" s="7"/>
      <c r="E957" s="7"/>
      <c r="F957" s="7"/>
      <c r="G957" s="7"/>
      <c r="H957" s="7"/>
      <c r="I957" s="8">
        <f t="shared" si="67"/>
        <v>0</v>
      </c>
    </row>
    <row r="958" spans="1:9" ht="15.75" x14ac:dyDescent="0.25">
      <c r="A958" s="26">
        <v>896</v>
      </c>
      <c r="B958" s="6" t="str">
        <f>CADASTROS!$C$591</f>
        <v>Morgana Dias de Araújo</v>
      </c>
      <c r="C958" s="7"/>
      <c r="D958" s="7"/>
      <c r="E958" s="7"/>
      <c r="F958" s="7"/>
      <c r="G958" s="7"/>
      <c r="H958" s="7"/>
      <c r="I958" s="8">
        <f t="shared" si="67"/>
        <v>0</v>
      </c>
    </row>
    <row r="959" spans="1:9" ht="15.75" x14ac:dyDescent="0.25">
      <c r="A959" s="26">
        <v>901</v>
      </c>
      <c r="B959" s="6" t="str">
        <f>CADASTROS!$C$592</f>
        <v>Quitéria Jesus da Silva</v>
      </c>
      <c r="C959" s="7"/>
      <c r="D959" s="7"/>
      <c r="E959" s="7"/>
      <c r="F959" s="7"/>
      <c r="G959" s="7"/>
      <c r="H959" s="7"/>
      <c r="I959" s="8">
        <f t="shared" si="67"/>
        <v>0</v>
      </c>
    </row>
    <row r="960" spans="1:9" ht="15.75" x14ac:dyDescent="0.25">
      <c r="A960" s="26">
        <v>902</v>
      </c>
      <c r="B960" s="6" t="str">
        <f>CADASTROS!$C$593</f>
        <v>Sirlandia Alves dos Santos</v>
      </c>
      <c r="C960" s="7"/>
      <c r="D960" s="7"/>
      <c r="E960" s="7"/>
      <c r="F960" s="7"/>
      <c r="G960" s="7"/>
      <c r="H960" s="7"/>
      <c r="I960" s="8">
        <f t="shared" si="67"/>
        <v>0</v>
      </c>
    </row>
    <row r="961" spans="1:9" ht="15.75" x14ac:dyDescent="0.25">
      <c r="A961" s="26">
        <v>903</v>
      </c>
      <c r="B961" s="6" t="str">
        <f>CADASTROS!$C$594</f>
        <v>Eulalia Oliveira Costa</v>
      </c>
      <c r="C961" s="7"/>
      <c r="D961" s="7"/>
      <c r="E961" s="7"/>
      <c r="F961" s="7"/>
      <c r="G961" s="7"/>
      <c r="H961" s="7"/>
      <c r="I961" s="8">
        <f t="shared" si="67"/>
        <v>0</v>
      </c>
    </row>
    <row r="962" spans="1:9" ht="15.75" x14ac:dyDescent="0.25">
      <c r="A962" s="26">
        <v>904</v>
      </c>
      <c r="B962" s="6" t="str">
        <f>CADASTROS!$C$595</f>
        <v>Flaudemir F Fonseca</v>
      </c>
      <c r="C962" s="7"/>
      <c r="D962" s="7"/>
      <c r="E962" s="7"/>
      <c r="F962" s="7"/>
      <c r="G962" s="7"/>
      <c r="H962" s="7"/>
      <c r="I962" s="8">
        <f t="shared" si="67"/>
        <v>0</v>
      </c>
    </row>
    <row r="963" spans="1:9" ht="15.75" x14ac:dyDescent="0.25">
      <c r="A963" s="26">
        <v>906</v>
      </c>
      <c r="B963" s="6" t="str">
        <f>CADASTROS!$C$596</f>
        <v>João Marcos M Alcantara</v>
      </c>
      <c r="C963" s="7"/>
      <c r="D963" s="7"/>
      <c r="E963" s="7"/>
      <c r="F963" s="7"/>
      <c r="G963" s="7"/>
      <c r="H963" s="7"/>
      <c r="I963" s="8">
        <f t="shared" si="67"/>
        <v>0</v>
      </c>
    </row>
    <row r="964" spans="1:9" ht="15.75" x14ac:dyDescent="0.25">
      <c r="A964" s="26">
        <v>922</v>
      </c>
      <c r="B964" s="6" t="str">
        <f>CADASTROS!$C$597</f>
        <v>Deleon de Jesus Souza</v>
      </c>
      <c r="C964" s="7"/>
      <c r="D964" s="7"/>
      <c r="E964" s="7"/>
      <c r="F964" s="7"/>
      <c r="G964" s="7"/>
      <c r="H964" s="7"/>
      <c r="I964" s="8">
        <f t="shared" si="67"/>
        <v>0</v>
      </c>
    </row>
    <row r="965" spans="1:9" ht="15.75" x14ac:dyDescent="0.25">
      <c r="A965" s="26">
        <v>923</v>
      </c>
      <c r="B965" s="6" t="str">
        <f>CADASTROS!$C$598</f>
        <v>Jorge Ferreira Lopes</v>
      </c>
      <c r="C965" s="7"/>
      <c r="D965" s="7"/>
      <c r="E965" s="7"/>
      <c r="F965" s="7"/>
      <c r="G965" s="7"/>
      <c r="H965" s="7"/>
      <c r="I965" s="8">
        <f t="shared" si="67"/>
        <v>0</v>
      </c>
    </row>
    <row r="966" spans="1:9" ht="15.75" x14ac:dyDescent="0.25">
      <c r="A966" s="26">
        <v>924</v>
      </c>
      <c r="B966" s="6" t="str">
        <f>CADASTROS!$C$599</f>
        <v>Gracinelia Rosa de Oliveira</v>
      </c>
      <c r="C966" s="7"/>
      <c r="D966" s="7"/>
      <c r="E966" s="7"/>
      <c r="F966" s="7"/>
      <c r="G966" s="7"/>
      <c r="H966" s="7"/>
      <c r="I966" s="8">
        <f t="shared" si="67"/>
        <v>0</v>
      </c>
    </row>
    <row r="967" spans="1:9" ht="15.75" x14ac:dyDescent="0.25">
      <c r="A967" s="26">
        <v>934</v>
      </c>
      <c r="B967" s="6" t="str">
        <f>CADASTROS!$C$600</f>
        <v>Elissandro Lopes de Souza</v>
      </c>
      <c r="C967" s="7"/>
      <c r="D967" s="7">
        <v>13.5</v>
      </c>
      <c r="E967" s="7"/>
      <c r="F967" s="7"/>
      <c r="G967" s="7"/>
      <c r="H967" s="7"/>
      <c r="I967" s="8">
        <f t="shared" si="67"/>
        <v>13.5</v>
      </c>
    </row>
    <row r="968" spans="1:9" ht="15.75" x14ac:dyDescent="0.25">
      <c r="A968" s="26">
        <v>937</v>
      </c>
      <c r="B968" s="6" t="str">
        <f>CADASTROS!$C$601</f>
        <v>Gilverson Costa de Souza</v>
      </c>
      <c r="C968" s="7"/>
      <c r="D968" s="7"/>
      <c r="E968" s="7"/>
      <c r="F968" s="7"/>
      <c r="G968" s="7"/>
      <c r="H968" s="7"/>
      <c r="I968" s="8">
        <f t="shared" si="67"/>
        <v>0</v>
      </c>
    </row>
    <row r="969" spans="1:9" ht="15.75" x14ac:dyDescent="0.25">
      <c r="A969" s="26">
        <v>940</v>
      </c>
      <c r="B969" s="6" t="str">
        <f>CADASTROS!$C$602</f>
        <v>Maria Augusta Sales dos Santos</v>
      </c>
      <c r="C969" s="7"/>
      <c r="D969" s="7"/>
      <c r="E969" s="7"/>
      <c r="F969" s="7"/>
      <c r="G969" s="7"/>
      <c r="H969" s="7"/>
      <c r="I969" s="8">
        <f t="shared" si="67"/>
        <v>0</v>
      </c>
    </row>
    <row r="970" spans="1:9" ht="15.75" x14ac:dyDescent="0.25">
      <c r="A970" s="26">
        <v>946</v>
      </c>
      <c r="B970" s="6" t="str">
        <f>CADASTROS!$C$603</f>
        <v>Márcio Santana dos Santos</v>
      </c>
      <c r="C970" s="7"/>
      <c r="D970" s="7"/>
      <c r="E970" s="7"/>
      <c r="F970" s="7"/>
      <c r="G970" s="7"/>
      <c r="H970" s="7"/>
      <c r="I970" s="8">
        <f t="shared" si="67"/>
        <v>0</v>
      </c>
    </row>
    <row r="971" spans="1:9" ht="15.75" x14ac:dyDescent="0.25">
      <c r="A971" s="26">
        <v>947</v>
      </c>
      <c r="B971" s="6" t="str">
        <f>CADASTROS!$C$604</f>
        <v>Lidiane Jesus da Cruz</v>
      </c>
      <c r="C971" s="7"/>
      <c r="D971" s="7"/>
      <c r="E971" s="7"/>
      <c r="F971" s="7"/>
      <c r="G971" s="7"/>
      <c r="H971" s="7"/>
      <c r="I971" s="8">
        <f t="shared" si="67"/>
        <v>0</v>
      </c>
    </row>
    <row r="972" spans="1:9" ht="15.75" x14ac:dyDescent="0.25">
      <c r="A972" s="26">
        <v>948</v>
      </c>
      <c r="B972" s="6" t="str">
        <f>CADASTROS!$C$605</f>
        <v>Marinalva de Oliveira</v>
      </c>
      <c r="C972" s="7"/>
      <c r="D972" s="7"/>
      <c r="E972" s="7"/>
      <c r="F972" s="7"/>
      <c r="G972" s="7"/>
      <c r="H972" s="7"/>
      <c r="I972" s="8">
        <f t="shared" si="67"/>
        <v>0</v>
      </c>
    </row>
    <row r="973" spans="1:9" ht="15.75" x14ac:dyDescent="0.25">
      <c r="A973" s="26">
        <v>949</v>
      </c>
      <c r="B973" s="6" t="str">
        <f>CADASTROS!$C$606</f>
        <v>Carlos Cruz Almeida</v>
      </c>
      <c r="C973" s="7"/>
      <c r="D973" s="7"/>
      <c r="E973" s="7"/>
      <c r="F973" s="7"/>
      <c r="G973" s="7"/>
      <c r="H973" s="7"/>
      <c r="I973" s="8">
        <f t="shared" si="67"/>
        <v>0</v>
      </c>
    </row>
    <row r="974" spans="1:9" ht="15.75" x14ac:dyDescent="0.25">
      <c r="A974" s="26">
        <v>950</v>
      </c>
      <c r="B974" s="6" t="str">
        <f>CADASTROS!$C$607</f>
        <v>Darleide Santana de Aandrade</v>
      </c>
      <c r="C974" s="7"/>
      <c r="D974" s="7"/>
      <c r="E974" s="7"/>
      <c r="F974" s="7"/>
      <c r="G974" s="7"/>
      <c r="H974" s="7"/>
      <c r="I974" s="8">
        <f t="shared" si="67"/>
        <v>0</v>
      </c>
    </row>
    <row r="975" spans="1:9" ht="15.75" x14ac:dyDescent="0.25">
      <c r="A975" s="26">
        <v>959</v>
      </c>
      <c r="B975" s="6" t="str">
        <f>CADASTROS!$C$608</f>
        <v>Vailson Magno dos Anjos</v>
      </c>
      <c r="C975" s="7"/>
      <c r="D975" s="7"/>
      <c r="E975" s="7"/>
      <c r="F975" s="7"/>
      <c r="G975" s="7"/>
      <c r="H975" s="7"/>
      <c r="I975" s="8">
        <f t="shared" si="67"/>
        <v>0</v>
      </c>
    </row>
    <row r="976" spans="1:9" ht="15.75" x14ac:dyDescent="0.25">
      <c r="A976" s="26">
        <v>964</v>
      </c>
      <c r="B976" s="6" t="str">
        <f>CADASTROS!$C$609</f>
        <v>Carlos Santana da Silva</v>
      </c>
      <c r="C976" s="7"/>
      <c r="D976" s="7"/>
      <c r="E976" s="7"/>
      <c r="F976" s="7"/>
      <c r="G976" s="7"/>
      <c r="H976" s="7"/>
      <c r="I976" s="8">
        <f t="shared" si="67"/>
        <v>0</v>
      </c>
    </row>
    <row r="977" spans="1:9" ht="15.75" x14ac:dyDescent="0.25">
      <c r="A977" s="26">
        <v>967</v>
      </c>
      <c r="B977" s="6" t="str">
        <f>CADASTROS!$C$610</f>
        <v>Gerivan G. Ferreira</v>
      </c>
      <c r="C977" s="7"/>
      <c r="D977" s="7"/>
      <c r="E977" s="7"/>
      <c r="F977" s="7"/>
      <c r="G977" s="7"/>
      <c r="H977" s="7"/>
      <c r="I977" s="8">
        <f t="shared" si="67"/>
        <v>0</v>
      </c>
    </row>
    <row r="978" spans="1:9" ht="15.75" x14ac:dyDescent="0.25">
      <c r="A978" s="26">
        <v>968</v>
      </c>
      <c r="B978" s="6" t="str">
        <f>CADASTROS!$C$611</f>
        <v>Juciara Oliveira Vieira</v>
      </c>
      <c r="C978" s="7"/>
      <c r="D978" s="7"/>
      <c r="E978" s="7"/>
      <c r="F978" s="7"/>
      <c r="G978" s="7"/>
      <c r="H978" s="7"/>
      <c r="I978" s="8">
        <f t="shared" si="67"/>
        <v>0</v>
      </c>
    </row>
    <row r="979" spans="1:9" ht="15.75" x14ac:dyDescent="0.25">
      <c r="A979" s="26">
        <v>971</v>
      </c>
      <c r="B979" s="6" t="str">
        <f>CADASTROS!$C$612</f>
        <v>Ana Lucia Santana Souza</v>
      </c>
      <c r="C979" s="7"/>
      <c r="D979" s="7"/>
      <c r="E979" s="7"/>
      <c r="F979" s="7"/>
      <c r="G979" s="7"/>
      <c r="H979" s="7"/>
      <c r="I979" s="8">
        <f t="shared" si="67"/>
        <v>0</v>
      </c>
    </row>
    <row r="980" spans="1:9" ht="15.75" x14ac:dyDescent="0.25">
      <c r="A980" s="26">
        <v>973</v>
      </c>
      <c r="B980" s="6" t="str">
        <f>CADASTROS!$C$613</f>
        <v>Marcos Cesar Araújo</v>
      </c>
      <c r="C980" s="7"/>
      <c r="D980" s="7"/>
      <c r="E980" s="7"/>
      <c r="F980" s="7"/>
      <c r="G980" s="7"/>
      <c r="H980" s="7"/>
      <c r="I980" s="8">
        <f t="shared" si="67"/>
        <v>0</v>
      </c>
    </row>
    <row r="981" spans="1:9" ht="15.75" x14ac:dyDescent="0.25">
      <c r="B981" s="7" t="s">
        <v>3</v>
      </c>
      <c r="C981" s="7">
        <f t="shared" ref="C981:I981" si="68">SUM(C954:C980)</f>
        <v>0</v>
      </c>
      <c r="D981" s="7">
        <f t="shared" si="68"/>
        <v>13.5</v>
      </c>
      <c r="E981" s="7">
        <f t="shared" si="68"/>
        <v>0</v>
      </c>
      <c r="F981" s="7">
        <f t="shared" si="68"/>
        <v>0</v>
      </c>
      <c r="G981" s="7">
        <f t="shared" si="68"/>
        <v>0</v>
      </c>
      <c r="H981" s="7">
        <f t="shared" si="68"/>
        <v>0</v>
      </c>
      <c r="I981" s="7">
        <f t="shared" si="68"/>
        <v>13.5</v>
      </c>
    </row>
    <row r="983" spans="1:9" ht="15.75" x14ac:dyDescent="0.25">
      <c r="B983" s="9" t="s">
        <v>4</v>
      </c>
      <c r="C983" s="7"/>
      <c r="D983" s="7"/>
      <c r="E983" s="7"/>
      <c r="F983" s="7"/>
      <c r="G983" s="7"/>
      <c r="H983" s="7"/>
      <c r="I983" s="7">
        <f>SUM(C983:H983)</f>
        <v>0</v>
      </c>
    </row>
    <row r="984" spans="1:9" x14ac:dyDescent="0.25">
      <c r="B984" s="10"/>
    </row>
    <row r="985" spans="1:9" ht="15.75" x14ac:dyDescent="0.25">
      <c r="B985" s="9" t="s">
        <v>5</v>
      </c>
      <c r="C985" s="11" t="e">
        <f t="shared" ref="C985:H985" si="69">C981/C983</f>
        <v>#DIV/0!</v>
      </c>
      <c r="D985" s="11" t="e">
        <f t="shared" si="69"/>
        <v>#DIV/0!</v>
      </c>
      <c r="E985" s="11" t="e">
        <f t="shared" si="69"/>
        <v>#DIV/0!</v>
      </c>
      <c r="F985" s="11" t="e">
        <f t="shared" si="69"/>
        <v>#DIV/0!</v>
      </c>
      <c r="G985" s="11" t="e">
        <f t="shared" si="69"/>
        <v>#DIV/0!</v>
      </c>
      <c r="H985" s="11" t="e">
        <f t="shared" si="69"/>
        <v>#DIV/0!</v>
      </c>
      <c r="I985" s="11"/>
    </row>
    <row r="986" spans="1:9" ht="15.75" x14ac:dyDescent="0.25">
      <c r="B986" s="12"/>
      <c r="C986" s="13"/>
      <c r="D986" s="13"/>
      <c r="E986" s="13"/>
      <c r="F986" s="13"/>
      <c r="G986" s="13"/>
      <c r="H986" s="12"/>
      <c r="I986" s="12"/>
    </row>
    <row r="987" spans="1:9" ht="15.75" x14ac:dyDescent="0.25">
      <c r="B987" s="9" t="s">
        <v>6</v>
      </c>
      <c r="C987" s="7"/>
      <c r="D987" s="7"/>
      <c r="E987" s="6"/>
      <c r="F987" s="6"/>
      <c r="G987" s="6"/>
      <c r="H987" s="6"/>
      <c r="I987" s="14"/>
    </row>
    <row r="990" spans="1:9" ht="21" x14ac:dyDescent="0.35">
      <c r="B990" s="268" t="s">
        <v>8</v>
      </c>
      <c r="C990" s="269"/>
      <c r="D990" s="269"/>
      <c r="E990" s="269"/>
      <c r="F990" s="269"/>
      <c r="G990" s="269"/>
      <c r="H990" s="269"/>
      <c r="I990" s="270"/>
    </row>
    <row r="991" spans="1:9" x14ac:dyDescent="0.25">
      <c r="I991" s="3"/>
    </row>
    <row r="992" spans="1:9" ht="21" x14ac:dyDescent="0.35">
      <c r="B992" s="271" t="s">
        <v>0</v>
      </c>
      <c r="C992" s="272"/>
      <c r="D992" s="272"/>
      <c r="E992" s="272"/>
      <c r="F992" s="272"/>
      <c r="G992" s="272"/>
      <c r="H992" s="272"/>
      <c r="I992" s="273"/>
    </row>
    <row r="994" spans="1:9" ht="33.6" customHeight="1" x14ac:dyDescent="0.25">
      <c r="B994" s="265" t="s">
        <v>33</v>
      </c>
      <c r="C994" s="266"/>
      <c r="D994" s="266"/>
      <c r="E994" s="266"/>
      <c r="F994" s="266"/>
      <c r="G994" s="266"/>
      <c r="H994" s="266"/>
      <c r="I994" s="267"/>
    </row>
    <row r="995" spans="1:9" ht="47.25" x14ac:dyDescent="0.25">
      <c r="A995" s="32" t="s">
        <v>22</v>
      </c>
      <c r="B995" s="32" t="s">
        <v>1</v>
      </c>
      <c r="C995" s="4" t="s">
        <v>2963</v>
      </c>
      <c r="D995" s="4" t="s">
        <v>2964</v>
      </c>
      <c r="E995" s="101" t="s">
        <v>2965</v>
      </c>
      <c r="F995" s="101" t="s">
        <v>2966</v>
      </c>
      <c r="G995" s="101" t="s">
        <v>2865</v>
      </c>
      <c r="H995" s="4" t="s">
        <v>2962</v>
      </c>
      <c r="I995" s="34" t="s">
        <v>2</v>
      </c>
    </row>
    <row r="996" spans="1:9" ht="26.65" customHeight="1" x14ac:dyDescent="0.25">
      <c r="A996" s="31"/>
      <c r="B996" s="31"/>
      <c r="C996" s="16" t="s">
        <v>9</v>
      </c>
      <c r="D996" s="16" t="s">
        <v>9</v>
      </c>
      <c r="E996" s="16" t="s">
        <v>9</v>
      </c>
      <c r="F996" s="16" t="s">
        <v>9</v>
      </c>
      <c r="G996" s="16" t="s">
        <v>9</v>
      </c>
      <c r="H996" s="16" t="s">
        <v>9</v>
      </c>
      <c r="I996" s="35"/>
    </row>
    <row r="997" spans="1:9" ht="15.75" x14ac:dyDescent="0.25">
      <c r="A997" s="26">
        <v>905</v>
      </c>
      <c r="B997" s="6" t="str">
        <f>CADASTROS!$C$637</f>
        <v>Marizete Francisco de Oliveira</v>
      </c>
      <c r="C997" s="7"/>
      <c r="D997" s="7"/>
      <c r="E997" s="7"/>
      <c r="F997" s="7"/>
      <c r="G997" s="7"/>
      <c r="H997" s="7"/>
      <c r="I997" s="8">
        <f>SUM(C997+D997+E997+F997+G997+H997)</f>
        <v>0</v>
      </c>
    </row>
    <row r="998" spans="1:9" ht="15.75" x14ac:dyDescent="0.25">
      <c r="A998" s="26">
        <v>907</v>
      </c>
      <c r="B998" s="6" t="str">
        <f>CADASTROS!$C$638</f>
        <v>Ronaldo Souza Santos</v>
      </c>
      <c r="C998" s="7"/>
      <c r="D998" s="7"/>
      <c r="E998" s="7"/>
      <c r="F998" s="7"/>
      <c r="G998" s="7"/>
      <c r="H998" s="7"/>
      <c r="I998" s="8">
        <f>SUM(C998+D998+E998+F998+G998+H998)</f>
        <v>0</v>
      </c>
    </row>
    <row r="999" spans="1:9" ht="15.75" x14ac:dyDescent="0.25">
      <c r="A999" s="26">
        <v>908</v>
      </c>
      <c r="B999" s="6" t="str">
        <f>CADASTROS!$C$639</f>
        <v>Lindaci Santana Lopes</v>
      </c>
      <c r="C999" s="7"/>
      <c r="D999" s="7"/>
      <c r="E999" s="7"/>
      <c r="F999" s="7"/>
      <c r="G999" s="7"/>
      <c r="H999" s="7"/>
      <c r="I999" s="8">
        <f t="shared" ref="I999:I1023" si="70">SUM(C999+D999+E999+F999+G999+H999)</f>
        <v>0</v>
      </c>
    </row>
    <row r="1000" spans="1:9" ht="15.75" x14ac:dyDescent="0.25">
      <c r="A1000" s="26">
        <v>909</v>
      </c>
      <c r="B1000" s="6" t="str">
        <f>CADASTROS!$C$640</f>
        <v>Lidiane Teles Miranda</v>
      </c>
      <c r="C1000" s="7"/>
      <c r="D1000" s="7">
        <v>15.5</v>
      </c>
      <c r="E1000" s="7">
        <v>14.5</v>
      </c>
      <c r="F1000" s="7"/>
      <c r="G1000" s="7">
        <v>20</v>
      </c>
      <c r="H1000" s="7"/>
      <c r="I1000" s="8">
        <f t="shared" si="70"/>
        <v>50</v>
      </c>
    </row>
    <row r="1001" spans="1:9" ht="15.75" x14ac:dyDescent="0.25">
      <c r="A1001" s="26">
        <v>910</v>
      </c>
      <c r="B1001" s="6" t="str">
        <f>CADASTROS!$C$641</f>
        <v>Geiciane Mendes da Silva</v>
      </c>
      <c r="C1001" s="7"/>
      <c r="D1001" s="7"/>
      <c r="E1001" s="7"/>
      <c r="F1001" s="7"/>
      <c r="G1001" s="7"/>
      <c r="H1001" s="7"/>
      <c r="I1001" s="8">
        <f t="shared" si="70"/>
        <v>0</v>
      </c>
    </row>
    <row r="1002" spans="1:9" ht="15.75" x14ac:dyDescent="0.25">
      <c r="A1002" s="26">
        <v>911</v>
      </c>
      <c r="B1002" s="6" t="str">
        <f>CADASTROS!$C$642</f>
        <v>Zenaide de Jesus Santos</v>
      </c>
      <c r="C1002" s="7"/>
      <c r="D1002" s="7"/>
      <c r="E1002" s="7"/>
      <c r="F1002" s="7"/>
      <c r="G1002" s="7"/>
      <c r="H1002" s="7"/>
      <c r="I1002" s="8">
        <f t="shared" si="70"/>
        <v>0</v>
      </c>
    </row>
    <row r="1003" spans="1:9" ht="15.75" x14ac:dyDescent="0.25">
      <c r="A1003" s="26">
        <v>912</v>
      </c>
      <c r="B1003" s="6" t="str">
        <f>CADASTROS!$C$643</f>
        <v>Marivalda Souza Corte</v>
      </c>
      <c r="C1003" s="7"/>
      <c r="D1003" s="7"/>
      <c r="E1003" s="7"/>
      <c r="F1003" s="7"/>
      <c r="G1003" s="7"/>
      <c r="H1003" s="7"/>
      <c r="I1003" s="8">
        <f t="shared" si="70"/>
        <v>0</v>
      </c>
    </row>
    <row r="1004" spans="1:9" ht="15.75" x14ac:dyDescent="0.25">
      <c r="A1004" s="26">
        <v>913</v>
      </c>
      <c r="B1004" s="6" t="str">
        <f>CADASTROS!$C$644</f>
        <v>Eva Maria de Souza</v>
      </c>
      <c r="C1004" s="7"/>
      <c r="D1004" s="7"/>
      <c r="E1004" s="7"/>
      <c r="F1004" s="7"/>
      <c r="G1004" s="7"/>
      <c r="H1004" s="7"/>
      <c r="I1004" s="8">
        <f t="shared" si="70"/>
        <v>0</v>
      </c>
    </row>
    <row r="1005" spans="1:9" ht="15.75" x14ac:dyDescent="0.25">
      <c r="A1005" s="26">
        <v>914</v>
      </c>
      <c r="B1005" s="6" t="str">
        <f>CADASTROS!$C$645</f>
        <v>José Luiz Pereira Santos</v>
      </c>
      <c r="C1005" s="7"/>
      <c r="D1005" s="7"/>
      <c r="E1005" s="7"/>
      <c r="F1005" s="7"/>
      <c r="G1005" s="7"/>
      <c r="H1005" s="7"/>
      <c r="I1005" s="8">
        <f t="shared" si="70"/>
        <v>0</v>
      </c>
    </row>
    <row r="1006" spans="1:9" ht="15.75" x14ac:dyDescent="0.25">
      <c r="A1006" s="26">
        <v>915</v>
      </c>
      <c r="B1006" s="6" t="str">
        <f>CADASTROS!$C$646</f>
        <v>Maria Aparecida S Nascimento</v>
      </c>
      <c r="C1006" s="7"/>
      <c r="D1006" s="7"/>
      <c r="E1006" s="7"/>
      <c r="F1006" s="7"/>
      <c r="G1006" s="7"/>
      <c r="H1006" s="7"/>
      <c r="I1006" s="8">
        <f t="shared" si="70"/>
        <v>0</v>
      </c>
    </row>
    <row r="1007" spans="1:9" ht="15.75" x14ac:dyDescent="0.25">
      <c r="A1007" s="26">
        <v>916</v>
      </c>
      <c r="B1007" s="6" t="str">
        <f>CADASTROS!$C$647</f>
        <v>Emerson Alves da Silva</v>
      </c>
      <c r="C1007" s="7"/>
      <c r="D1007" s="7"/>
      <c r="E1007" s="7"/>
      <c r="F1007" s="7"/>
      <c r="G1007" s="7"/>
      <c r="H1007" s="7"/>
      <c r="I1007" s="8">
        <f t="shared" si="70"/>
        <v>0</v>
      </c>
    </row>
    <row r="1008" spans="1:9" ht="15.75" x14ac:dyDescent="0.25">
      <c r="A1008" s="26">
        <v>917</v>
      </c>
      <c r="B1008" s="6" t="str">
        <f>CADASTROS!$C$648</f>
        <v>Josemar José dos Santos</v>
      </c>
      <c r="C1008" s="7"/>
      <c r="D1008" s="7"/>
      <c r="E1008" s="7"/>
      <c r="F1008" s="7"/>
      <c r="G1008" s="7"/>
      <c r="H1008" s="7"/>
      <c r="I1008" s="8">
        <f t="shared" si="70"/>
        <v>0</v>
      </c>
    </row>
    <row r="1009" spans="1:9" ht="15.75" x14ac:dyDescent="0.25">
      <c r="A1009" s="26">
        <v>918</v>
      </c>
      <c r="B1009" s="6" t="str">
        <f>CADASTROS!$C$649</f>
        <v>Antônio Rosa dos Santos</v>
      </c>
      <c r="C1009" s="7"/>
      <c r="D1009" s="7"/>
      <c r="E1009" s="7"/>
      <c r="F1009" s="7"/>
      <c r="G1009" s="7"/>
      <c r="H1009" s="7"/>
      <c r="I1009" s="8">
        <f t="shared" si="70"/>
        <v>0</v>
      </c>
    </row>
    <row r="1010" spans="1:9" ht="15.75" x14ac:dyDescent="0.25">
      <c r="A1010" s="26">
        <v>919</v>
      </c>
      <c r="B1010" s="6" t="str">
        <f>CADASTROS!$C$650</f>
        <v>Josivan Santos Ferreira</v>
      </c>
      <c r="C1010" s="7"/>
      <c r="D1010" s="7"/>
      <c r="E1010" s="7"/>
      <c r="F1010" s="7"/>
      <c r="G1010" s="7"/>
      <c r="H1010" s="7"/>
      <c r="I1010" s="8">
        <f t="shared" si="70"/>
        <v>0</v>
      </c>
    </row>
    <row r="1011" spans="1:9" ht="15.75" x14ac:dyDescent="0.25">
      <c r="A1011" s="26">
        <v>920</v>
      </c>
      <c r="B1011" s="6" t="str">
        <f>CADASTROS!$C$651</f>
        <v>Gessi Maria de Jesus</v>
      </c>
      <c r="C1011" s="7"/>
      <c r="D1011" s="7"/>
      <c r="E1011" s="7">
        <v>12.5</v>
      </c>
      <c r="F1011" s="7"/>
      <c r="G1011" s="7">
        <v>12</v>
      </c>
      <c r="H1011" s="7"/>
      <c r="I1011" s="8">
        <f t="shared" si="70"/>
        <v>24.5</v>
      </c>
    </row>
    <row r="1012" spans="1:9" ht="15.75" x14ac:dyDescent="0.25">
      <c r="A1012" s="26">
        <v>921</v>
      </c>
      <c r="B1012" s="6" t="str">
        <f>CADASTROS!$C$652</f>
        <v>Lucas Miranda Pereira</v>
      </c>
      <c r="C1012" s="7"/>
      <c r="D1012" s="7"/>
      <c r="E1012" s="7"/>
      <c r="F1012" s="7"/>
      <c r="G1012" s="7"/>
      <c r="H1012" s="7"/>
      <c r="I1012" s="8">
        <f t="shared" si="70"/>
        <v>0</v>
      </c>
    </row>
    <row r="1013" spans="1:9" ht="15.75" x14ac:dyDescent="0.25">
      <c r="A1013" s="26">
        <v>926</v>
      </c>
      <c r="B1013" s="6" t="str">
        <f>CADASTROS!$C$653</f>
        <v>Ivan de Jesus Santos</v>
      </c>
      <c r="C1013" s="7"/>
      <c r="D1013" s="7"/>
      <c r="E1013" s="7"/>
      <c r="F1013" s="7"/>
      <c r="G1013" s="7"/>
      <c r="H1013" s="7"/>
      <c r="I1013" s="8">
        <f t="shared" si="70"/>
        <v>0</v>
      </c>
    </row>
    <row r="1014" spans="1:9" ht="15.75" x14ac:dyDescent="0.25">
      <c r="A1014" s="26">
        <v>927</v>
      </c>
      <c r="B1014" s="6" t="str">
        <f>CADASTROS!$C$654</f>
        <v>Renilda Pereira Lima</v>
      </c>
      <c r="C1014" s="7"/>
      <c r="D1014" s="7"/>
      <c r="E1014" s="7"/>
      <c r="F1014" s="7"/>
      <c r="G1014" s="7"/>
      <c r="H1014" s="7"/>
      <c r="I1014" s="8">
        <f t="shared" si="70"/>
        <v>0</v>
      </c>
    </row>
    <row r="1015" spans="1:9" ht="15.75" x14ac:dyDescent="0.25">
      <c r="A1015" s="26">
        <v>928</v>
      </c>
      <c r="B1015" s="6" t="str">
        <f>CADASTROS!$C$655</f>
        <v>Antônio dos Anjos Souza</v>
      </c>
      <c r="C1015" s="7"/>
      <c r="D1015" s="7"/>
      <c r="E1015" s="7"/>
      <c r="F1015" s="7"/>
      <c r="G1015" s="7"/>
      <c r="H1015" s="7"/>
      <c r="I1015" s="8">
        <f t="shared" si="70"/>
        <v>0</v>
      </c>
    </row>
    <row r="1016" spans="1:9" ht="15.75" x14ac:dyDescent="0.25">
      <c r="A1016" s="26">
        <v>929</v>
      </c>
      <c r="B1016" s="6" t="str">
        <f>CADASTROS!$C$656</f>
        <v>Ailton Bispo de Souza</v>
      </c>
      <c r="C1016" s="7"/>
      <c r="D1016" s="7"/>
      <c r="E1016" s="7"/>
      <c r="F1016" s="7"/>
      <c r="G1016" s="7"/>
      <c r="H1016" s="7"/>
      <c r="I1016" s="8">
        <f t="shared" si="70"/>
        <v>0</v>
      </c>
    </row>
    <row r="1017" spans="1:9" ht="15.75" x14ac:dyDescent="0.25">
      <c r="A1017" s="26">
        <v>930</v>
      </c>
      <c r="B1017" s="6" t="str">
        <f>CADASTROS!$C$657</f>
        <v>Irineu Marcal de Oliveira</v>
      </c>
      <c r="C1017" s="7"/>
      <c r="D1017" s="7"/>
      <c r="E1017" s="7"/>
      <c r="F1017" s="7"/>
      <c r="G1017" s="7"/>
      <c r="H1017" s="7"/>
      <c r="I1017" s="8">
        <f t="shared" si="70"/>
        <v>0</v>
      </c>
    </row>
    <row r="1018" spans="1:9" ht="15.75" x14ac:dyDescent="0.25">
      <c r="A1018" s="26">
        <v>931</v>
      </c>
      <c r="B1018" s="6" t="str">
        <f>CADASTROS!$C$658</f>
        <v>Ana Maria dos Santos</v>
      </c>
      <c r="C1018" s="7"/>
      <c r="D1018" s="7"/>
      <c r="E1018" s="7"/>
      <c r="F1018" s="7"/>
      <c r="G1018" s="7"/>
      <c r="H1018" s="7"/>
      <c r="I1018" s="8">
        <f t="shared" si="70"/>
        <v>0</v>
      </c>
    </row>
    <row r="1019" spans="1:9" ht="15.75" x14ac:dyDescent="0.25">
      <c r="A1019" s="26">
        <v>932</v>
      </c>
      <c r="B1019" s="6" t="str">
        <f>CADASTROS!$C$659</f>
        <v>Edileuza Rosa de Souza</v>
      </c>
      <c r="C1019" s="7"/>
      <c r="D1019" s="7"/>
      <c r="E1019" s="7"/>
      <c r="F1019" s="7"/>
      <c r="G1019" s="7"/>
      <c r="H1019" s="7"/>
      <c r="I1019" s="8">
        <f t="shared" si="70"/>
        <v>0</v>
      </c>
    </row>
    <row r="1020" spans="1:9" ht="15.75" x14ac:dyDescent="0.25">
      <c r="A1020" s="26">
        <v>935</v>
      </c>
      <c r="B1020" s="6" t="str">
        <f>CADASTROS!$C$660</f>
        <v>Eliana Ribeiro Boaventura</v>
      </c>
      <c r="C1020" s="7"/>
      <c r="D1020" s="7"/>
      <c r="E1020" s="7"/>
      <c r="F1020" s="7"/>
      <c r="G1020" s="7"/>
      <c r="H1020" s="7"/>
      <c r="I1020" s="8">
        <f t="shared" si="70"/>
        <v>0</v>
      </c>
    </row>
    <row r="1021" spans="1:9" ht="15.75" x14ac:dyDescent="0.25">
      <c r="A1021" s="26">
        <v>936</v>
      </c>
      <c r="B1021" s="6" t="str">
        <f>CADASTROS!$C$661</f>
        <v>Ailton da Cruz Lima</v>
      </c>
      <c r="C1021" s="7"/>
      <c r="D1021" s="7"/>
      <c r="E1021" s="7"/>
      <c r="F1021" s="7"/>
      <c r="G1021" s="7"/>
      <c r="H1021" s="7"/>
      <c r="I1021" s="8">
        <f t="shared" si="70"/>
        <v>0</v>
      </c>
    </row>
    <row r="1022" spans="1:9" ht="15.75" x14ac:dyDescent="0.25">
      <c r="A1022" s="26">
        <v>938</v>
      </c>
      <c r="B1022" s="6" t="str">
        <f>CADASTROS!$C$662</f>
        <v>Maria Silva S Oliveira</v>
      </c>
      <c r="C1022" s="7"/>
      <c r="D1022" s="7"/>
      <c r="E1022" s="7"/>
      <c r="F1022" s="7"/>
      <c r="G1022" s="7"/>
      <c r="H1022" s="7"/>
      <c r="I1022" s="8">
        <f t="shared" si="70"/>
        <v>0</v>
      </c>
    </row>
    <row r="1023" spans="1:9" ht="15.75" x14ac:dyDescent="0.25">
      <c r="A1023" s="26">
        <v>939</v>
      </c>
      <c r="B1023" s="6" t="str">
        <f>CADASTROS!$C$663</f>
        <v>Rosivan Pereira Santos</v>
      </c>
      <c r="C1023" s="7"/>
      <c r="D1023" s="7"/>
      <c r="E1023" s="7"/>
      <c r="F1023" s="7"/>
      <c r="G1023" s="7"/>
      <c r="H1023" s="7"/>
      <c r="I1023" s="8">
        <f t="shared" si="70"/>
        <v>0</v>
      </c>
    </row>
    <row r="1024" spans="1:9" ht="15.75" x14ac:dyDescent="0.25">
      <c r="B1024" s="7" t="s">
        <v>3</v>
      </c>
      <c r="C1024" s="7">
        <f t="shared" ref="C1024:I1024" si="71">SUM(C997:C1023)</f>
        <v>0</v>
      </c>
      <c r="D1024" s="7">
        <f t="shared" si="71"/>
        <v>15.5</v>
      </c>
      <c r="E1024" s="7">
        <f t="shared" si="71"/>
        <v>27</v>
      </c>
      <c r="F1024" s="7">
        <f t="shared" si="71"/>
        <v>0</v>
      </c>
      <c r="G1024" s="7">
        <f t="shared" si="71"/>
        <v>32</v>
      </c>
      <c r="H1024" s="7">
        <f t="shared" si="71"/>
        <v>0</v>
      </c>
      <c r="I1024" s="7">
        <f t="shared" si="71"/>
        <v>74.5</v>
      </c>
    </row>
    <row r="1026" spans="1:9" ht="15.75" x14ac:dyDescent="0.25">
      <c r="B1026" s="9" t="s">
        <v>4</v>
      </c>
      <c r="C1026" s="7"/>
      <c r="D1026" s="7"/>
      <c r="E1026" s="7"/>
      <c r="F1026" s="7"/>
      <c r="G1026" s="7"/>
      <c r="H1026" s="7"/>
      <c r="I1026" s="7">
        <f>SUM(C1026:H1026)</f>
        <v>0</v>
      </c>
    </row>
    <row r="1027" spans="1:9" x14ac:dyDescent="0.25">
      <c r="B1027" s="10"/>
    </row>
    <row r="1028" spans="1:9" ht="15.75" x14ac:dyDescent="0.25">
      <c r="B1028" s="9" t="s">
        <v>5</v>
      </c>
      <c r="C1028" s="11" t="e">
        <f t="shared" ref="C1028:H1028" si="72">C1024/C1026</f>
        <v>#DIV/0!</v>
      </c>
      <c r="D1028" s="11" t="e">
        <f t="shared" si="72"/>
        <v>#DIV/0!</v>
      </c>
      <c r="E1028" s="11" t="e">
        <f t="shared" si="72"/>
        <v>#DIV/0!</v>
      </c>
      <c r="F1028" s="11" t="e">
        <f t="shared" si="72"/>
        <v>#DIV/0!</v>
      </c>
      <c r="G1028" s="11" t="e">
        <f t="shared" si="72"/>
        <v>#DIV/0!</v>
      </c>
      <c r="H1028" s="11" t="e">
        <f t="shared" si="72"/>
        <v>#DIV/0!</v>
      </c>
      <c r="I1028" s="11"/>
    </row>
    <row r="1029" spans="1:9" ht="15.75" x14ac:dyDescent="0.25">
      <c r="B1029" s="12"/>
      <c r="C1029" s="13"/>
      <c r="D1029" s="13"/>
      <c r="E1029" s="13"/>
      <c r="F1029" s="13"/>
      <c r="G1029" s="13"/>
      <c r="H1029" s="12"/>
      <c r="I1029" s="12"/>
    </row>
    <row r="1030" spans="1:9" ht="15.75" x14ac:dyDescent="0.25">
      <c r="B1030" s="9" t="s">
        <v>6</v>
      </c>
      <c r="C1030" s="7"/>
      <c r="D1030" s="7"/>
      <c r="E1030" s="6"/>
      <c r="F1030" s="6"/>
      <c r="G1030" s="6"/>
      <c r="H1030" s="6"/>
      <c r="I1030" s="14"/>
    </row>
    <row r="1033" spans="1:9" ht="21" x14ac:dyDescent="0.35">
      <c r="B1033" s="268" t="s">
        <v>8</v>
      </c>
      <c r="C1033" s="269"/>
      <c r="D1033" s="269"/>
      <c r="E1033" s="269"/>
      <c r="F1033" s="269"/>
      <c r="G1033" s="269"/>
      <c r="H1033" s="269"/>
      <c r="I1033" s="270"/>
    </row>
    <row r="1034" spans="1:9" x14ac:dyDescent="0.25">
      <c r="I1034" s="3"/>
    </row>
    <row r="1035" spans="1:9" ht="21" x14ac:dyDescent="0.35">
      <c r="B1035" s="271" t="s">
        <v>0</v>
      </c>
      <c r="C1035" s="272"/>
      <c r="D1035" s="272"/>
      <c r="E1035" s="272"/>
      <c r="F1035" s="272"/>
      <c r="G1035" s="272"/>
      <c r="H1035" s="272"/>
      <c r="I1035" s="273"/>
    </row>
    <row r="1037" spans="1:9" ht="33.6" customHeight="1" x14ac:dyDescent="0.25">
      <c r="B1037" s="265" t="s">
        <v>33</v>
      </c>
      <c r="C1037" s="266"/>
      <c r="D1037" s="266"/>
      <c r="E1037" s="266"/>
      <c r="F1037" s="266"/>
      <c r="G1037" s="266"/>
      <c r="H1037" s="266"/>
      <c r="I1037" s="267"/>
    </row>
    <row r="1038" spans="1:9" ht="47.25" x14ac:dyDescent="0.25">
      <c r="A1038" s="32" t="s">
        <v>22</v>
      </c>
      <c r="B1038" s="32" t="s">
        <v>1</v>
      </c>
      <c r="C1038" s="4" t="s">
        <v>2963</v>
      </c>
      <c r="D1038" s="4" t="s">
        <v>2964</v>
      </c>
      <c r="E1038" s="101" t="s">
        <v>2965</v>
      </c>
      <c r="F1038" s="101" t="s">
        <v>2966</v>
      </c>
      <c r="G1038" s="101" t="s">
        <v>2865</v>
      </c>
      <c r="H1038" s="4" t="s">
        <v>2962</v>
      </c>
      <c r="I1038" s="34" t="s">
        <v>2</v>
      </c>
    </row>
    <row r="1039" spans="1:9" ht="25.5" x14ac:dyDescent="0.25">
      <c r="A1039" s="31"/>
      <c r="B1039" s="31"/>
      <c r="C1039" s="16" t="s">
        <v>9</v>
      </c>
      <c r="D1039" s="16" t="s">
        <v>9</v>
      </c>
      <c r="E1039" s="16" t="s">
        <v>9</v>
      </c>
      <c r="F1039" s="16" t="s">
        <v>9</v>
      </c>
      <c r="G1039" s="16" t="s">
        <v>9</v>
      </c>
      <c r="H1039" s="16" t="s">
        <v>9</v>
      </c>
      <c r="I1039" s="35"/>
    </row>
    <row r="1040" spans="1:9" ht="15.75" x14ac:dyDescent="0.25">
      <c r="A1040" s="26">
        <v>942</v>
      </c>
      <c r="B1040" s="6" t="str">
        <f>CADASTROS!$C$664</f>
        <v>Lourisvaldo Brito Silva</v>
      </c>
      <c r="C1040" s="7"/>
      <c r="D1040" s="7"/>
      <c r="E1040" s="7"/>
      <c r="F1040" s="7"/>
      <c r="G1040" s="7"/>
      <c r="H1040" s="7"/>
      <c r="I1040" s="8">
        <f>SUM(C1040+D1040+E1040+F1040+G1040+H1040)</f>
        <v>0</v>
      </c>
    </row>
    <row r="1041" spans="1:9" ht="15.75" x14ac:dyDescent="0.25">
      <c r="A1041" s="26">
        <v>943</v>
      </c>
      <c r="B1041" s="6" t="str">
        <f>CADASTROS!$C$665</f>
        <v>Valderico J da Silva</v>
      </c>
      <c r="C1041" s="7"/>
      <c r="D1041" s="7"/>
      <c r="E1041" s="7"/>
      <c r="F1041" s="7"/>
      <c r="G1041" s="7"/>
      <c r="H1041" s="7"/>
      <c r="I1041" s="8">
        <f t="shared" ref="I1041:I1066" si="73">SUM(C1041+D1041+E1041+F1041+G1041+H1041)</f>
        <v>0</v>
      </c>
    </row>
    <row r="1042" spans="1:9" ht="15.75" x14ac:dyDescent="0.25">
      <c r="A1042" s="26">
        <v>944</v>
      </c>
      <c r="B1042" s="6" t="str">
        <f>CADASTROS!$C$666</f>
        <v>Robenilton Paixão Nago</v>
      </c>
      <c r="C1042" s="7"/>
      <c r="D1042" s="7"/>
      <c r="E1042" s="7"/>
      <c r="F1042" s="7"/>
      <c r="G1042" s="7"/>
      <c r="H1042" s="7"/>
      <c r="I1042" s="8">
        <f t="shared" si="73"/>
        <v>0</v>
      </c>
    </row>
    <row r="1043" spans="1:9" ht="15.75" x14ac:dyDescent="0.25">
      <c r="A1043" s="26">
        <v>945</v>
      </c>
      <c r="B1043" s="6" t="str">
        <f>CADASTROS!$C$667</f>
        <v>Eloísio Cruz da Silva</v>
      </c>
      <c r="C1043" s="7"/>
      <c r="D1043" s="7"/>
      <c r="E1043" s="7"/>
      <c r="F1043" s="7"/>
      <c r="G1043" s="7"/>
      <c r="H1043" s="7"/>
      <c r="I1043" s="8">
        <f t="shared" si="73"/>
        <v>0</v>
      </c>
    </row>
    <row r="1044" spans="1:9" ht="15.75" x14ac:dyDescent="0.25">
      <c r="A1044" s="26">
        <v>951</v>
      </c>
      <c r="B1044" s="6" t="str">
        <f>CADASTROS!$C$668</f>
        <v>Carlos Ronei Machado</v>
      </c>
      <c r="C1044" s="7"/>
      <c r="D1044" s="7"/>
      <c r="E1044" s="7"/>
      <c r="F1044" s="7"/>
      <c r="G1044" s="7"/>
      <c r="H1044" s="7"/>
      <c r="I1044" s="8">
        <f t="shared" si="73"/>
        <v>0</v>
      </c>
    </row>
    <row r="1045" spans="1:9" ht="15.75" x14ac:dyDescent="0.25">
      <c r="A1045" s="26">
        <v>952</v>
      </c>
      <c r="B1045" s="6" t="str">
        <f>CADASTROS!$C$669</f>
        <v>Vera Lúcia F Silva</v>
      </c>
      <c r="C1045" s="7"/>
      <c r="D1045" s="7"/>
      <c r="E1045" s="7"/>
      <c r="F1045" s="7"/>
      <c r="G1045" s="7"/>
      <c r="H1045" s="7"/>
      <c r="I1045" s="8">
        <f t="shared" si="73"/>
        <v>0</v>
      </c>
    </row>
    <row r="1046" spans="1:9" ht="15.75" x14ac:dyDescent="0.25">
      <c r="A1046" s="26">
        <v>953</v>
      </c>
      <c r="B1046" s="6" t="str">
        <f>CADASTROS!$C$670</f>
        <v>Rosemeire Paraguai Pereira</v>
      </c>
      <c r="C1046" s="7"/>
      <c r="D1046" s="7"/>
      <c r="E1046" s="7"/>
      <c r="F1046" s="7"/>
      <c r="G1046" s="7"/>
      <c r="H1046" s="7"/>
      <c r="I1046" s="8">
        <f t="shared" si="73"/>
        <v>0</v>
      </c>
    </row>
    <row r="1047" spans="1:9" ht="15.75" x14ac:dyDescent="0.25">
      <c r="A1047" s="26">
        <v>954</v>
      </c>
      <c r="B1047" s="6" t="str">
        <f>CADASTROS!$C$671</f>
        <v>Joseane de Jesus Moreira</v>
      </c>
      <c r="C1047" s="7"/>
      <c r="D1047" s="7">
        <v>2.5</v>
      </c>
      <c r="E1047" s="7">
        <v>6</v>
      </c>
      <c r="F1047" s="7"/>
      <c r="G1047" s="7"/>
      <c r="H1047" s="7"/>
      <c r="I1047" s="8">
        <f t="shared" si="73"/>
        <v>8.5</v>
      </c>
    </row>
    <row r="1048" spans="1:9" ht="15.75" x14ac:dyDescent="0.25">
      <c r="A1048" s="26">
        <v>955</v>
      </c>
      <c r="B1048" s="6" t="str">
        <f>CADASTROS!$C$672</f>
        <v>Eliana Lima Nascimento</v>
      </c>
      <c r="C1048" s="7"/>
      <c r="D1048" s="7"/>
      <c r="E1048" s="7"/>
      <c r="F1048" s="7"/>
      <c r="G1048" s="7"/>
      <c r="H1048" s="7"/>
      <c r="I1048" s="8">
        <f t="shared" si="73"/>
        <v>0</v>
      </c>
    </row>
    <row r="1049" spans="1:9" ht="15.75" x14ac:dyDescent="0.25">
      <c r="A1049" s="26">
        <v>956</v>
      </c>
      <c r="B1049" s="6" t="str">
        <f>CADASTROS!$C$673</f>
        <v>Carlos Candido Profeta</v>
      </c>
      <c r="C1049" s="7"/>
      <c r="D1049" s="7">
        <v>14</v>
      </c>
      <c r="E1049" s="7">
        <v>12.5</v>
      </c>
      <c r="F1049" s="7"/>
      <c r="G1049" s="7">
        <v>10</v>
      </c>
      <c r="H1049" s="7"/>
      <c r="I1049" s="8">
        <f t="shared" si="73"/>
        <v>36.5</v>
      </c>
    </row>
    <row r="1050" spans="1:9" ht="15.75" x14ac:dyDescent="0.25">
      <c r="A1050" s="26">
        <v>957</v>
      </c>
      <c r="B1050" s="6" t="str">
        <f>CADASTROS!$C$674</f>
        <v>Ronivaldo Sousa Santos</v>
      </c>
      <c r="C1050" s="7"/>
      <c r="D1050" s="7"/>
      <c r="E1050" s="7"/>
      <c r="F1050" s="7"/>
      <c r="G1050" s="7"/>
      <c r="H1050" s="7"/>
      <c r="I1050" s="8">
        <f t="shared" si="73"/>
        <v>0</v>
      </c>
    </row>
    <row r="1051" spans="1:9" ht="15.75" x14ac:dyDescent="0.25">
      <c r="A1051" s="26">
        <v>958</v>
      </c>
      <c r="B1051" s="6" t="str">
        <f>CADASTROS!$C$675</f>
        <v>Mauricio F Silva</v>
      </c>
      <c r="C1051" s="7"/>
      <c r="D1051" s="7"/>
      <c r="E1051" s="7"/>
      <c r="F1051" s="7"/>
      <c r="G1051" s="7"/>
      <c r="H1051" s="7"/>
      <c r="I1051" s="8">
        <f t="shared" si="73"/>
        <v>0</v>
      </c>
    </row>
    <row r="1052" spans="1:9" ht="15.75" x14ac:dyDescent="0.25">
      <c r="A1052" s="26">
        <v>960</v>
      </c>
      <c r="B1052" s="6" t="str">
        <f>CADASTROS!$C$676</f>
        <v>Robertania Mª de Queiróz</v>
      </c>
      <c r="C1052" s="7"/>
      <c r="D1052" s="7"/>
      <c r="E1052" s="7"/>
      <c r="F1052" s="7"/>
      <c r="G1052" s="7"/>
      <c r="H1052" s="7"/>
      <c r="I1052" s="8">
        <f t="shared" si="73"/>
        <v>0</v>
      </c>
    </row>
    <row r="1053" spans="1:9" ht="15.75" x14ac:dyDescent="0.25">
      <c r="A1053" s="26">
        <v>961</v>
      </c>
      <c r="B1053" s="6" t="str">
        <f>CADASTROS!$C$677</f>
        <v>Romário Cruz Carvalho</v>
      </c>
      <c r="C1053" s="7"/>
      <c r="D1053" s="7"/>
      <c r="E1053" s="7"/>
      <c r="F1053" s="7"/>
      <c r="G1053" s="7"/>
      <c r="H1053" s="7"/>
      <c r="I1053" s="8">
        <f t="shared" si="73"/>
        <v>0</v>
      </c>
    </row>
    <row r="1054" spans="1:9" ht="15.75" x14ac:dyDescent="0.25">
      <c r="A1054" s="26">
        <v>962</v>
      </c>
      <c r="B1054" s="6" t="str">
        <f>CADASTROS!$C$678</f>
        <v>Robério P Santos</v>
      </c>
      <c r="C1054" s="7"/>
      <c r="D1054" s="7"/>
      <c r="E1054" s="7"/>
      <c r="F1054" s="7"/>
      <c r="G1054" s="7"/>
      <c r="H1054" s="7"/>
      <c r="I1054" s="8">
        <f t="shared" si="73"/>
        <v>0</v>
      </c>
    </row>
    <row r="1055" spans="1:9" ht="15.75" x14ac:dyDescent="0.25">
      <c r="A1055" s="26">
        <v>963</v>
      </c>
      <c r="B1055" s="6" t="str">
        <f>CADASTROS!$C$679</f>
        <v>Gilzene A Borges</v>
      </c>
      <c r="C1055" s="7"/>
      <c r="D1055" s="7"/>
      <c r="E1055" s="7"/>
      <c r="F1055" s="7"/>
      <c r="G1055" s="7"/>
      <c r="H1055" s="7"/>
      <c r="I1055" s="8">
        <f t="shared" si="73"/>
        <v>0</v>
      </c>
    </row>
    <row r="1056" spans="1:9" ht="15.75" x14ac:dyDescent="0.25">
      <c r="A1056" s="26">
        <v>965</v>
      </c>
      <c r="B1056" s="6" t="str">
        <f>CADASTROS!$C$680</f>
        <v>Ailson Oliveira dos Santos</v>
      </c>
      <c r="C1056" s="7"/>
      <c r="D1056" s="7"/>
      <c r="E1056" s="7"/>
      <c r="F1056" s="7"/>
      <c r="G1056" s="7"/>
      <c r="H1056" s="7"/>
      <c r="I1056" s="8">
        <f t="shared" si="73"/>
        <v>0</v>
      </c>
    </row>
    <row r="1057" spans="1:9" ht="15.75" x14ac:dyDescent="0.25">
      <c r="A1057" s="26">
        <v>966</v>
      </c>
      <c r="B1057" s="6" t="str">
        <f>CADASTROS!$C$681</f>
        <v>Ilzaene F Souza</v>
      </c>
      <c r="C1057" s="7"/>
      <c r="D1057" s="7"/>
      <c r="E1057" s="7"/>
      <c r="F1057" s="7"/>
      <c r="G1057" s="7"/>
      <c r="H1057" s="7"/>
      <c r="I1057" s="8">
        <f t="shared" si="73"/>
        <v>0</v>
      </c>
    </row>
    <row r="1058" spans="1:9" ht="15.75" x14ac:dyDescent="0.25">
      <c r="A1058" s="26">
        <v>969</v>
      </c>
      <c r="B1058" s="6" t="str">
        <f>CADASTROS!$C$682</f>
        <v>Eliana Souza da Cruz</v>
      </c>
      <c r="C1058" s="7"/>
      <c r="D1058" s="7"/>
      <c r="E1058" s="7"/>
      <c r="F1058" s="7"/>
      <c r="G1058" s="7"/>
      <c r="H1058" s="7"/>
      <c r="I1058" s="8">
        <f t="shared" si="73"/>
        <v>0</v>
      </c>
    </row>
    <row r="1059" spans="1:9" ht="15.75" x14ac:dyDescent="0.25">
      <c r="A1059" s="26">
        <v>970</v>
      </c>
      <c r="B1059" s="6" t="str">
        <f>CADASTROS!$C$683</f>
        <v>Florisvaldo R. da Silva</v>
      </c>
      <c r="C1059" s="7"/>
      <c r="D1059" s="7">
        <v>23.5</v>
      </c>
      <c r="E1059" s="7">
        <v>21</v>
      </c>
      <c r="F1059" s="7"/>
      <c r="G1059" s="7"/>
      <c r="H1059" s="7"/>
      <c r="I1059" s="8">
        <f t="shared" si="73"/>
        <v>44.5</v>
      </c>
    </row>
    <row r="1060" spans="1:9" ht="15.75" x14ac:dyDescent="0.25">
      <c r="A1060" s="26">
        <v>972</v>
      </c>
      <c r="B1060" s="6" t="str">
        <f>CADASTROS!$C$684</f>
        <v>João Batista C de Jesus</v>
      </c>
      <c r="C1060" s="7"/>
      <c r="D1060" s="7"/>
      <c r="E1060" s="7"/>
      <c r="F1060" s="7"/>
      <c r="G1060" s="7"/>
      <c r="H1060" s="7"/>
      <c r="I1060" s="8">
        <f t="shared" si="73"/>
        <v>0</v>
      </c>
    </row>
    <row r="1061" spans="1:9" ht="15.75" x14ac:dyDescent="0.25">
      <c r="A1061" s="26">
        <v>974</v>
      </c>
      <c r="B1061" s="6" t="str">
        <f>CADASTROS!$C$685</f>
        <v>Ivanilson de Sousa Pinto</v>
      </c>
      <c r="C1061" s="7"/>
      <c r="D1061" s="7"/>
      <c r="E1061" s="7"/>
      <c r="F1061" s="7"/>
      <c r="G1061" s="7"/>
      <c r="H1061" s="7"/>
      <c r="I1061" s="8">
        <f t="shared" si="73"/>
        <v>0</v>
      </c>
    </row>
    <row r="1062" spans="1:9" ht="15.75" x14ac:dyDescent="0.25">
      <c r="A1062" s="26">
        <v>975</v>
      </c>
      <c r="B1062" s="6" t="str">
        <f>CADASTROS!$C$686</f>
        <v>Janete Silva Gonçalves</v>
      </c>
      <c r="C1062" s="7"/>
      <c r="D1062" s="7"/>
      <c r="E1062" s="7"/>
      <c r="F1062" s="7"/>
      <c r="G1062" s="7"/>
      <c r="H1062" s="7"/>
      <c r="I1062" s="8">
        <f t="shared" si="73"/>
        <v>0</v>
      </c>
    </row>
    <row r="1063" spans="1:9" ht="15.75" x14ac:dyDescent="0.25">
      <c r="A1063" s="26">
        <v>976</v>
      </c>
      <c r="B1063" s="6" t="str">
        <f>CADASTROS!$C$687</f>
        <v>Ademilton Oliveira Santos</v>
      </c>
      <c r="C1063" s="7"/>
      <c r="D1063" s="7"/>
      <c r="E1063" s="7"/>
      <c r="F1063" s="7"/>
      <c r="G1063" s="7"/>
      <c r="H1063" s="7"/>
      <c r="I1063" s="8">
        <f t="shared" si="73"/>
        <v>0</v>
      </c>
    </row>
    <row r="1064" spans="1:9" ht="15.75" x14ac:dyDescent="0.25">
      <c r="A1064" s="26">
        <v>985</v>
      </c>
      <c r="B1064" s="6" t="str">
        <f>CADASTROS!$C$688</f>
        <v>Denize Baraúna de Souza</v>
      </c>
      <c r="C1064" s="7"/>
      <c r="D1064" s="7"/>
      <c r="E1064" s="7"/>
      <c r="F1064" s="7"/>
      <c r="G1064" s="7"/>
      <c r="H1064" s="7"/>
      <c r="I1064" s="8">
        <f t="shared" si="73"/>
        <v>0</v>
      </c>
    </row>
    <row r="1065" spans="1:9" ht="15.75" x14ac:dyDescent="0.25">
      <c r="A1065" s="26">
        <v>988</v>
      </c>
      <c r="B1065" s="6" t="str">
        <f>CADASTROS!$C$689</f>
        <v>Gelson Pereira dos Santos</v>
      </c>
      <c r="C1065" s="7"/>
      <c r="D1065" s="7">
        <v>16</v>
      </c>
      <c r="E1065" s="7"/>
      <c r="F1065" s="7"/>
      <c r="G1065" s="7">
        <v>17.5</v>
      </c>
      <c r="H1065" s="7"/>
      <c r="I1065" s="8">
        <f t="shared" si="73"/>
        <v>33.5</v>
      </c>
    </row>
    <row r="1066" spans="1:9" ht="15.75" x14ac:dyDescent="0.25">
      <c r="A1066" s="26">
        <v>989</v>
      </c>
      <c r="B1066" s="6" t="str">
        <f>CADASTROS!$C$690</f>
        <v>Francisco Fracion M SI</v>
      </c>
      <c r="C1066" s="7"/>
      <c r="D1066" s="7"/>
      <c r="E1066" s="7"/>
      <c r="F1066" s="7"/>
      <c r="G1066" s="7"/>
      <c r="H1066" s="7"/>
      <c r="I1066" s="8">
        <f t="shared" si="73"/>
        <v>0</v>
      </c>
    </row>
    <row r="1067" spans="1:9" ht="15.75" x14ac:dyDescent="0.25">
      <c r="B1067" s="7" t="s">
        <v>3</v>
      </c>
      <c r="C1067" s="7">
        <f t="shared" ref="C1067:I1067" si="74">SUM(C1040:C1066)</f>
        <v>0</v>
      </c>
      <c r="D1067" s="7">
        <f t="shared" si="74"/>
        <v>56</v>
      </c>
      <c r="E1067" s="7">
        <f t="shared" si="74"/>
        <v>39.5</v>
      </c>
      <c r="F1067" s="7">
        <f t="shared" si="74"/>
        <v>0</v>
      </c>
      <c r="G1067" s="7">
        <f t="shared" si="74"/>
        <v>27.5</v>
      </c>
      <c r="H1067" s="7">
        <f t="shared" si="74"/>
        <v>0</v>
      </c>
      <c r="I1067" s="7">
        <f t="shared" si="74"/>
        <v>123</v>
      </c>
    </row>
    <row r="1069" spans="1:9" ht="15.75" x14ac:dyDescent="0.25">
      <c r="B1069" s="9" t="s">
        <v>4</v>
      </c>
      <c r="C1069" s="7"/>
      <c r="D1069" s="7"/>
      <c r="E1069" s="7"/>
      <c r="F1069" s="7"/>
      <c r="G1069" s="7"/>
      <c r="H1069" s="7"/>
      <c r="I1069" s="7">
        <f>SUM(C1069:H1069)</f>
        <v>0</v>
      </c>
    </row>
    <row r="1070" spans="1:9" x14ac:dyDescent="0.25">
      <c r="B1070" s="10"/>
    </row>
    <row r="1071" spans="1:9" ht="15.75" x14ac:dyDescent="0.25">
      <c r="B1071" s="9" t="s">
        <v>5</v>
      </c>
      <c r="C1071" s="11" t="e">
        <f t="shared" ref="C1071:H1071" si="75">C1067/C1069</f>
        <v>#DIV/0!</v>
      </c>
      <c r="D1071" s="11" t="e">
        <f t="shared" si="75"/>
        <v>#DIV/0!</v>
      </c>
      <c r="E1071" s="11" t="e">
        <f t="shared" si="75"/>
        <v>#DIV/0!</v>
      </c>
      <c r="F1071" s="11" t="e">
        <f t="shared" si="75"/>
        <v>#DIV/0!</v>
      </c>
      <c r="G1071" s="11" t="e">
        <f t="shared" si="75"/>
        <v>#DIV/0!</v>
      </c>
      <c r="H1071" s="11" t="e">
        <f t="shared" si="75"/>
        <v>#DIV/0!</v>
      </c>
      <c r="I1071" s="11"/>
    </row>
    <row r="1072" spans="1:9" ht="15.75" x14ac:dyDescent="0.25">
      <c r="B1072" s="12"/>
      <c r="C1072" s="13"/>
      <c r="D1072" s="13"/>
      <c r="E1072" s="13"/>
      <c r="F1072" s="13"/>
      <c r="G1072" s="13"/>
      <c r="H1072" s="12"/>
      <c r="I1072" s="12"/>
    </row>
    <row r="1073" spans="1:9" ht="33.6" customHeight="1" x14ac:dyDescent="0.25">
      <c r="B1073" s="9" t="s">
        <v>6</v>
      </c>
      <c r="C1073" s="7"/>
      <c r="D1073" s="7"/>
      <c r="E1073" s="6"/>
      <c r="F1073" s="6"/>
      <c r="G1073" s="6"/>
      <c r="H1073" s="6"/>
      <c r="I1073" s="14"/>
    </row>
    <row r="1076" spans="1:9" ht="21" x14ac:dyDescent="0.35">
      <c r="B1076" s="268" t="s">
        <v>8</v>
      </c>
      <c r="C1076" s="269"/>
      <c r="D1076" s="269"/>
      <c r="E1076" s="269"/>
      <c r="F1076" s="269"/>
      <c r="G1076" s="269"/>
      <c r="H1076" s="269"/>
      <c r="I1076" s="270"/>
    </row>
    <row r="1077" spans="1:9" x14ac:dyDescent="0.25">
      <c r="I1077" s="3"/>
    </row>
    <row r="1078" spans="1:9" ht="21" x14ac:dyDescent="0.35">
      <c r="B1078" s="271" t="s">
        <v>0</v>
      </c>
      <c r="C1078" s="272"/>
      <c r="D1078" s="272"/>
      <c r="E1078" s="272"/>
      <c r="F1078" s="272"/>
      <c r="G1078" s="272"/>
      <c r="H1078" s="272"/>
      <c r="I1078" s="273"/>
    </row>
    <row r="1080" spans="1:9" ht="33.6" customHeight="1" x14ac:dyDescent="0.25">
      <c r="B1080" s="265" t="s">
        <v>955</v>
      </c>
      <c r="C1080" s="266"/>
      <c r="D1080" s="266"/>
      <c r="E1080" s="266"/>
      <c r="F1080" s="266"/>
      <c r="G1080" s="266"/>
      <c r="H1080" s="266"/>
      <c r="I1080" s="267"/>
    </row>
    <row r="1081" spans="1:9" ht="47.25" x14ac:dyDescent="0.25">
      <c r="A1081" s="32" t="s">
        <v>22</v>
      </c>
      <c r="B1081" s="32" t="s">
        <v>1</v>
      </c>
      <c r="C1081" s="4" t="s">
        <v>2963</v>
      </c>
      <c r="D1081" s="4" t="s">
        <v>2964</v>
      </c>
      <c r="E1081" s="101" t="s">
        <v>2965</v>
      </c>
      <c r="F1081" s="101" t="s">
        <v>2966</v>
      </c>
      <c r="G1081" s="101" t="s">
        <v>2865</v>
      </c>
      <c r="H1081" s="4" t="s">
        <v>2962</v>
      </c>
      <c r="I1081" s="34" t="s">
        <v>2</v>
      </c>
    </row>
    <row r="1082" spans="1:9" ht="25.5" x14ac:dyDescent="0.25">
      <c r="A1082" s="31"/>
      <c r="B1082" s="31"/>
      <c r="C1082" s="16" t="s">
        <v>9</v>
      </c>
      <c r="D1082" s="16" t="s">
        <v>9</v>
      </c>
      <c r="E1082" s="16" t="s">
        <v>9</v>
      </c>
      <c r="F1082" s="16" t="s">
        <v>9</v>
      </c>
      <c r="G1082" s="16" t="s">
        <v>9</v>
      </c>
      <c r="H1082" s="16" t="s">
        <v>9</v>
      </c>
      <c r="I1082" s="35"/>
    </row>
    <row r="1083" spans="1:9" ht="15.75" x14ac:dyDescent="0.25">
      <c r="A1083" s="26">
        <v>977</v>
      </c>
      <c r="B1083" s="6" t="str">
        <f>CADASTROS!$C$614</f>
        <v>Edimar Araújo da Silva</v>
      </c>
      <c r="C1083" s="7"/>
      <c r="D1083" s="7"/>
      <c r="E1083" s="7"/>
      <c r="F1083" s="7"/>
      <c r="G1083" s="7"/>
      <c r="H1083" s="7"/>
      <c r="I1083" s="8">
        <f>SUM(C1083+D1083+E1083+F1083+G1083+H1083)</f>
        <v>0</v>
      </c>
    </row>
    <row r="1084" spans="1:9" ht="15.75" x14ac:dyDescent="0.25">
      <c r="A1084" s="26">
        <v>978</v>
      </c>
      <c r="B1084" s="6" t="str">
        <f>CADASTROS!$C$615</f>
        <v>Cosme Miranda de Andrade</v>
      </c>
      <c r="C1084" s="7"/>
      <c r="D1084" s="7"/>
      <c r="E1084" s="7"/>
      <c r="F1084" s="7"/>
      <c r="G1084" s="7"/>
      <c r="H1084" s="7"/>
      <c r="I1084" s="8">
        <f t="shared" ref="I1084:I1109" si="76">SUM(C1084+D1084+E1084+F1084+G1084+H1084)</f>
        <v>0</v>
      </c>
    </row>
    <row r="1085" spans="1:9" ht="15.75" x14ac:dyDescent="0.25">
      <c r="A1085" s="26">
        <v>979</v>
      </c>
      <c r="B1085" s="6" t="str">
        <f>CADASTROS!$C$616</f>
        <v>Luis Inácio Souza Santos</v>
      </c>
      <c r="C1085" s="7"/>
      <c r="D1085" s="7"/>
      <c r="E1085" s="7"/>
      <c r="F1085" s="7"/>
      <c r="G1085" s="7"/>
      <c r="H1085" s="7"/>
      <c r="I1085" s="8">
        <f t="shared" si="76"/>
        <v>0</v>
      </c>
    </row>
    <row r="1086" spans="1:9" ht="15.75" x14ac:dyDescent="0.25">
      <c r="A1086" s="26">
        <v>980</v>
      </c>
      <c r="B1086" s="6" t="str">
        <f>CADASTROS!$C$617</f>
        <v>Claudinei Baraúna Souza</v>
      </c>
      <c r="C1086" s="7"/>
      <c r="D1086" s="7"/>
      <c r="E1086" s="7"/>
      <c r="F1086" s="7"/>
      <c r="G1086" s="7"/>
      <c r="H1086" s="7"/>
      <c r="I1086" s="8">
        <f t="shared" si="76"/>
        <v>0</v>
      </c>
    </row>
    <row r="1087" spans="1:9" ht="15.75" x14ac:dyDescent="0.25">
      <c r="A1087" s="26">
        <v>981</v>
      </c>
      <c r="B1087" s="6" t="str">
        <f>CADASTROS!$C$618</f>
        <v>Maria Edileusa O Souza</v>
      </c>
      <c r="C1087" s="7"/>
      <c r="D1087" s="7"/>
      <c r="E1087" s="7"/>
      <c r="F1087" s="7"/>
      <c r="G1087" s="7"/>
      <c r="H1087" s="7"/>
      <c r="I1087" s="8">
        <f t="shared" si="76"/>
        <v>0</v>
      </c>
    </row>
    <row r="1088" spans="1:9" ht="15.75" x14ac:dyDescent="0.25">
      <c r="A1088" s="26">
        <v>982</v>
      </c>
      <c r="B1088" s="6" t="str">
        <f>CADASTROS!$C$619</f>
        <v>Tereza Sena dos Santos</v>
      </c>
      <c r="C1088" s="7"/>
      <c r="D1088" s="7"/>
      <c r="E1088" s="7"/>
      <c r="F1088" s="7"/>
      <c r="G1088" s="7"/>
      <c r="H1088" s="7"/>
      <c r="I1088" s="8">
        <f t="shared" si="76"/>
        <v>0</v>
      </c>
    </row>
    <row r="1089" spans="1:9" ht="15.75" x14ac:dyDescent="0.25">
      <c r="A1089" s="26">
        <v>983</v>
      </c>
      <c r="B1089" s="6" t="str">
        <f>CADASTROS!$C$620</f>
        <v>Zilda de Souza Dias</v>
      </c>
      <c r="C1089" s="7"/>
      <c r="D1089" s="7"/>
      <c r="E1089" s="7"/>
      <c r="F1089" s="7"/>
      <c r="G1089" s="7"/>
      <c r="H1089" s="7"/>
      <c r="I1089" s="8">
        <f t="shared" si="76"/>
        <v>0</v>
      </c>
    </row>
    <row r="1090" spans="1:9" ht="15.75" x14ac:dyDescent="0.25">
      <c r="A1090" s="26">
        <v>984</v>
      </c>
      <c r="B1090" s="6" t="str">
        <f>CADASTROS!$C$621</f>
        <v>Patrícia Barauna Oliveira</v>
      </c>
      <c r="C1090" s="7"/>
      <c r="D1090" s="7"/>
      <c r="E1090" s="7"/>
      <c r="F1090" s="7"/>
      <c r="G1090" s="7"/>
      <c r="H1090" s="7"/>
      <c r="I1090" s="8">
        <f t="shared" si="76"/>
        <v>0</v>
      </c>
    </row>
    <row r="1091" spans="1:9" ht="15.75" x14ac:dyDescent="0.25">
      <c r="A1091" s="26">
        <v>986</v>
      </c>
      <c r="B1091" s="6" t="str">
        <f>CADASTROS!$C$622</f>
        <v>Raquel Oliveira Santos</v>
      </c>
      <c r="C1091" s="7"/>
      <c r="D1091" s="7"/>
      <c r="E1091" s="7"/>
      <c r="F1091" s="7"/>
      <c r="G1091" s="7"/>
      <c r="H1091" s="7"/>
      <c r="I1091" s="8">
        <f t="shared" si="76"/>
        <v>0</v>
      </c>
    </row>
    <row r="1092" spans="1:9" ht="15.75" x14ac:dyDescent="0.25">
      <c r="A1092" s="26">
        <v>987</v>
      </c>
      <c r="B1092" s="6" t="str">
        <f>CADASTROS!$C$623</f>
        <v>Ednalva Soares de Lima</v>
      </c>
      <c r="C1092" s="7"/>
      <c r="D1092" s="7"/>
      <c r="E1092" s="7"/>
      <c r="F1092" s="7"/>
      <c r="G1092" s="7"/>
      <c r="H1092" s="7"/>
      <c r="I1092" s="8">
        <f t="shared" si="76"/>
        <v>0</v>
      </c>
    </row>
    <row r="1093" spans="1:9" ht="15.75" x14ac:dyDescent="0.25">
      <c r="A1093" s="26">
        <v>992</v>
      </c>
      <c r="B1093" s="6" t="str">
        <f>CADASTROS!$C$624</f>
        <v>Gesiana de Oliveira Souza</v>
      </c>
      <c r="C1093" s="7"/>
      <c r="D1093" s="7"/>
      <c r="E1093" s="7"/>
      <c r="F1093" s="7"/>
      <c r="G1093" s="7"/>
      <c r="H1093" s="7"/>
      <c r="I1093" s="8">
        <f t="shared" si="76"/>
        <v>0</v>
      </c>
    </row>
    <row r="1094" spans="1:9" ht="15.75" x14ac:dyDescent="0.25">
      <c r="A1094" s="26">
        <v>998</v>
      </c>
      <c r="B1094" s="6" t="str">
        <f>CADASTROS!$C$625</f>
        <v>Janete de Souza</v>
      </c>
      <c r="C1094" s="7"/>
      <c r="D1094" s="7"/>
      <c r="E1094" s="7"/>
      <c r="F1094" s="7"/>
      <c r="G1094" s="7"/>
      <c r="H1094" s="7"/>
      <c r="I1094" s="8">
        <f t="shared" si="76"/>
        <v>0</v>
      </c>
    </row>
    <row r="1095" spans="1:9" ht="15.75" x14ac:dyDescent="0.25">
      <c r="A1095" s="26">
        <v>1006</v>
      </c>
      <c r="B1095" s="6" t="str">
        <f>CADASTROS!$C$626</f>
        <v>Paula dos Reis Silva</v>
      </c>
      <c r="C1095" s="7"/>
      <c r="D1095" s="7"/>
      <c r="E1095" s="7"/>
      <c r="F1095" s="7"/>
      <c r="G1095" s="7"/>
      <c r="H1095" s="7"/>
      <c r="I1095" s="8">
        <f t="shared" si="76"/>
        <v>0</v>
      </c>
    </row>
    <row r="1096" spans="1:9" ht="15.75" x14ac:dyDescent="0.25">
      <c r="A1096" s="26">
        <v>1010</v>
      </c>
      <c r="B1096" s="6" t="str">
        <f>CADASTROS!$C$627</f>
        <v>Marivania Teles de Oliveira</v>
      </c>
      <c r="C1096" s="7"/>
      <c r="D1096" s="7"/>
      <c r="E1096" s="7"/>
      <c r="F1096" s="7"/>
      <c r="G1096" s="7"/>
      <c r="H1096" s="7"/>
      <c r="I1096" s="8">
        <f t="shared" si="76"/>
        <v>0</v>
      </c>
    </row>
    <row r="1097" spans="1:9" ht="15.75" x14ac:dyDescent="0.25">
      <c r="A1097" s="26">
        <v>1016</v>
      </c>
      <c r="B1097" s="6" t="str">
        <f>CADASTROS!$C$628</f>
        <v xml:space="preserve">Aristides F Sena </v>
      </c>
      <c r="C1097" s="7"/>
      <c r="D1097" s="7"/>
      <c r="E1097" s="7"/>
      <c r="F1097" s="7"/>
      <c r="G1097" s="7"/>
      <c r="H1097" s="7"/>
      <c r="I1097" s="8">
        <f t="shared" si="76"/>
        <v>0</v>
      </c>
    </row>
    <row r="1098" spans="1:9" ht="15.75" x14ac:dyDescent="0.25">
      <c r="A1098" s="26">
        <v>1017</v>
      </c>
      <c r="B1098" s="6" t="str">
        <f>CADASTROS!$C$629</f>
        <v>Ademilson Maria Oliveira</v>
      </c>
      <c r="C1098" s="7"/>
      <c r="D1098" s="7"/>
      <c r="E1098" s="7"/>
      <c r="F1098" s="7"/>
      <c r="G1098" s="7"/>
      <c r="H1098" s="7"/>
      <c r="I1098" s="8">
        <f t="shared" si="76"/>
        <v>0</v>
      </c>
    </row>
    <row r="1099" spans="1:9" ht="15.75" x14ac:dyDescent="0.25">
      <c r="A1099" s="26">
        <v>1018</v>
      </c>
      <c r="B1099" s="6" t="str">
        <f>CADASTROS!$C$630</f>
        <v>Edna Rosa da Fonseca</v>
      </c>
      <c r="C1099" s="7"/>
      <c r="D1099" s="7"/>
      <c r="E1099" s="7"/>
      <c r="F1099" s="7"/>
      <c r="G1099" s="7"/>
      <c r="H1099" s="7"/>
      <c r="I1099" s="8">
        <f t="shared" si="76"/>
        <v>0</v>
      </c>
    </row>
    <row r="1100" spans="1:9" ht="15.75" x14ac:dyDescent="0.25">
      <c r="A1100" s="26">
        <v>1019</v>
      </c>
      <c r="B1100" s="6" t="str">
        <f>CADASTROS!$C$631</f>
        <v>Rosimeire Oliveira Jesus</v>
      </c>
      <c r="C1100" s="7"/>
      <c r="D1100" s="7"/>
      <c r="E1100" s="7"/>
      <c r="F1100" s="7"/>
      <c r="G1100" s="7"/>
      <c r="H1100" s="7"/>
      <c r="I1100" s="8">
        <f t="shared" si="76"/>
        <v>0</v>
      </c>
    </row>
    <row r="1101" spans="1:9" ht="15.75" x14ac:dyDescent="0.25">
      <c r="A1101" s="26">
        <v>1020</v>
      </c>
      <c r="B1101" s="6" t="str">
        <f>CADASTROS!$C$722</f>
        <v>Renilton da Silva Lopes</v>
      </c>
      <c r="C1101" s="7"/>
      <c r="D1101" s="7"/>
      <c r="E1101" s="7"/>
      <c r="F1101" s="7"/>
      <c r="G1101" s="7"/>
      <c r="H1101" s="7"/>
      <c r="I1101" s="8">
        <f t="shared" si="76"/>
        <v>0</v>
      </c>
    </row>
    <row r="1102" spans="1:9" ht="15.75" x14ac:dyDescent="0.25">
      <c r="A1102" s="26">
        <v>1021</v>
      </c>
      <c r="B1102" s="6" t="str">
        <f>CADASTROS!$C$723</f>
        <v>Joelma Maria de Jesus</v>
      </c>
      <c r="C1102" s="7"/>
      <c r="D1102" s="7"/>
      <c r="E1102" s="7"/>
      <c r="F1102" s="7"/>
      <c r="G1102" s="7"/>
      <c r="H1102" s="7"/>
      <c r="I1102" s="8">
        <f t="shared" si="76"/>
        <v>0</v>
      </c>
    </row>
    <row r="1103" spans="1:9" ht="15.75" x14ac:dyDescent="0.25">
      <c r="A1103" s="26">
        <v>1022</v>
      </c>
      <c r="B1103" s="6" t="str">
        <f>CADASTROS!$C$724</f>
        <v>Zenilde Pereira da Cruz</v>
      </c>
      <c r="C1103" s="7"/>
      <c r="D1103" s="7"/>
      <c r="E1103" s="7"/>
      <c r="F1103" s="7"/>
      <c r="G1103" s="7"/>
      <c r="H1103" s="7"/>
      <c r="I1103" s="8">
        <f t="shared" si="76"/>
        <v>0</v>
      </c>
    </row>
    <row r="1104" spans="1:9" ht="15.75" x14ac:dyDescent="0.25">
      <c r="A1104" s="26">
        <v>1023</v>
      </c>
      <c r="B1104" s="6" t="str">
        <f>CADASTROS!$C$725</f>
        <v>Tatiane Jesus de Souza</v>
      </c>
      <c r="C1104" s="7"/>
      <c r="D1104" s="7"/>
      <c r="E1104" s="7"/>
      <c r="F1104" s="7"/>
      <c r="G1104" s="7"/>
      <c r="H1104" s="7"/>
      <c r="I1104" s="8">
        <f t="shared" si="76"/>
        <v>0</v>
      </c>
    </row>
    <row r="1105" spans="1:9" ht="15.75" x14ac:dyDescent="0.25">
      <c r="A1105" s="26">
        <v>1024</v>
      </c>
      <c r="B1105" s="6" t="str">
        <f>CADASTROS!$C$726</f>
        <v>Edileuza Rosa da Silva</v>
      </c>
      <c r="C1105" s="7"/>
      <c r="D1105" s="7"/>
      <c r="E1105" s="7"/>
      <c r="F1105" s="7"/>
      <c r="G1105" s="7"/>
      <c r="H1105" s="7"/>
      <c r="I1105" s="8">
        <f t="shared" si="76"/>
        <v>0</v>
      </c>
    </row>
    <row r="1106" spans="1:9" ht="15.75" x14ac:dyDescent="0.25">
      <c r="A1106" s="26">
        <v>1025</v>
      </c>
      <c r="B1106" s="6" t="str">
        <f>CADASTROS!$C$727</f>
        <v>Valdionor Caetano de Souza</v>
      </c>
      <c r="C1106" s="7"/>
      <c r="D1106" s="7">
        <v>13</v>
      </c>
      <c r="E1106" s="7">
        <v>25</v>
      </c>
      <c r="F1106" s="7"/>
      <c r="G1106" s="7">
        <v>28</v>
      </c>
      <c r="H1106" s="7"/>
      <c r="I1106" s="8">
        <f t="shared" si="76"/>
        <v>66</v>
      </c>
    </row>
    <row r="1107" spans="1:9" ht="15.75" x14ac:dyDescent="0.25">
      <c r="A1107" s="26">
        <v>1026</v>
      </c>
      <c r="B1107" s="6" t="str">
        <f>CADASTROS!$C$728</f>
        <v>José Silva Bispo</v>
      </c>
      <c r="C1107" s="7"/>
      <c r="D1107" s="7"/>
      <c r="E1107" s="7"/>
      <c r="F1107" s="7"/>
      <c r="G1107" s="7"/>
      <c r="H1107" s="7"/>
      <c r="I1107" s="8">
        <f t="shared" si="76"/>
        <v>0</v>
      </c>
    </row>
    <row r="1108" spans="1:9" ht="15.75" x14ac:dyDescent="0.25">
      <c r="A1108" s="26">
        <v>1027</v>
      </c>
      <c r="B1108" s="6" t="str">
        <f>CADASTROS!$C$729</f>
        <v>Leonardo Jesus Souza</v>
      </c>
      <c r="C1108" s="7"/>
      <c r="D1108" s="7"/>
      <c r="E1108" s="7"/>
      <c r="F1108" s="7"/>
      <c r="G1108" s="7"/>
      <c r="H1108" s="7"/>
      <c r="I1108" s="8">
        <f t="shared" si="76"/>
        <v>0</v>
      </c>
    </row>
    <row r="1109" spans="1:9" ht="15.75" x14ac:dyDescent="0.25">
      <c r="A1109" s="26">
        <v>1028</v>
      </c>
      <c r="B1109" s="6" t="str">
        <f>CADASTROS!$C$730</f>
        <v>Adilton Souza dos Santos</v>
      </c>
      <c r="C1109" s="7"/>
      <c r="D1109" s="7"/>
      <c r="E1109" s="7"/>
      <c r="F1109" s="7"/>
      <c r="G1109" s="7"/>
      <c r="H1109" s="7"/>
      <c r="I1109" s="8">
        <f t="shared" si="76"/>
        <v>0</v>
      </c>
    </row>
    <row r="1110" spans="1:9" ht="15.75" x14ac:dyDescent="0.25">
      <c r="B1110" s="7" t="s">
        <v>3</v>
      </c>
      <c r="C1110" s="7">
        <f t="shared" ref="C1110:I1110" si="77">SUM(C1083:C1109)</f>
        <v>0</v>
      </c>
      <c r="D1110" s="7">
        <f t="shared" si="77"/>
        <v>13</v>
      </c>
      <c r="E1110" s="7">
        <f t="shared" si="77"/>
        <v>25</v>
      </c>
      <c r="F1110" s="7">
        <f t="shared" si="77"/>
        <v>0</v>
      </c>
      <c r="G1110" s="7">
        <f t="shared" si="77"/>
        <v>28</v>
      </c>
      <c r="H1110" s="7">
        <f t="shared" si="77"/>
        <v>0</v>
      </c>
      <c r="I1110" s="7">
        <f t="shared" si="77"/>
        <v>66</v>
      </c>
    </row>
    <row r="1112" spans="1:9" ht="15.75" x14ac:dyDescent="0.25">
      <c r="B1112" s="9" t="s">
        <v>4</v>
      </c>
      <c r="C1112" s="7"/>
      <c r="D1112" s="7"/>
      <c r="E1112" s="7"/>
      <c r="F1112" s="7"/>
      <c r="G1112" s="7"/>
      <c r="H1112" s="7"/>
      <c r="I1112" s="7">
        <f>SUM(C1112:H1112)</f>
        <v>0</v>
      </c>
    </row>
    <row r="1113" spans="1:9" x14ac:dyDescent="0.25">
      <c r="B1113" s="10"/>
    </row>
    <row r="1114" spans="1:9" ht="15.75" x14ac:dyDescent="0.25">
      <c r="B1114" s="9" t="s">
        <v>5</v>
      </c>
      <c r="C1114" s="11" t="e">
        <f t="shared" ref="C1114:H1114" si="78">C1110/C1112</f>
        <v>#DIV/0!</v>
      </c>
      <c r="D1114" s="11" t="e">
        <f t="shared" si="78"/>
        <v>#DIV/0!</v>
      </c>
      <c r="E1114" s="11" t="e">
        <f t="shared" si="78"/>
        <v>#DIV/0!</v>
      </c>
      <c r="F1114" s="11" t="e">
        <f t="shared" si="78"/>
        <v>#DIV/0!</v>
      </c>
      <c r="G1114" s="11" t="e">
        <f t="shared" si="78"/>
        <v>#DIV/0!</v>
      </c>
      <c r="H1114" s="11" t="e">
        <f t="shared" si="78"/>
        <v>#DIV/0!</v>
      </c>
      <c r="I1114" s="11"/>
    </row>
    <row r="1115" spans="1:9" ht="15.75" x14ac:dyDescent="0.25">
      <c r="B1115" s="12"/>
      <c r="C1115" s="13"/>
      <c r="D1115" s="13"/>
      <c r="E1115" s="13"/>
      <c r="F1115" s="13"/>
      <c r="G1115" s="13"/>
      <c r="H1115" s="12"/>
      <c r="I1115" s="12"/>
    </row>
    <row r="1116" spans="1:9" ht="15.75" x14ac:dyDescent="0.25">
      <c r="B1116" s="9" t="s">
        <v>6</v>
      </c>
      <c r="C1116" s="7"/>
      <c r="D1116" s="7"/>
      <c r="E1116" s="6"/>
      <c r="F1116" s="6"/>
      <c r="G1116" s="6"/>
      <c r="H1116" s="6"/>
      <c r="I1116" s="14"/>
    </row>
    <row r="1119" spans="1:9" ht="21" x14ac:dyDescent="0.35">
      <c r="B1119" s="268" t="s">
        <v>8</v>
      </c>
      <c r="C1119" s="269"/>
      <c r="D1119" s="269"/>
      <c r="E1119" s="269"/>
      <c r="F1119" s="269"/>
      <c r="G1119" s="269"/>
      <c r="H1119" s="269"/>
      <c r="I1119" s="270"/>
    </row>
    <row r="1120" spans="1:9" x14ac:dyDescent="0.25">
      <c r="I1120" s="3"/>
    </row>
    <row r="1121" spans="1:9" ht="21" x14ac:dyDescent="0.35">
      <c r="B1121" s="271" t="s">
        <v>0</v>
      </c>
      <c r="C1121" s="272"/>
      <c r="D1121" s="272"/>
      <c r="E1121" s="272"/>
      <c r="F1121" s="272"/>
      <c r="G1121" s="272"/>
      <c r="H1121" s="272"/>
      <c r="I1121" s="273"/>
    </row>
    <row r="1123" spans="1:9" ht="33.6" customHeight="1" x14ac:dyDescent="0.25">
      <c r="B1123" s="265" t="s">
        <v>33</v>
      </c>
      <c r="C1123" s="266"/>
      <c r="D1123" s="266"/>
      <c r="E1123" s="266"/>
      <c r="F1123" s="266"/>
      <c r="G1123" s="266"/>
      <c r="H1123" s="266"/>
      <c r="I1123" s="267"/>
    </row>
    <row r="1124" spans="1:9" ht="47.25" x14ac:dyDescent="0.25">
      <c r="A1124" s="32" t="s">
        <v>22</v>
      </c>
      <c r="B1124" s="32" t="s">
        <v>1</v>
      </c>
      <c r="C1124" s="4" t="s">
        <v>2963</v>
      </c>
      <c r="D1124" s="4" t="s">
        <v>2964</v>
      </c>
      <c r="E1124" s="101" t="s">
        <v>2965</v>
      </c>
      <c r="F1124" s="101" t="s">
        <v>2966</v>
      </c>
      <c r="G1124" s="101" t="s">
        <v>2865</v>
      </c>
      <c r="H1124" s="4" t="s">
        <v>2962</v>
      </c>
      <c r="I1124" s="34" t="s">
        <v>2</v>
      </c>
    </row>
    <row r="1125" spans="1:9" ht="26.65" customHeight="1" x14ac:dyDescent="0.25">
      <c r="A1125" s="31"/>
      <c r="B1125" s="31"/>
      <c r="C1125" s="16" t="s">
        <v>9</v>
      </c>
      <c r="D1125" s="16" t="s">
        <v>9</v>
      </c>
      <c r="E1125" s="16" t="s">
        <v>9</v>
      </c>
      <c r="F1125" s="16" t="s">
        <v>9</v>
      </c>
      <c r="G1125" s="16" t="s">
        <v>9</v>
      </c>
      <c r="H1125" s="16" t="s">
        <v>9</v>
      </c>
      <c r="I1125" s="35"/>
    </row>
    <row r="1126" spans="1:9" ht="15.75" x14ac:dyDescent="0.25">
      <c r="A1126" s="26">
        <v>990</v>
      </c>
      <c r="B1126" s="6" t="str">
        <f>CADASTROS!$C$691</f>
        <v>Gerônimo Alves de Jesus</v>
      </c>
      <c r="C1126" s="7"/>
      <c r="D1126" s="7"/>
      <c r="E1126" s="7"/>
      <c r="F1126" s="7"/>
      <c r="G1126" s="7"/>
      <c r="H1126" s="7"/>
      <c r="I1126" s="8">
        <f>SUM(C1126+D1126+E1126+F1126+G1126+H1126)</f>
        <v>0</v>
      </c>
    </row>
    <row r="1127" spans="1:9" ht="15.75" x14ac:dyDescent="0.25">
      <c r="A1127" s="26">
        <v>991</v>
      </c>
      <c r="B1127" s="6" t="str">
        <f>CADASTROS!$C$692</f>
        <v>João Batista da Silva</v>
      </c>
      <c r="C1127" s="7"/>
      <c r="D1127" s="7"/>
      <c r="E1127" s="7"/>
      <c r="F1127" s="7"/>
      <c r="G1127" s="7"/>
      <c r="H1127" s="7"/>
      <c r="I1127" s="8">
        <f t="shared" ref="I1127:I1152" si="79">SUM(C1127+D1127+E1127+F1127+G1127+H1127)</f>
        <v>0</v>
      </c>
    </row>
    <row r="1128" spans="1:9" ht="15.75" x14ac:dyDescent="0.25">
      <c r="A1128" s="26">
        <v>993</v>
      </c>
      <c r="B1128" s="6" t="str">
        <f>CADASTROS!$C$693</f>
        <v>Mirian de Souza Barbosa</v>
      </c>
      <c r="C1128" s="7"/>
      <c r="D1128" s="7"/>
      <c r="E1128" s="7"/>
      <c r="F1128" s="7"/>
      <c r="G1128" s="7"/>
      <c r="H1128" s="7"/>
      <c r="I1128" s="8">
        <f t="shared" si="79"/>
        <v>0</v>
      </c>
    </row>
    <row r="1129" spans="1:9" ht="15.75" x14ac:dyDescent="0.25">
      <c r="A1129" s="26">
        <v>994</v>
      </c>
      <c r="B1129" s="6" t="str">
        <f>CADASTROS!$C$694</f>
        <v>Roziane Conceição de Mendes</v>
      </c>
      <c r="C1129" s="7"/>
      <c r="D1129" s="7"/>
      <c r="E1129" s="7"/>
      <c r="F1129" s="7"/>
      <c r="G1129" s="7"/>
      <c r="H1129" s="7"/>
      <c r="I1129" s="8">
        <f t="shared" si="79"/>
        <v>0</v>
      </c>
    </row>
    <row r="1130" spans="1:9" ht="15.75" x14ac:dyDescent="0.25">
      <c r="A1130" s="26">
        <v>995</v>
      </c>
      <c r="B1130" s="6" t="str">
        <f>CADASTROS!$C$695</f>
        <v>Vigínia Silva S Pereira</v>
      </c>
      <c r="C1130" s="7"/>
      <c r="D1130" s="7"/>
      <c r="E1130" s="7"/>
      <c r="F1130" s="7"/>
      <c r="G1130" s="7"/>
      <c r="H1130" s="7"/>
      <c r="I1130" s="8">
        <f t="shared" si="79"/>
        <v>0</v>
      </c>
    </row>
    <row r="1131" spans="1:9" ht="15.75" x14ac:dyDescent="0.25">
      <c r="A1131" s="26">
        <v>996</v>
      </c>
      <c r="B1131" s="6" t="str">
        <f>CADASTROS!$C$696</f>
        <v>Alex Sandro Rosa de Souza</v>
      </c>
      <c r="C1131" s="7"/>
      <c r="D1131" s="7"/>
      <c r="E1131" s="7"/>
      <c r="F1131" s="7"/>
      <c r="G1131" s="7"/>
      <c r="H1131" s="7"/>
      <c r="I1131" s="8">
        <f t="shared" si="79"/>
        <v>0</v>
      </c>
    </row>
    <row r="1132" spans="1:9" ht="15.75" x14ac:dyDescent="0.25">
      <c r="A1132" s="26">
        <v>997</v>
      </c>
      <c r="B1132" s="6" t="str">
        <f>CADASTROS!$C$697</f>
        <v>Nair Oliveira dos Santos</v>
      </c>
      <c r="C1132" s="7"/>
      <c r="D1132" s="7">
        <v>12</v>
      </c>
      <c r="E1132" s="7">
        <v>11.5</v>
      </c>
      <c r="F1132" s="7">
        <v>8.5</v>
      </c>
      <c r="G1132" s="7"/>
      <c r="H1132" s="7"/>
      <c r="I1132" s="8">
        <f t="shared" si="79"/>
        <v>32</v>
      </c>
    </row>
    <row r="1133" spans="1:9" ht="15.75" x14ac:dyDescent="0.25">
      <c r="A1133" s="26">
        <v>999</v>
      </c>
      <c r="B1133" s="6" t="str">
        <f>CADASTROS!$C$698</f>
        <v>Márcio A. H. Cavalcante</v>
      </c>
      <c r="C1133" s="7"/>
      <c r="D1133" s="7"/>
      <c r="E1133" s="7"/>
      <c r="F1133" s="7"/>
      <c r="G1133" s="7"/>
      <c r="H1133" s="7"/>
      <c r="I1133" s="8">
        <f t="shared" si="79"/>
        <v>0</v>
      </c>
    </row>
    <row r="1134" spans="1:9" ht="15.75" x14ac:dyDescent="0.25">
      <c r="A1134" s="26">
        <v>1000</v>
      </c>
      <c r="B1134" s="6" t="str">
        <f>CADASTROS!$C$699</f>
        <v>Aenio Gonzaga de Oliveira</v>
      </c>
      <c r="C1134" s="7"/>
      <c r="D1134" s="7"/>
      <c r="E1134" s="7"/>
      <c r="F1134" s="7"/>
      <c r="G1134" s="7"/>
      <c r="H1134" s="7"/>
      <c r="I1134" s="8">
        <f t="shared" si="79"/>
        <v>0</v>
      </c>
    </row>
    <row r="1135" spans="1:9" ht="15.75" x14ac:dyDescent="0.25">
      <c r="A1135" s="26">
        <v>1001</v>
      </c>
      <c r="B1135" s="6" t="str">
        <f>CADASTROS!$C$700</f>
        <v>Rozeli dos Anjos Rocha</v>
      </c>
      <c r="C1135" s="7"/>
      <c r="D1135" s="7"/>
      <c r="E1135" s="7"/>
      <c r="F1135" s="7"/>
      <c r="G1135" s="7"/>
      <c r="H1135" s="7"/>
      <c r="I1135" s="8">
        <f t="shared" si="79"/>
        <v>0</v>
      </c>
    </row>
    <row r="1136" spans="1:9" ht="15.75" x14ac:dyDescent="0.25">
      <c r="A1136" s="26">
        <v>1002</v>
      </c>
      <c r="B1136" s="6" t="str">
        <f>CADASTROS!$C$701</f>
        <v>Graciene Araújo Silva</v>
      </c>
      <c r="C1136" s="7"/>
      <c r="D1136" s="7"/>
      <c r="E1136" s="7"/>
      <c r="F1136" s="7"/>
      <c r="G1136" s="7"/>
      <c r="H1136" s="7"/>
      <c r="I1136" s="8">
        <f t="shared" si="79"/>
        <v>0</v>
      </c>
    </row>
    <row r="1137" spans="1:9" ht="15.75" x14ac:dyDescent="0.25">
      <c r="A1137" s="26">
        <v>1003</v>
      </c>
      <c r="B1137" s="6" t="str">
        <f>CADASTROS!$C$702</f>
        <v>Carlos Cardoso dos Santos</v>
      </c>
      <c r="C1137" s="7"/>
      <c r="D1137" s="7"/>
      <c r="E1137" s="7"/>
      <c r="F1137" s="7"/>
      <c r="G1137" s="7"/>
      <c r="H1137" s="7"/>
      <c r="I1137" s="8">
        <f t="shared" si="79"/>
        <v>0</v>
      </c>
    </row>
    <row r="1138" spans="1:9" ht="15.75" x14ac:dyDescent="0.25">
      <c r="A1138" s="26">
        <v>1004</v>
      </c>
      <c r="B1138" s="6" t="str">
        <f>CADASTROS!$C$703</f>
        <v>Ivonete de Arruda Santos</v>
      </c>
      <c r="C1138" s="7"/>
      <c r="D1138" s="7"/>
      <c r="E1138" s="7"/>
      <c r="F1138" s="7"/>
      <c r="G1138" s="7"/>
      <c r="H1138" s="7"/>
      <c r="I1138" s="8">
        <f t="shared" si="79"/>
        <v>0</v>
      </c>
    </row>
    <row r="1139" spans="1:9" ht="15.75" x14ac:dyDescent="0.25">
      <c r="A1139" s="26">
        <v>1005</v>
      </c>
      <c r="B1139" s="6" t="str">
        <f>CADASTROS!$C$704</f>
        <v>Direne Rodrigues de Oliveira</v>
      </c>
      <c r="C1139" s="7"/>
      <c r="D1139" s="7"/>
      <c r="E1139" s="7"/>
      <c r="F1139" s="7"/>
      <c r="G1139" s="7"/>
      <c r="H1139" s="7"/>
      <c r="I1139" s="8">
        <f t="shared" si="79"/>
        <v>0</v>
      </c>
    </row>
    <row r="1140" spans="1:9" ht="15.75" x14ac:dyDescent="0.25">
      <c r="A1140" s="26">
        <v>1007</v>
      </c>
      <c r="B1140" s="6" t="str">
        <f>CADASTROS!$C$705</f>
        <v>Maria Evangelista Bahia dos Santos</v>
      </c>
      <c r="C1140" s="7"/>
      <c r="D1140" s="7"/>
      <c r="E1140" s="7"/>
      <c r="F1140" s="7"/>
      <c r="G1140" s="7"/>
      <c r="H1140" s="7"/>
      <c r="I1140" s="8">
        <f t="shared" si="79"/>
        <v>0</v>
      </c>
    </row>
    <row r="1141" spans="1:9" ht="15.75" x14ac:dyDescent="0.25">
      <c r="A1141" s="26">
        <v>1008</v>
      </c>
      <c r="B1141" s="6" t="str">
        <f>CADASTROS!$C$706</f>
        <v>Bernadete Rodrigues Oliveira</v>
      </c>
      <c r="C1141" s="7"/>
      <c r="D1141" s="7"/>
      <c r="E1141" s="7"/>
      <c r="F1141" s="7"/>
      <c r="G1141" s="7"/>
      <c r="H1141" s="7"/>
      <c r="I1141" s="8">
        <f t="shared" si="79"/>
        <v>0</v>
      </c>
    </row>
    <row r="1142" spans="1:9" ht="15.75" x14ac:dyDescent="0.25">
      <c r="A1142" s="26">
        <v>1009</v>
      </c>
      <c r="B1142" s="6" t="str">
        <f>CADASTROS!$C$707</f>
        <v>Roziane Teles de Oliveira</v>
      </c>
      <c r="C1142" s="7"/>
      <c r="D1142" s="7"/>
      <c r="E1142" s="7"/>
      <c r="F1142" s="7"/>
      <c r="G1142" s="7"/>
      <c r="H1142" s="7"/>
      <c r="I1142" s="8">
        <f t="shared" si="79"/>
        <v>0</v>
      </c>
    </row>
    <row r="1143" spans="1:9" ht="15.75" x14ac:dyDescent="0.25">
      <c r="A1143" s="26">
        <v>1011</v>
      </c>
      <c r="B1143" s="6" t="str">
        <f>CADASTROS!$C$708</f>
        <v>Aline Santos Cruz</v>
      </c>
      <c r="C1143" s="7"/>
      <c r="D1143" s="7"/>
      <c r="E1143" s="7"/>
      <c r="F1143" s="7"/>
      <c r="G1143" s="7"/>
      <c r="H1143" s="7"/>
      <c r="I1143" s="8">
        <f t="shared" si="79"/>
        <v>0</v>
      </c>
    </row>
    <row r="1144" spans="1:9" ht="15.75" x14ac:dyDescent="0.25">
      <c r="A1144" s="26">
        <v>1012</v>
      </c>
      <c r="B1144" s="6" t="str">
        <f>CADASTROS!$C$709</f>
        <v>Odacir Ribeiro</v>
      </c>
      <c r="C1144" s="7"/>
      <c r="D1144" s="7"/>
      <c r="E1144" s="7"/>
      <c r="F1144" s="7"/>
      <c r="G1144" s="7"/>
      <c r="H1144" s="7"/>
      <c r="I1144" s="8">
        <f t="shared" si="79"/>
        <v>0</v>
      </c>
    </row>
    <row r="1145" spans="1:9" ht="15.75" x14ac:dyDescent="0.25">
      <c r="A1145" s="26">
        <v>1013</v>
      </c>
      <c r="B1145" s="6" t="str">
        <f>CADASTROS!$C$710</f>
        <v>Wilton Guimarães de Lima</v>
      </c>
      <c r="C1145" s="7">
        <v>6</v>
      </c>
      <c r="D1145" s="7">
        <v>11.5</v>
      </c>
      <c r="E1145" s="7"/>
      <c r="F1145" s="7"/>
      <c r="G1145" s="7"/>
      <c r="H1145" s="7"/>
      <c r="I1145" s="8">
        <f t="shared" si="79"/>
        <v>17.5</v>
      </c>
    </row>
    <row r="1146" spans="1:9" ht="15.75" x14ac:dyDescent="0.25">
      <c r="A1146" s="26">
        <v>1014</v>
      </c>
      <c r="B1146" s="6" t="str">
        <f>CADASTROS!$C$711</f>
        <v>Edivan Baraúna de Oliveira</v>
      </c>
      <c r="C1146" s="7"/>
      <c r="D1146" s="7"/>
      <c r="E1146" s="7"/>
      <c r="F1146" s="7"/>
      <c r="G1146" s="7"/>
      <c r="H1146" s="7"/>
      <c r="I1146" s="8">
        <f t="shared" si="79"/>
        <v>0</v>
      </c>
    </row>
    <row r="1147" spans="1:9" ht="15.75" x14ac:dyDescent="0.25">
      <c r="A1147" s="26">
        <v>1015</v>
      </c>
      <c r="B1147" s="6" t="str">
        <f>CADASTROS!$C$712</f>
        <v>Adenildo Alves de Oliveira</v>
      </c>
      <c r="C1147" s="7"/>
      <c r="D1147" s="7"/>
      <c r="E1147" s="7"/>
      <c r="F1147" s="7"/>
      <c r="G1147" s="7"/>
      <c r="H1147" s="7"/>
      <c r="I1147" s="8">
        <f t="shared" si="79"/>
        <v>0</v>
      </c>
    </row>
    <row r="1148" spans="1:9" ht="15.75" x14ac:dyDescent="0.25">
      <c r="A1148" s="26">
        <v>1035</v>
      </c>
      <c r="B1148" s="6" t="str">
        <f>CADASTROS!$C$713</f>
        <v>Alvanice Lima Lopes</v>
      </c>
      <c r="C1148" s="7"/>
      <c r="D1148" s="7"/>
      <c r="E1148" s="7"/>
      <c r="F1148" s="7"/>
      <c r="G1148" s="7"/>
      <c r="H1148" s="7"/>
      <c r="I1148" s="8">
        <f t="shared" si="79"/>
        <v>0</v>
      </c>
    </row>
    <row r="1149" spans="1:9" ht="15.75" x14ac:dyDescent="0.25">
      <c r="A1149" s="26">
        <v>1036</v>
      </c>
      <c r="B1149" s="6" t="str">
        <f>CADASTROS!$C$714</f>
        <v>Maria Aparecida Paixão</v>
      </c>
      <c r="C1149" s="7"/>
      <c r="D1149" s="7"/>
      <c r="E1149" s="7"/>
      <c r="F1149" s="7"/>
      <c r="G1149" s="7"/>
      <c r="H1149" s="7"/>
      <c r="I1149" s="8">
        <f t="shared" si="79"/>
        <v>0</v>
      </c>
    </row>
    <row r="1150" spans="1:9" ht="15.75" x14ac:dyDescent="0.25">
      <c r="A1150" s="26">
        <v>1038</v>
      </c>
      <c r="B1150" s="6" t="str">
        <f>CADASTROS!$C$715</f>
        <v>Leandro Jesus de Souza</v>
      </c>
      <c r="C1150" s="7"/>
      <c r="D1150" s="7"/>
      <c r="E1150" s="7"/>
      <c r="F1150" s="7"/>
      <c r="G1150" s="7"/>
      <c r="H1150" s="7"/>
      <c r="I1150" s="8">
        <f t="shared" si="79"/>
        <v>0</v>
      </c>
    </row>
    <row r="1151" spans="1:9" ht="15.75" x14ac:dyDescent="0.25">
      <c r="A1151" s="26">
        <v>1046</v>
      </c>
      <c r="B1151" s="6" t="str">
        <f>CADASTROS!$C$716</f>
        <v>André Jesus de Souza</v>
      </c>
      <c r="C1151" s="7"/>
      <c r="D1151" s="7"/>
      <c r="E1151" s="7"/>
      <c r="F1151" s="7"/>
      <c r="G1151" s="7"/>
      <c r="H1151" s="7"/>
      <c r="I1151" s="8">
        <f t="shared" si="79"/>
        <v>0</v>
      </c>
    </row>
    <row r="1152" spans="1:9" ht="15.75" x14ac:dyDescent="0.25">
      <c r="A1152" s="26">
        <v>1051</v>
      </c>
      <c r="B1152" s="6" t="str">
        <f>CADASTROS!$C$717</f>
        <v>Joceir Pereira de Souza</v>
      </c>
      <c r="C1152" s="7"/>
      <c r="D1152" s="7"/>
      <c r="E1152" s="7"/>
      <c r="F1152" s="7"/>
      <c r="G1152" s="7"/>
      <c r="H1152" s="7"/>
      <c r="I1152" s="8">
        <f t="shared" si="79"/>
        <v>0</v>
      </c>
    </row>
    <row r="1153" spans="1:9" ht="15.75" x14ac:dyDescent="0.25">
      <c r="B1153" s="7" t="s">
        <v>3</v>
      </c>
      <c r="C1153" s="7">
        <f t="shared" ref="C1153:I1153" si="80">SUM(C1126:C1152)</f>
        <v>6</v>
      </c>
      <c r="D1153" s="7">
        <f t="shared" si="80"/>
        <v>23.5</v>
      </c>
      <c r="E1153" s="7">
        <f t="shared" si="80"/>
        <v>11.5</v>
      </c>
      <c r="F1153" s="7">
        <f t="shared" si="80"/>
        <v>8.5</v>
      </c>
      <c r="G1153" s="7">
        <f t="shared" si="80"/>
        <v>0</v>
      </c>
      <c r="H1153" s="7">
        <f t="shared" si="80"/>
        <v>0</v>
      </c>
      <c r="I1153" s="7">
        <f t="shared" si="80"/>
        <v>49.5</v>
      </c>
    </row>
    <row r="1155" spans="1:9" ht="15.75" x14ac:dyDescent="0.25">
      <c r="B1155" s="9" t="s">
        <v>4</v>
      </c>
      <c r="C1155" s="7"/>
      <c r="D1155" s="7"/>
      <c r="E1155" s="7"/>
      <c r="F1155" s="7"/>
      <c r="G1155" s="7"/>
      <c r="H1155" s="7"/>
      <c r="I1155" s="7">
        <f>SUM(C1155:H1155)</f>
        <v>0</v>
      </c>
    </row>
    <row r="1156" spans="1:9" x14ac:dyDescent="0.25">
      <c r="B1156" s="10"/>
    </row>
    <row r="1157" spans="1:9" ht="15.75" x14ac:dyDescent="0.25">
      <c r="B1157" s="9" t="s">
        <v>5</v>
      </c>
      <c r="C1157" s="11" t="e">
        <f t="shared" ref="C1157:H1157" si="81">C1153/C1155</f>
        <v>#DIV/0!</v>
      </c>
      <c r="D1157" s="11" t="e">
        <f t="shared" si="81"/>
        <v>#DIV/0!</v>
      </c>
      <c r="E1157" s="11" t="e">
        <f t="shared" si="81"/>
        <v>#DIV/0!</v>
      </c>
      <c r="F1157" s="11" t="e">
        <f t="shared" si="81"/>
        <v>#DIV/0!</v>
      </c>
      <c r="G1157" s="11" t="e">
        <f t="shared" si="81"/>
        <v>#DIV/0!</v>
      </c>
      <c r="H1157" s="11" t="e">
        <f t="shared" si="81"/>
        <v>#DIV/0!</v>
      </c>
      <c r="I1157" s="11"/>
    </row>
    <row r="1158" spans="1:9" ht="15.75" x14ac:dyDescent="0.25">
      <c r="B1158" s="12"/>
      <c r="C1158" s="13"/>
      <c r="D1158" s="13"/>
      <c r="E1158" s="13"/>
      <c r="F1158" s="13"/>
      <c r="G1158" s="13"/>
      <c r="H1158" s="12"/>
      <c r="I1158" s="12"/>
    </row>
    <row r="1159" spans="1:9" ht="15.75" x14ac:dyDescent="0.25">
      <c r="B1159" s="9" t="s">
        <v>6</v>
      </c>
      <c r="C1159" s="7"/>
      <c r="D1159" s="7"/>
      <c r="E1159" s="6"/>
      <c r="F1159" s="6"/>
      <c r="G1159" s="6"/>
      <c r="H1159" s="6"/>
      <c r="I1159" s="14"/>
    </row>
    <row r="1162" spans="1:9" ht="21" x14ac:dyDescent="0.35">
      <c r="B1162" s="268" t="s">
        <v>8</v>
      </c>
      <c r="C1162" s="269"/>
      <c r="D1162" s="269"/>
      <c r="E1162" s="269"/>
      <c r="F1162" s="269"/>
      <c r="G1162" s="269"/>
      <c r="H1162" s="269"/>
      <c r="I1162" s="270"/>
    </row>
    <row r="1163" spans="1:9" x14ac:dyDescent="0.25">
      <c r="I1163" s="3"/>
    </row>
    <row r="1164" spans="1:9" ht="21" x14ac:dyDescent="0.35">
      <c r="B1164" s="271" t="s">
        <v>0</v>
      </c>
      <c r="C1164" s="272"/>
      <c r="D1164" s="272"/>
      <c r="E1164" s="272"/>
      <c r="F1164" s="272"/>
      <c r="G1164" s="272"/>
      <c r="H1164" s="272"/>
      <c r="I1164" s="273"/>
    </row>
    <row r="1166" spans="1:9" ht="33.6" customHeight="1" x14ac:dyDescent="0.25">
      <c r="B1166" s="265" t="s">
        <v>955</v>
      </c>
      <c r="C1166" s="266"/>
      <c r="D1166" s="266"/>
      <c r="E1166" s="266"/>
      <c r="F1166" s="266"/>
      <c r="G1166" s="266"/>
      <c r="H1166" s="266"/>
      <c r="I1166" s="267"/>
    </row>
    <row r="1167" spans="1:9" ht="47.25" x14ac:dyDescent="0.25">
      <c r="A1167" s="32" t="s">
        <v>22</v>
      </c>
      <c r="B1167" s="32" t="s">
        <v>1</v>
      </c>
      <c r="C1167" s="4" t="s">
        <v>2963</v>
      </c>
      <c r="D1167" s="4" t="s">
        <v>2964</v>
      </c>
      <c r="E1167" s="101" t="s">
        <v>2965</v>
      </c>
      <c r="F1167" s="101" t="s">
        <v>2966</v>
      </c>
      <c r="G1167" s="101" t="s">
        <v>2865</v>
      </c>
      <c r="H1167" s="4" t="s">
        <v>2962</v>
      </c>
      <c r="I1167" s="34" t="s">
        <v>2</v>
      </c>
    </row>
    <row r="1168" spans="1:9" ht="25.5" x14ac:dyDescent="0.25">
      <c r="A1168" s="31"/>
      <c r="B1168" s="31"/>
      <c r="C1168" s="16" t="s">
        <v>9</v>
      </c>
      <c r="D1168" s="16" t="s">
        <v>9</v>
      </c>
      <c r="E1168" s="16" t="s">
        <v>9</v>
      </c>
      <c r="F1168" s="16" t="s">
        <v>9</v>
      </c>
      <c r="G1168" s="16" t="s">
        <v>9</v>
      </c>
      <c r="H1168" s="16" t="s">
        <v>9</v>
      </c>
      <c r="I1168" s="35"/>
    </row>
    <row r="1169" spans="1:9" ht="15.75" x14ac:dyDescent="0.25">
      <c r="A1169" s="26">
        <v>1029</v>
      </c>
      <c r="B1169" s="6" t="str">
        <f>CADASTROS!$C$731</f>
        <v>João Paulo S de Souza</v>
      </c>
      <c r="C1169" s="7"/>
      <c r="D1169" s="7"/>
      <c r="E1169" s="7"/>
      <c r="F1169" s="7"/>
      <c r="G1169" s="7"/>
      <c r="H1169" s="7"/>
      <c r="I1169" s="8">
        <f>SUM(C1169+D1169+E1169+F1169+G1169+H1169)</f>
        <v>0</v>
      </c>
    </row>
    <row r="1170" spans="1:9" ht="15.75" x14ac:dyDescent="0.25">
      <c r="A1170" s="26">
        <v>1030</v>
      </c>
      <c r="B1170" s="6" t="str">
        <f>CADASTROS!$C$732</f>
        <v>Luciede Rosa Baraúna</v>
      </c>
      <c r="C1170" s="7"/>
      <c r="D1170" s="7"/>
      <c r="E1170" s="7"/>
      <c r="F1170" s="7"/>
      <c r="G1170" s="7"/>
      <c r="H1170" s="7"/>
      <c r="I1170" s="8">
        <f t="shared" ref="I1170:I1195" si="82">SUM(C1170+D1170+E1170+F1170+G1170+H1170)</f>
        <v>0</v>
      </c>
    </row>
    <row r="1171" spans="1:9" ht="15.75" x14ac:dyDescent="0.25">
      <c r="A1171" s="26">
        <v>1031</v>
      </c>
      <c r="B1171" s="6" t="str">
        <f>CADASTROS!$C$733</f>
        <v>Vilma Marcia Sá T de Oliveira</v>
      </c>
      <c r="C1171" s="7"/>
      <c r="D1171" s="7"/>
      <c r="E1171" s="7"/>
      <c r="F1171" s="7"/>
      <c r="G1171" s="7"/>
      <c r="H1171" s="7"/>
      <c r="I1171" s="8">
        <f t="shared" si="82"/>
        <v>0</v>
      </c>
    </row>
    <row r="1172" spans="1:9" ht="15.75" x14ac:dyDescent="0.25">
      <c r="A1172" s="26">
        <v>1032</v>
      </c>
      <c r="B1172" s="6" t="str">
        <f>CADASTROS!$C$734</f>
        <v>Abenilton M de Oliveira</v>
      </c>
      <c r="C1172" s="7"/>
      <c r="D1172" s="7"/>
      <c r="E1172" s="7"/>
      <c r="F1172" s="7"/>
      <c r="G1172" s="7"/>
      <c r="H1172" s="7"/>
      <c r="I1172" s="8">
        <f t="shared" si="82"/>
        <v>0</v>
      </c>
    </row>
    <row r="1173" spans="1:9" ht="15.75" x14ac:dyDescent="0.25">
      <c r="A1173" s="26">
        <v>1033</v>
      </c>
      <c r="B1173" s="6" t="str">
        <f>CADASTROS!$C$735</f>
        <v>Anita de Souza Santana</v>
      </c>
      <c r="C1173" s="7"/>
      <c r="D1173" s="7"/>
      <c r="E1173" s="7"/>
      <c r="F1173" s="7"/>
      <c r="G1173" s="7"/>
      <c r="H1173" s="7"/>
      <c r="I1173" s="8">
        <f t="shared" si="82"/>
        <v>0</v>
      </c>
    </row>
    <row r="1174" spans="1:9" ht="15.75" x14ac:dyDescent="0.25">
      <c r="A1174" s="26">
        <v>1034</v>
      </c>
      <c r="B1174" s="6" t="str">
        <f>CADASTROS!$C$736</f>
        <v>Marcionaria A de Oliveira</v>
      </c>
      <c r="C1174" s="7"/>
      <c r="D1174" s="7"/>
      <c r="E1174" s="7"/>
      <c r="F1174" s="7"/>
      <c r="G1174" s="7"/>
      <c r="H1174" s="7"/>
      <c r="I1174" s="8">
        <f t="shared" si="82"/>
        <v>0</v>
      </c>
    </row>
    <row r="1175" spans="1:9" ht="15.75" x14ac:dyDescent="0.25">
      <c r="A1175" s="26">
        <v>1037</v>
      </c>
      <c r="B1175" s="6" t="str">
        <f>CADASTROS!$C$737</f>
        <v>Marcos Antonio Ribeiro</v>
      </c>
      <c r="C1175" s="7"/>
      <c r="D1175" s="7"/>
      <c r="E1175" s="7"/>
      <c r="F1175" s="7"/>
      <c r="G1175" s="7"/>
      <c r="H1175" s="7"/>
      <c r="I1175" s="8">
        <f t="shared" si="82"/>
        <v>0</v>
      </c>
    </row>
    <row r="1176" spans="1:9" ht="15.75" x14ac:dyDescent="0.25">
      <c r="A1176" s="26">
        <v>1039</v>
      </c>
      <c r="B1176" s="6" t="str">
        <f>CADASTROS!$C$738</f>
        <v>José Rosa Pereira</v>
      </c>
      <c r="C1176" s="7"/>
      <c r="D1176" s="7"/>
      <c r="E1176" s="7"/>
      <c r="F1176" s="7"/>
      <c r="G1176" s="7"/>
      <c r="H1176" s="7"/>
      <c r="I1176" s="8">
        <f t="shared" si="82"/>
        <v>0</v>
      </c>
    </row>
    <row r="1177" spans="1:9" ht="15.75" x14ac:dyDescent="0.25">
      <c r="A1177" s="26">
        <v>1040</v>
      </c>
      <c r="B1177" s="6" t="str">
        <f>CADASTROS!$C$739</f>
        <v>Avani Jesus de Souza</v>
      </c>
      <c r="C1177" s="7"/>
      <c r="D1177" s="7"/>
      <c r="E1177" s="7"/>
      <c r="F1177" s="7"/>
      <c r="G1177" s="7"/>
      <c r="H1177" s="7"/>
      <c r="I1177" s="8">
        <f t="shared" si="82"/>
        <v>0</v>
      </c>
    </row>
    <row r="1178" spans="1:9" ht="15.75" x14ac:dyDescent="0.25">
      <c r="A1178" s="26">
        <v>1041</v>
      </c>
      <c r="B1178" s="6" t="str">
        <f>CADASTROS!$C$740</f>
        <v>Zilma Pio Barbosa de Jesus</v>
      </c>
      <c r="C1178" s="7"/>
      <c r="D1178" s="7"/>
      <c r="E1178" s="7"/>
      <c r="F1178" s="7"/>
      <c r="G1178" s="7"/>
      <c r="H1178" s="7"/>
      <c r="I1178" s="8">
        <f t="shared" si="82"/>
        <v>0</v>
      </c>
    </row>
    <row r="1179" spans="1:9" ht="15.75" x14ac:dyDescent="0.25">
      <c r="A1179" s="26">
        <v>1042</v>
      </c>
      <c r="B1179" s="6" t="str">
        <f>CADASTROS!$C$741</f>
        <v>Maria Madalena L Santos</v>
      </c>
      <c r="C1179" s="7"/>
      <c r="D1179" s="7"/>
      <c r="E1179" s="7"/>
      <c r="F1179" s="7"/>
      <c r="G1179" s="7"/>
      <c r="H1179" s="7"/>
      <c r="I1179" s="8">
        <f t="shared" si="82"/>
        <v>0</v>
      </c>
    </row>
    <row r="1180" spans="1:9" ht="15.75" x14ac:dyDescent="0.25">
      <c r="A1180" s="26">
        <v>1043</v>
      </c>
      <c r="B1180" s="6" t="str">
        <f>CADASTROS!$C$742</f>
        <v>Ana Lucia das Neves</v>
      </c>
      <c r="C1180" s="7"/>
      <c r="D1180" s="7"/>
      <c r="E1180" s="7"/>
      <c r="F1180" s="7"/>
      <c r="G1180" s="7"/>
      <c r="H1180" s="7"/>
      <c r="I1180" s="8">
        <f t="shared" si="82"/>
        <v>0</v>
      </c>
    </row>
    <row r="1181" spans="1:9" ht="15.75" x14ac:dyDescent="0.25">
      <c r="A1181" s="26">
        <v>1044</v>
      </c>
      <c r="B1181" s="6" t="str">
        <f>CADASTROS!$C$743</f>
        <v>Valdir Ferreira Pinto</v>
      </c>
      <c r="C1181" s="7"/>
      <c r="D1181" s="7"/>
      <c r="E1181" s="7"/>
      <c r="F1181" s="7"/>
      <c r="G1181" s="7"/>
      <c r="H1181" s="7"/>
      <c r="I1181" s="8">
        <f t="shared" si="82"/>
        <v>0</v>
      </c>
    </row>
    <row r="1182" spans="1:9" ht="15.75" x14ac:dyDescent="0.25">
      <c r="A1182" s="26">
        <v>1045</v>
      </c>
      <c r="B1182" s="6" t="str">
        <f>CADASTROS!$C$744</f>
        <v>Rogério Enrique de Souza</v>
      </c>
      <c r="C1182" s="7"/>
      <c r="D1182" s="7"/>
      <c r="E1182" s="7"/>
      <c r="F1182" s="7"/>
      <c r="G1182" s="7"/>
      <c r="H1182" s="7"/>
      <c r="I1182" s="8">
        <f t="shared" si="82"/>
        <v>0</v>
      </c>
    </row>
    <row r="1183" spans="1:9" ht="15.75" x14ac:dyDescent="0.25">
      <c r="A1183" s="26">
        <v>1047</v>
      </c>
      <c r="B1183" s="6" t="str">
        <f>CADASTROS!$C$745</f>
        <v>Edileuza Teles Maciel</v>
      </c>
      <c r="C1183" s="7"/>
      <c r="D1183" s="7"/>
      <c r="E1183" s="7"/>
      <c r="F1183" s="7"/>
      <c r="G1183" s="7"/>
      <c r="H1183" s="7"/>
      <c r="I1183" s="8">
        <f t="shared" si="82"/>
        <v>0</v>
      </c>
    </row>
    <row r="1184" spans="1:9" ht="15.75" x14ac:dyDescent="0.25">
      <c r="A1184" s="26">
        <v>1048</v>
      </c>
      <c r="B1184" s="6" t="str">
        <f>CADASTROS!$C$746</f>
        <v>Rosimere Souza da Silva</v>
      </c>
      <c r="C1184" s="7"/>
      <c r="D1184" s="7"/>
      <c r="E1184" s="7"/>
      <c r="F1184" s="7"/>
      <c r="G1184" s="7"/>
      <c r="H1184" s="7"/>
      <c r="I1184" s="8">
        <f t="shared" si="82"/>
        <v>0</v>
      </c>
    </row>
    <row r="1185" spans="1:9" ht="15.75" x14ac:dyDescent="0.25">
      <c r="A1185" s="26">
        <v>1049</v>
      </c>
      <c r="B1185" s="6" t="str">
        <f>CADASTROS!$C$747</f>
        <v>Gilsinei Barbosa de Souza</v>
      </c>
      <c r="C1185" s="7"/>
      <c r="D1185" s="7"/>
      <c r="E1185" s="7"/>
      <c r="F1185" s="7"/>
      <c r="G1185" s="7"/>
      <c r="H1185" s="7"/>
      <c r="I1185" s="8">
        <f t="shared" si="82"/>
        <v>0</v>
      </c>
    </row>
    <row r="1186" spans="1:9" ht="15.75" x14ac:dyDescent="0.25">
      <c r="A1186" s="26">
        <v>1050</v>
      </c>
      <c r="B1186" s="6" t="str">
        <f>CADASTROS!$C$748</f>
        <v>Roque Rodrigues Dias</v>
      </c>
      <c r="C1186" s="7"/>
      <c r="D1186" s="7"/>
      <c r="E1186" s="7"/>
      <c r="F1186" s="7"/>
      <c r="G1186" s="7"/>
      <c r="H1186" s="7"/>
      <c r="I1186" s="8">
        <f t="shared" si="82"/>
        <v>0</v>
      </c>
    </row>
    <row r="1187" spans="1:9" ht="15.75" x14ac:dyDescent="0.25">
      <c r="A1187" s="26">
        <v>1052</v>
      </c>
      <c r="B1187" s="6" t="str">
        <f>CADASTROS!$C$749</f>
        <v>Valdenete Miranda Souza</v>
      </c>
      <c r="C1187" s="7"/>
      <c r="D1187" s="7"/>
      <c r="E1187" s="7"/>
      <c r="F1187" s="7"/>
      <c r="G1187" s="7"/>
      <c r="H1187" s="7"/>
      <c r="I1187" s="8">
        <f t="shared" si="82"/>
        <v>0</v>
      </c>
    </row>
    <row r="1188" spans="1:9" ht="15.75" x14ac:dyDescent="0.25">
      <c r="A1188" s="26">
        <v>1053</v>
      </c>
      <c r="B1188" s="6" t="str">
        <f>CADASTROS!$C$750</f>
        <v>Maria Cleide Santana Silva</v>
      </c>
      <c r="C1188" s="7"/>
      <c r="D1188" s="7"/>
      <c r="E1188" s="7"/>
      <c r="F1188" s="7"/>
      <c r="G1188" s="7"/>
      <c r="H1188" s="7"/>
      <c r="I1188" s="8">
        <f t="shared" si="82"/>
        <v>0</v>
      </c>
    </row>
    <row r="1189" spans="1:9" ht="15.75" x14ac:dyDescent="0.25">
      <c r="A1189" s="26">
        <v>1054</v>
      </c>
      <c r="B1189" s="6" t="str">
        <f>CADASTROS!$C$751</f>
        <v>Marlei Alves de Souza</v>
      </c>
      <c r="C1189" s="7"/>
      <c r="D1189" s="7"/>
      <c r="E1189" s="7"/>
      <c r="F1189" s="7"/>
      <c r="G1189" s="7"/>
      <c r="H1189" s="7"/>
      <c r="I1189" s="8">
        <f t="shared" si="82"/>
        <v>0</v>
      </c>
    </row>
    <row r="1190" spans="1:9" ht="15.75" x14ac:dyDescent="0.25">
      <c r="A1190" s="26">
        <v>1055</v>
      </c>
      <c r="B1190" s="6" t="str">
        <f>CADASTROS!$C$752</f>
        <v>Gideon Cesar dos Santos</v>
      </c>
      <c r="C1190" s="7"/>
      <c r="D1190" s="7"/>
      <c r="E1190" s="7"/>
      <c r="F1190" s="7"/>
      <c r="G1190" s="7"/>
      <c r="H1190" s="7"/>
      <c r="I1190" s="8">
        <f t="shared" si="82"/>
        <v>0</v>
      </c>
    </row>
    <row r="1191" spans="1:9" ht="15.75" x14ac:dyDescent="0.25">
      <c r="A1191" s="26">
        <v>1056</v>
      </c>
      <c r="B1191" s="6" t="str">
        <f>CADASTROS!$C$753</f>
        <v>Eldinei da Silva Oliveira</v>
      </c>
      <c r="C1191" s="7"/>
      <c r="D1191" s="7"/>
      <c r="E1191" s="7"/>
      <c r="F1191" s="7"/>
      <c r="G1191" s="7"/>
      <c r="H1191" s="7"/>
      <c r="I1191" s="8">
        <f t="shared" si="82"/>
        <v>0</v>
      </c>
    </row>
    <row r="1192" spans="1:9" ht="15.75" x14ac:dyDescent="0.25">
      <c r="A1192" s="26">
        <v>1057</v>
      </c>
      <c r="B1192" s="6" t="str">
        <f>CADASTROS!$C$754</f>
        <v>Alcides Rocha da Silva</v>
      </c>
      <c r="C1192" s="7"/>
      <c r="D1192" s="7"/>
      <c r="E1192" s="7"/>
      <c r="F1192" s="7"/>
      <c r="G1192" s="7"/>
      <c r="H1192" s="7"/>
      <c r="I1192" s="8">
        <f t="shared" si="82"/>
        <v>0</v>
      </c>
    </row>
    <row r="1193" spans="1:9" ht="15.75" x14ac:dyDescent="0.25">
      <c r="A1193" s="26">
        <v>1058</v>
      </c>
      <c r="B1193" s="6" t="str">
        <f>CADASTROS!$C$755</f>
        <v>Gesilda Vieira da Silva</v>
      </c>
      <c r="C1193" s="7"/>
      <c r="D1193" s="7"/>
      <c r="E1193" s="7"/>
      <c r="F1193" s="7"/>
      <c r="G1193" s="7"/>
      <c r="H1193" s="7"/>
      <c r="I1193" s="8">
        <f t="shared" si="82"/>
        <v>0</v>
      </c>
    </row>
    <row r="1194" spans="1:9" ht="15.75" x14ac:dyDescent="0.25">
      <c r="A1194" s="26">
        <v>1059</v>
      </c>
      <c r="B1194" s="6" t="str">
        <f>CADASTROS!$C$756</f>
        <v>Francinalda C Souza</v>
      </c>
      <c r="C1194" s="7"/>
      <c r="D1194" s="7"/>
      <c r="E1194" s="7"/>
      <c r="F1194" s="7"/>
      <c r="G1194" s="7"/>
      <c r="H1194" s="7"/>
      <c r="I1194" s="8">
        <f t="shared" si="82"/>
        <v>0</v>
      </c>
    </row>
    <row r="1195" spans="1:9" ht="15.75" x14ac:dyDescent="0.25">
      <c r="A1195" s="26">
        <v>1060</v>
      </c>
      <c r="B1195" s="6" t="str">
        <f>CADASTROS!$C$757</f>
        <v>Ildecir Jesus de Oliveira</v>
      </c>
      <c r="C1195" s="7"/>
      <c r="D1195" s="7"/>
      <c r="E1195" s="7"/>
      <c r="F1195" s="7"/>
      <c r="G1195" s="7"/>
      <c r="H1195" s="7"/>
      <c r="I1195" s="8">
        <f t="shared" si="82"/>
        <v>0</v>
      </c>
    </row>
    <row r="1196" spans="1:9" ht="15.75" x14ac:dyDescent="0.25">
      <c r="B1196" s="7" t="s">
        <v>3</v>
      </c>
      <c r="C1196" s="7">
        <f t="shared" ref="C1196:I1196" si="83">SUM(C1169:C1195)</f>
        <v>0</v>
      </c>
      <c r="D1196" s="7">
        <f t="shared" si="83"/>
        <v>0</v>
      </c>
      <c r="E1196" s="7">
        <f t="shared" si="83"/>
        <v>0</v>
      </c>
      <c r="F1196" s="7">
        <f t="shared" si="83"/>
        <v>0</v>
      </c>
      <c r="G1196" s="7">
        <f t="shared" si="83"/>
        <v>0</v>
      </c>
      <c r="H1196" s="7">
        <f t="shared" si="83"/>
        <v>0</v>
      </c>
      <c r="I1196" s="7">
        <f t="shared" si="83"/>
        <v>0</v>
      </c>
    </row>
    <row r="1198" spans="1:9" ht="15.75" x14ac:dyDescent="0.25">
      <c r="B1198" s="9" t="s">
        <v>4</v>
      </c>
      <c r="C1198" s="7"/>
      <c r="D1198" s="7"/>
      <c r="E1198" s="7"/>
      <c r="F1198" s="7"/>
      <c r="G1198" s="7"/>
      <c r="H1198" s="7"/>
      <c r="I1198" s="7">
        <f>SUM(C1198:H1198)</f>
        <v>0</v>
      </c>
    </row>
    <row r="1199" spans="1:9" x14ac:dyDescent="0.25">
      <c r="B1199" s="10"/>
    </row>
    <row r="1200" spans="1:9" ht="15.75" x14ac:dyDescent="0.25">
      <c r="B1200" s="9" t="s">
        <v>5</v>
      </c>
      <c r="C1200" s="11" t="e">
        <f t="shared" ref="C1200:H1200" si="84">C1196/C1198</f>
        <v>#DIV/0!</v>
      </c>
      <c r="D1200" s="11" t="e">
        <f t="shared" si="84"/>
        <v>#DIV/0!</v>
      </c>
      <c r="E1200" s="11" t="e">
        <f t="shared" si="84"/>
        <v>#DIV/0!</v>
      </c>
      <c r="F1200" s="11" t="e">
        <f t="shared" si="84"/>
        <v>#DIV/0!</v>
      </c>
      <c r="G1200" s="11" t="e">
        <f t="shared" si="84"/>
        <v>#DIV/0!</v>
      </c>
      <c r="H1200" s="11" t="e">
        <f t="shared" si="84"/>
        <v>#DIV/0!</v>
      </c>
      <c r="I1200" s="11"/>
    </row>
    <row r="1201" spans="1:9" ht="15.75" x14ac:dyDescent="0.25">
      <c r="B1201" s="12"/>
      <c r="C1201" s="13"/>
      <c r="D1201" s="13"/>
      <c r="E1201" s="13"/>
      <c r="F1201" s="13"/>
      <c r="G1201" s="13"/>
      <c r="H1201" s="12"/>
      <c r="I1201" s="12"/>
    </row>
    <row r="1202" spans="1:9" ht="15.75" x14ac:dyDescent="0.25">
      <c r="B1202" s="9" t="s">
        <v>6</v>
      </c>
      <c r="C1202" s="7"/>
      <c r="D1202" s="7"/>
      <c r="E1202" s="6"/>
      <c r="F1202" s="6"/>
      <c r="G1202" s="6"/>
      <c r="H1202" s="6"/>
      <c r="I1202" s="14"/>
    </row>
    <row r="1204" spans="1:9" ht="21" x14ac:dyDescent="0.35">
      <c r="B1204" s="268" t="s">
        <v>8</v>
      </c>
      <c r="C1204" s="269"/>
      <c r="D1204" s="269"/>
      <c r="E1204" s="269"/>
      <c r="F1204" s="269"/>
      <c r="G1204" s="269"/>
      <c r="H1204" s="269"/>
      <c r="I1204" s="270"/>
    </row>
    <row r="1205" spans="1:9" x14ac:dyDescent="0.25">
      <c r="I1205" s="3"/>
    </row>
    <row r="1206" spans="1:9" ht="21" x14ac:dyDescent="0.35">
      <c r="B1206" s="271" t="s">
        <v>0</v>
      </c>
      <c r="C1206" s="272"/>
      <c r="D1206" s="272"/>
      <c r="E1206" s="272"/>
      <c r="F1206" s="272"/>
      <c r="G1206" s="272"/>
      <c r="H1206" s="272"/>
      <c r="I1206" s="273"/>
    </row>
    <row r="1208" spans="1:9" ht="33.75" x14ac:dyDescent="0.25">
      <c r="B1208" s="265" t="s">
        <v>709</v>
      </c>
      <c r="C1208" s="266"/>
      <c r="D1208" s="266"/>
      <c r="E1208" s="266"/>
      <c r="F1208" s="266"/>
      <c r="G1208" s="266"/>
      <c r="H1208" s="266"/>
      <c r="I1208" s="267"/>
    </row>
    <row r="1209" spans="1:9" ht="47.25" x14ac:dyDescent="0.25">
      <c r="A1209" s="32" t="s">
        <v>22</v>
      </c>
      <c r="B1209" s="32" t="s">
        <v>1</v>
      </c>
      <c r="C1209" s="4" t="s">
        <v>2963</v>
      </c>
      <c r="D1209" s="4" t="s">
        <v>2964</v>
      </c>
      <c r="E1209" s="101" t="s">
        <v>2965</v>
      </c>
      <c r="F1209" s="101" t="s">
        <v>2966</v>
      </c>
      <c r="G1209" s="101" t="s">
        <v>2865</v>
      </c>
      <c r="H1209" s="4" t="s">
        <v>2962</v>
      </c>
      <c r="I1209" s="34" t="s">
        <v>2</v>
      </c>
    </row>
    <row r="1210" spans="1:9" ht="25.5" x14ac:dyDescent="0.25">
      <c r="A1210" s="31"/>
      <c r="B1210" s="31"/>
      <c r="C1210" s="16" t="s">
        <v>9</v>
      </c>
      <c r="D1210" s="16" t="s">
        <v>9</v>
      </c>
      <c r="E1210" s="16" t="s">
        <v>9</v>
      </c>
      <c r="F1210" s="16" t="s">
        <v>9</v>
      </c>
      <c r="G1210" s="16" t="s">
        <v>9</v>
      </c>
      <c r="H1210" s="16" t="s">
        <v>9</v>
      </c>
      <c r="I1210" s="35"/>
    </row>
    <row r="1211" spans="1:9" ht="15.75" x14ac:dyDescent="0.25">
      <c r="A1211" s="26">
        <v>1068</v>
      </c>
      <c r="B1211" s="6" t="str">
        <f>CADASTROS!$C$718</f>
        <v>Lucas Souza dos Anjos</v>
      </c>
      <c r="C1211" s="7"/>
      <c r="D1211" s="7"/>
      <c r="E1211" s="7"/>
      <c r="F1211" s="7"/>
      <c r="G1211" s="7"/>
      <c r="H1211" s="7"/>
      <c r="I1211" s="8">
        <f>SUM(C1211+D1211+E1211+F1211+G1211+H1211)</f>
        <v>0</v>
      </c>
    </row>
    <row r="1212" spans="1:9" ht="15.75" x14ac:dyDescent="0.25">
      <c r="A1212" s="26">
        <v>1069</v>
      </c>
      <c r="B1212" s="6" t="str">
        <f>CADASTROS!$C$719</f>
        <v>Cristina da Silva Dourado</v>
      </c>
      <c r="C1212" s="7"/>
      <c r="D1212" s="7"/>
      <c r="E1212" s="7"/>
      <c r="F1212" s="7"/>
      <c r="G1212" s="7"/>
      <c r="H1212" s="7"/>
      <c r="I1212" s="8">
        <f t="shared" ref="I1212:I1237" si="85">SUM(C1212+D1212+E1212+F1212+G1212+H1212)</f>
        <v>0</v>
      </c>
    </row>
    <row r="1213" spans="1:9" ht="15.75" x14ac:dyDescent="0.25">
      <c r="A1213" s="26">
        <v>1070</v>
      </c>
      <c r="B1213" s="6">
        <f>CADASTROS!$C$720</f>
        <v>0</v>
      </c>
      <c r="C1213" s="7"/>
      <c r="D1213" s="7"/>
      <c r="E1213" s="7"/>
      <c r="F1213" s="7"/>
      <c r="G1213" s="7"/>
      <c r="H1213" s="7"/>
      <c r="I1213" s="8">
        <f t="shared" si="85"/>
        <v>0</v>
      </c>
    </row>
    <row r="1214" spans="1:9" ht="15.75" x14ac:dyDescent="0.25">
      <c r="A1214" s="26">
        <v>1071</v>
      </c>
      <c r="B1214" s="6" t="str">
        <f>CADASTROS!$C$721</f>
        <v>Petrucia R Oliveira</v>
      </c>
      <c r="C1214" s="7"/>
      <c r="D1214" s="7"/>
      <c r="E1214" s="7"/>
      <c r="F1214" s="7"/>
      <c r="G1214" s="7"/>
      <c r="H1214" s="7"/>
      <c r="I1214" s="8">
        <f t="shared" si="85"/>
        <v>0</v>
      </c>
    </row>
    <row r="1215" spans="1:9" ht="15.75" x14ac:dyDescent="0.25">
      <c r="A1215" s="26">
        <v>1074</v>
      </c>
      <c r="B1215" s="6" t="str">
        <f>CADASTROS!$C$767</f>
        <v>Cosme Moura Passos</v>
      </c>
      <c r="C1215" s="7"/>
      <c r="D1215" s="7"/>
      <c r="E1215" s="7"/>
      <c r="F1215" s="7"/>
      <c r="G1215" s="7"/>
      <c r="H1215" s="7"/>
      <c r="I1215" s="8">
        <f t="shared" si="85"/>
        <v>0</v>
      </c>
    </row>
    <row r="1216" spans="1:9" ht="15.75" x14ac:dyDescent="0.25">
      <c r="A1216" s="26">
        <v>1075</v>
      </c>
      <c r="B1216" s="6" t="str">
        <f>CADASTROS!$C$768</f>
        <v>Fabiana Nascimento Andrade</v>
      </c>
      <c r="C1216" s="7"/>
      <c r="D1216" s="7"/>
      <c r="E1216" s="7"/>
      <c r="F1216" s="7"/>
      <c r="G1216" s="7"/>
      <c r="H1216" s="7"/>
      <c r="I1216" s="8">
        <f t="shared" si="85"/>
        <v>0</v>
      </c>
    </row>
    <row r="1217" spans="1:9" ht="15.75" x14ac:dyDescent="0.25">
      <c r="A1217" s="26">
        <v>1076</v>
      </c>
      <c r="B1217" s="6" t="str">
        <f>CADASTROS!$C$769</f>
        <v>Jaciel Jesus de Oliveira</v>
      </c>
      <c r="C1217" s="7"/>
      <c r="D1217" s="7"/>
      <c r="E1217" s="7"/>
      <c r="F1217" s="7"/>
      <c r="G1217" s="7"/>
      <c r="H1217" s="7"/>
      <c r="I1217" s="8">
        <f t="shared" si="85"/>
        <v>0</v>
      </c>
    </row>
    <row r="1218" spans="1:9" ht="15.75" x14ac:dyDescent="0.25">
      <c r="A1218" s="26">
        <v>1077</v>
      </c>
      <c r="B1218" s="6" t="str">
        <f>CADASTROS!$C$770</f>
        <v>Marleide Maria D Santos</v>
      </c>
      <c r="C1218" s="7"/>
      <c r="D1218" s="7"/>
      <c r="E1218" s="7"/>
      <c r="F1218" s="7"/>
      <c r="G1218" s="7"/>
      <c r="H1218" s="7"/>
      <c r="I1218" s="8">
        <f t="shared" si="85"/>
        <v>0</v>
      </c>
    </row>
    <row r="1219" spans="1:9" ht="15.75" x14ac:dyDescent="0.25">
      <c r="A1219" s="26">
        <v>1078</v>
      </c>
      <c r="B1219" s="6" t="str">
        <f>CADASTROS!$C$771</f>
        <v>Cleide Silva Santos</v>
      </c>
      <c r="C1219" s="7"/>
      <c r="D1219" s="7"/>
      <c r="E1219" s="7"/>
      <c r="F1219" s="7"/>
      <c r="G1219" s="7"/>
      <c r="H1219" s="7"/>
      <c r="I1219" s="8">
        <f t="shared" si="85"/>
        <v>0</v>
      </c>
    </row>
    <row r="1220" spans="1:9" ht="15.75" x14ac:dyDescent="0.25">
      <c r="A1220" s="26">
        <v>1079</v>
      </c>
      <c r="B1220" s="6" t="str">
        <f>CADASTROS!$C$772</f>
        <v>Paulo de Jesus Nunes</v>
      </c>
      <c r="C1220" s="7"/>
      <c r="D1220" s="7"/>
      <c r="E1220" s="7"/>
      <c r="F1220" s="7"/>
      <c r="G1220" s="7"/>
      <c r="H1220" s="7"/>
      <c r="I1220" s="8">
        <f t="shared" si="85"/>
        <v>0</v>
      </c>
    </row>
    <row r="1221" spans="1:9" ht="15.75" x14ac:dyDescent="0.25">
      <c r="A1221" s="26">
        <v>1080</v>
      </c>
      <c r="B1221" s="6" t="str">
        <f>CADASTROS!$C$773</f>
        <v>Maria Aparecida S P Silva</v>
      </c>
      <c r="C1221" s="7"/>
      <c r="D1221" s="7"/>
      <c r="E1221" s="7"/>
      <c r="F1221" s="7"/>
      <c r="G1221" s="7"/>
      <c r="H1221" s="7"/>
      <c r="I1221" s="8">
        <f t="shared" si="85"/>
        <v>0</v>
      </c>
    </row>
    <row r="1222" spans="1:9" ht="15.75" x14ac:dyDescent="0.25">
      <c r="A1222" s="26">
        <v>1081</v>
      </c>
      <c r="B1222" s="6" t="str">
        <f>CADASTROS!$C$774</f>
        <v>Valdenor Pereira dos Santos</v>
      </c>
      <c r="C1222" s="7"/>
      <c r="D1222" s="7"/>
      <c r="E1222" s="7"/>
      <c r="F1222" s="7"/>
      <c r="G1222" s="7"/>
      <c r="H1222" s="7"/>
      <c r="I1222" s="8">
        <f t="shared" si="85"/>
        <v>0</v>
      </c>
    </row>
    <row r="1223" spans="1:9" ht="15.75" x14ac:dyDescent="0.25">
      <c r="A1223" s="26">
        <v>1082</v>
      </c>
      <c r="B1223" s="6" t="str">
        <f>CADASTROS!$C$775</f>
        <v>Diogenes de Souza Sales</v>
      </c>
      <c r="C1223" s="7"/>
      <c r="D1223" s="7"/>
      <c r="E1223" s="7"/>
      <c r="F1223" s="7"/>
      <c r="G1223" s="7"/>
      <c r="H1223" s="7"/>
      <c r="I1223" s="8">
        <f t="shared" si="85"/>
        <v>0</v>
      </c>
    </row>
    <row r="1224" spans="1:9" ht="15.75" x14ac:dyDescent="0.25">
      <c r="A1224" s="26">
        <v>1083</v>
      </c>
      <c r="B1224" s="6" t="str">
        <f>CADASTROS!$C$776</f>
        <v>Jean Silva Santos</v>
      </c>
      <c r="C1224" s="7"/>
      <c r="D1224" s="7"/>
      <c r="E1224" s="7"/>
      <c r="F1224" s="7"/>
      <c r="G1224" s="7"/>
      <c r="H1224" s="7"/>
      <c r="I1224" s="8">
        <f t="shared" si="85"/>
        <v>0</v>
      </c>
    </row>
    <row r="1225" spans="1:9" ht="15.75" x14ac:dyDescent="0.25">
      <c r="A1225" s="26">
        <v>1084</v>
      </c>
      <c r="B1225" s="6" t="str">
        <f>CADASTROS!$C$777</f>
        <v>Alexandra Fonseca Cedro</v>
      </c>
      <c r="C1225" s="7"/>
      <c r="D1225" s="7"/>
      <c r="E1225" s="7"/>
      <c r="F1225" s="7"/>
      <c r="G1225" s="7"/>
      <c r="H1225" s="7"/>
      <c r="I1225" s="8">
        <f t="shared" si="85"/>
        <v>0</v>
      </c>
    </row>
    <row r="1226" spans="1:9" ht="15.75" x14ac:dyDescent="0.25">
      <c r="A1226" s="26">
        <v>1085</v>
      </c>
      <c r="B1226" s="6" t="str">
        <f>CADASTROS!$C$778</f>
        <v>Irene Rodrigues Oliveira</v>
      </c>
      <c r="C1226" s="7"/>
      <c r="D1226" s="7"/>
      <c r="E1226" s="7"/>
      <c r="F1226" s="7"/>
      <c r="G1226" s="7"/>
      <c r="H1226" s="7"/>
      <c r="I1226" s="8">
        <f t="shared" si="85"/>
        <v>0</v>
      </c>
    </row>
    <row r="1227" spans="1:9" ht="15.75" x14ac:dyDescent="0.25">
      <c r="A1227" s="26">
        <v>1086</v>
      </c>
      <c r="B1227" s="6" t="str">
        <f>CADASTROS!$C$779</f>
        <v>Luana Jesus Santana</v>
      </c>
      <c r="C1227" s="7"/>
      <c r="D1227" s="7"/>
      <c r="E1227" s="7"/>
      <c r="F1227" s="7"/>
      <c r="G1227" s="7"/>
      <c r="H1227" s="7"/>
      <c r="I1227" s="8">
        <f t="shared" si="85"/>
        <v>0</v>
      </c>
    </row>
    <row r="1228" spans="1:9" ht="15.75" x14ac:dyDescent="0.25">
      <c r="A1228" s="26">
        <v>1087</v>
      </c>
      <c r="B1228" s="6" t="str">
        <f>CADASTROS!$C$780</f>
        <v>Marivani Cruz Damasceno</v>
      </c>
      <c r="C1228" s="7"/>
      <c r="D1228" s="7"/>
      <c r="E1228" s="7"/>
      <c r="F1228" s="7"/>
      <c r="G1228" s="7"/>
      <c r="H1228" s="7"/>
      <c r="I1228" s="8">
        <f t="shared" si="85"/>
        <v>0</v>
      </c>
    </row>
    <row r="1229" spans="1:9" ht="15.75" x14ac:dyDescent="0.25">
      <c r="A1229" s="26">
        <v>1088</v>
      </c>
      <c r="B1229" s="6" t="str">
        <f>CADASTROS!$C$781</f>
        <v>Maria Anunciação P Santos</v>
      </c>
      <c r="C1229" s="7"/>
      <c r="D1229" s="7"/>
      <c r="E1229" s="7"/>
      <c r="F1229" s="7"/>
      <c r="G1229" s="7"/>
      <c r="H1229" s="7"/>
      <c r="I1229" s="8">
        <f t="shared" si="85"/>
        <v>0</v>
      </c>
    </row>
    <row r="1230" spans="1:9" ht="15.75" x14ac:dyDescent="0.25">
      <c r="A1230" s="26">
        <v>1089</v>
      </c>
      <c r="B1230" s="6" t="str">
        <f>CADASTROS!$C$782</f>
        <v>Eufrásio A dos Santos</v>
      </c>
      <c r="C1230" s="7"/>
      <c r="D1230" s="7"/>
      <c r="E1230" s="7"/>
      <c r="F1230" s="7"/>
      <c r="G1230" s="7"/>
      <c r="H1230" s="7"/>
      <c r="I1230" s="8">
        <f t="shared" si="85"/>
        <v>0</v>
      </c>
    </row>
    <row r="1231" spans="1:9" ht="15.75" x14ac:dyDescent="0.25">
      <c r="A1231" s="26">
        <v>1090</v>
      </c>
      <c r="B1231" s="6" t="str">
        <f>CADASTROS!$C$783</f>
        <v>Luis Cedro de Sena</v>
      </c>
      <c r="C1231" s="7"/>
      <c r="D1231" s="7"/>
      <c r="E1231" s="7"/>
      <c r="F1231" s="7"/>
      <c r="G1231" s="7"/>
      <c r="H1231" s="7"/>
      <c r="I1231" s="8">
        <f t="shared" si="85"/>
        <v>0</v>
      </c>
    </row>
    <row r="1232" spans="1:9" ht="15.75" x14ac:dyDescent="0.25">
      <c r="A1232" s="26">
        <v>1091</v>
      </c>
      <c r="B1232" s="6" t="str">
        <f>CADASTROS!$C$784</f>
        <v>Cleusa Rodrigues da Silva</v>
      </c>
      <c r="C1232" s="7"/>
      <c r="D1232" s="7"/>
      <c r="E1232" s="7"/>
      <c r="F1232" s="7"/>
      <c r="G1232" s="7"/>
      <c r="H1232" s="7"/>
      <c r="I1232" s="8">
        <f t="shared" si="85"/>
        <v>0</v>
      </c>
    </row>
    <row r="1233" spans="1:9" ht="15.75" x14ac:dyDescent="0.25">
      <c r="A1233" s="26">
        <v>1092</v>
      </c>
      <c r="B1233" s="6" t="str">
        <f>CADASTROS!$C$785</f>
        <v>Ivanelia E Souza</v>
      </c>
      <c r="C1233" s="7"/>
      <c r="D1233" s="7"/>
      <c r="E1233" s="7"/>
      <c r="F1233" s="7"/>
      <c r="G1233" s="7"/>
      <c r="H1233" s="7"/>
      <c r="I1233" s="8">
        <f t="shared" si="85"/>
        <v>0</v>
      </c>
    </row>
    <row r="1234" spans="1:9" ht="15.75" x14ac:dyDescent="0.25">
      <c r="A1234" s="26">
        <v>1093</v>
      </c>
      <c r="B1234" s="6" t="str">
        <f>CADASTROS!$C$786</f>
        <v>Joseilton B Oliveira</v>
      </c>
      <c r="C1234" s="7"/>
      <c r="D1234" s="7"/>
      <c r="E1234" s="7"/>
      <c r="F1234" s="7"/>
      <c r="G1234" s="7"/>
      <c r="H1234" s="7"/>
      <c r="I1234" s="8">
        <f t="shared" si="85"/>
        <v>0</v>
      </c>
    </row>
    <row r="1235" spans="1:9" ht="15.75" x14ac:dyDescent="0.25">
      <c r="A1235" s="26">
        <v>1094</v>
      </c>
      <c r="B1235" s="6" t="str">
        <f>CADASTROS!$C$787</f>
        <v>José Wilton Marques da Silva</v>
      </c>
      <c r="C1235" s="7"/>
      <c r="D1235" s="7"/>
      <c r="E1235" s="7"/>
      <c r="F1235" s="7"/>
      <c r="G1235" s="7"/>
      <c r="H1235" s="7"/>
      <c r="I1235" s="8">
        <f t="shared" si="85"/>
        <v>0</v>
      </c>
    </row>
    <row r="1236" spans="1:9" ht="15.75" x14ac:dyDescent="0.25">
      <c r="A1236" s="26">
        <v>1095</v>
      </c>
      <c r="B1236" s="6" t="str">
        <f>CADASTROS!$C$788</f>
        <v>Reverson Haine C Costa</v>
      </c>
      <c r="C1236" s="7"/>
      <c r="D1236" s="7"/>
      <c r="E1236" s="7"/>
      <c r="F1236" s="7"/>
      <c r="G1236" s="7"/>
      <c r="H1236" s="7"/>
      <c r="I1236" s="8">
        <f t="shared" si="85"/>
        <v>0</v>
      </c>
    </row>
    <row r="1237" spans="1:9" ht="15.75" x14ac:dyDescent="0.25">
      <c r="A1237" s="26"/>
      <c r="B1237" s="6"/>
      <c r="C1237" s="7"/>
      <c r="D1237" s="7"/>
      <c r="E1237" s="7"/>
      <c r="F1237" s="7"/>
      <c r="G1237" s="7"/>
      <c r="H1237" s="7"/>
      <c r="I1237" s="8">
        <f t="shared" si="85"/>
        <v>0</v>
      </c>
    </row>
    <row r="1238" spans="1:9" ht="15.75" x14ac:dyDescent="0.25">
      <c r="B1238" s="6"/>
      <c r="C1238" s="7">
        <f t="shared" ref="C1238:I1238" si="86">SUM(C1211:C1237)</f>
        <v>0</v>
      </c>
      <c r="D1238" s="7">
        <f t="shared" si="86"/>
        <v>0</v>
      </c>
      <c r="E1238" s="7">
        <f t="shared" si="86"/>
        <v>0</v>
      </c>
      <c r="F1238" s="7">
        <f t="shared" si="86"/>
        <v>0</v>
      </c>
      <c r="G1238" s="7">
        <f t="shared" si="86"/>
        <v>0</v>
      </c>
      <c r="H1238" s="7">
        <f t="shared" si="86"/>
        <v>0</v>
      </c>
      <c r="I1238" s="7">
        <f t="shared" si="86"/>
        <v>0</v>
      </c>
    </row>
    <row r="1240" spans="1:9" ht="15.75" x14ac:dyDescent="0.25">
      <c r="B1240" s="9" t="s">
        <v>4</v>
      </c>
      <c r="C1240" s="7"/>
      <c r="D1240" s="7"/>
      <c r="E1240" s="7"/>
      <c r="F1240" s="7"/>
      <c r="G1240" s="7"/>
      <c r="H1240" s="7"/>
      <c r="I1240" s="7">
        <f>SUM(C1240:H1240)</f>
        <v>0</v>
      </c>
    </row>
    <row r="1241" spans="1:9" x14ac:dyDescent="0.25">
      <c r="B1241" s="10"/>
    </row>
    <row r="1242" spans="1:9" ht="15.75" x14ac:dyDescent="0.25">
      <c r="B1242" s="9" t="s">
        <v>5</v>
      </c>
      <c r="C1242" s="11" t="e">
        <f t="shared" ref="C1242:H1242" si="87">C1238/C1240</f>
        <v>#DIV/0!</v>
      </c>
      <c r="D1242" s="11" t="e">
        <f t="shared" si="87"/>
        <v>#DIV/0!</v>
      </c>
      <c r="E1242" s="11" t="e">
        <f t="shared" si="87"/>
        <v>#DIV/0!</v>
      </c>
      <c r="F1242" s="11" t="e">
        <f t="shared" si="87"/>
        <v>#DIV/0!</v>
      </c>
      <c r="G1242" s="11" t="e">
        <f t="shared" si="87"/>
        <v>#DIV/0!</v>
      </c>
      <c r="H1242" s="11" t="e">
        <f t="shared" si="87"/>
        <v>#DIV/0!</v>
      </c>
      <c r="I1242" s="11"/>
    </row>
    <row r="1243" spans="1:9" ht="15.75" x14ac:dyDescent="0.25">
      <c r="B1243" s="12"/>
      <c r="C1243" s="13"/>
      <c r="D1243" s="13"/>
      <c r="E1243" s="13"/>
      <c r="F1243" s="13"/>
      <c r="G1243" s="13"/>
      <c r="H1243" s="12"/>
      <c r="I1243" s="12"/>
    </row>
    <row r="1244" spans="1:9" ht="15.75" x14ac:dyDescent="0.25">
      <c r="B1244" s="9" t="s">
        <v>6</v>
      </c>
      <c r="C1244" s="7"/>
      <c r="D1244" s="7"/>
      <c r="E1244" s="6"/>
      <c r="F1244" s="6"/>
      <c r="G1244" s="6"/>
      <c r="H1244" s="6"/>
      <c r="I1244" s="14"/>
    </row>
    <row r="1246" spans="1:9" ht="21" x14ac:dyDescent="0.35">
      <c r="B1246" s="268" t="s">
        <v>8</v>
      </c>
      <c r="C1246" s="269"/>
      <c r="D1246" s="269"/>
      <c r="E1246" s="269"/>
      <c r="F1246" s="269"/>
      <c r="G1246" s="269"/>
      <c r="H1246" s="269"/>
      <c r="I1246" s="270"/>
    </row>
    <row r="1247" spans="1:9" x14ac:dyDescent="0.25">
      <c r="I1247" s="3"/>
    </row>
    <row r="1248" spans="1:9" ht="21" x14ac:dyDescent="0.35">
      <c r="B1248" s="271" t="s">
        <v>0</v>
      </c>
      <c r="C1248" s="272"/>
      <c r="D1248" s="272"/>
      <c r="E1248" s="272"/>
      <c r="F1248" s="272"/>
      <c r="G1248" s="272"/>
      <c r="H1248" s="272"/>
      <c r="I1248" s="273"/>
    </row>
    <row r="1250" spans="1:9" ht="33.6" customHeight="1" x14ac:dyDescent="0.25">
      <c r="B1250" s="265" t="s">
        <v>955</v>
      </c>
      <c r="C1250" s="266"/>
      <c r="D1250" s="266"/>
      <c r="E1250" s="266"/>
      <c r="F1250" s="266"/>
      <c r="G1250" s="266"/>
      <c r="H1250" s="266"/>
      <c r="I1250" s="267"/>
    </row>
    <row r="1251" spans="1:9" ht="47.25" x14ac:dyDescent="0.25">
      <c r="A1251" s="32" t="s">
        <v>22</v>
      </c>
      <c r="B1251" s="32" t="s">
        <v>1</v>
      </c>
      <c r="C1251" s="4" t="s">
        <v>2963</v>
      </c>
      <c r="D1251" s="4" t="s">
        <v>2964</v>
      </c>
      <c r="E1251" s="101" t="s">
        <v>2965</v>
      </c>
      <c r="F1251" s="101" t="s">
        <v>2966</v>
      </c>
      <c r="G1251" s="101" t="s">
        <v>2865</v>
      </c>
      <c r="H1251" s="4" t="s">
        <v>2962</v>
      </c>
      <c r="I1251" s="34" t="s">
        <v>2</v>
      </c>
    </row>
    <row r="1252" spans="1:9" ht="25.5" x14ac:dyDescent="0.25">
      <c r="A1252" s="31"/>
      <c r="B1252" s="31"/>
      <c r="C1252" s="16" t="s">
        <v>9</v>
      </c>
      <c r="D1252" s="16" t="s">
        <v>9</v>
      </c>
      <c r="E1252" s="16" t="s">
        <v>9</v>
      </c>
      <c r="F1252" s="16" t="s">
        <v>9</v>
      </c>
      <c r="G1252" s="16" t="s">
        <v>9</v>
      </c>
      <c r="H1252" s="16" t="s">
        <v>9</v>
      </c>
      <c r="I1252" s="35"/>
    </row>
    <row r="1253" spans="1:9" ht="15.75" x14ac:dyDescent="0.25">
      <c r="A1253" s="26">
        <v>1061</v>
      </c>
      <c r="B1253" s="6" t="str">
        <f>CADASTROS!$C$758</f>
        <v>Cleuson Barauna de Souza</v>
      </c>
      <c r="C1253" s="7"/>
      <c r="D1253" s="7"/>
      <c r="E1253" s="7"/>
      <c r="F1253" s="7"/>
      <c r="G1253" s="7"/>
      <c r="H1253" s="7"/>
      <c r="I1253" s="8">
        <f>SUM(C1253+D1253+E1253+F1253+G1253+H1253)</f>
        <v>0</v>
      </c>
    </row>
    <row r="1254" spans="1:9" ht="15.75" x14ac:dyDescent="0.25">
      <c r="A1254" s="26">
        <v>1062</v>
      </c>
      <c r="B1254" s="6" t="str">
        <f>CADASTROS!$C$759</f>
        <v>José Baraúna Bispo</v>
      </c>
      <c r="C1254" s="7"/>
      <c r="D1254" s="7"/>
      <c r="E1254" s="7"/>
      <c r="F1254" s="7"/>
      <c r="G1254" s="7"/>
      <c r="H1254" s="7"/>
      <c r="I1254" s="8">
        <f t="shared" ref="I1254:I1279" si="88">SUM(C1254+D1254+E1254+F1254+G1254+H1254)</f>
        <v>0</v>
      </c>
    </row>
    <row r="1255" spans="1:9" ht="15.75" x14ac:dyDescent="0.25">
      <c r="A1255" s="26">
        <v>1063</v>
      </c>
      <c r="B1255" s="6" t="str">
        <f>CADASTROS!$C$760</f>
        <v>Ivaneuza de S Baraúna</v>
      </c>
      <c r="C1255" s="7"/>
      <c r="D1255" s="7"/>
      <c r="E1255" s="7"/>
      <c r="F1255" s="7"/>
      <c r="G1255" s="7"/>
      <c r="H1255" s="7"/>
      <c r="I1255" s="8">
        <f t="shared" si="88"/>
        <v>0</v>
      </c>
    </row>
    <row r="1256" spans="1:9" ht="15.75" x14ac:dyDescent="0.25">
      <c r="A1256" s="26">
        <v>1064</v>
      </c>
      <c r="B1256" s="6" t="str">
        <f>CADASTROS!$C$761</f>
        <v>Mª Selma de Jesus Araújo</v>
      </c>
      <c r="C1256" s="7"/>
      <c r="D1256" s="7"/>
      <c r="E1256" s="7"/>
      <c r="F1256" s="7"/>
      <c r="G1256" s="7"/>
      <c r="H1256" s="7"/>
      <c r="I1256" s="8">
        <f t="shared" si="88"/>
        <v>0</v>
      </c>
    </row>
    <row r="1257" spans="1:9" ht="15.75" x14ac:dyDescent="0.25">
      <c r="A1257" s="26">
        <v>1065</v>
      </c>
      <c r="B1257" s="6" t="str">
        <f>CADASTROS!$C$762</f>
        <v>Patrícia da Silva Souza</v>
      </c>
      <c r="C1257" s="7"/>
      <c r="D1257" s="7"/>
      <c r="E1257" s="7"/>
      <c r="F1257" s="7"/>
      <c r="G1257" s="7"/>
      <c r="H1257" s="7"/>
      <c r="I1257" s="8">
        <f t="shared" si="88"/>
        <v>0</v>
      </c>
    </row>
    <row r="1258" spans="1:9" ht="15.75" x14ac:dyDescent="0.25">
      <c r="A1258" s="26">
        <v>1066</v>
      </c>
      <c r="B1258" s="6" t="str">
        <f>CADASTROS!$C$763</f>
        <v>Silvana Brito de Souza</v>
      </c>
      <c r="C1258" s="7"/>
      <c r="D1258" s="7"/>
      <c r="E1258" s="7"/>
      <c r="F1258" s="7"/>
      <c r="G1258" s="7"/>
      <c r="H1258" s="7"/>
      <c r="I1258" s="8">
        <f t="shared" si="88"/>
        <v>0</v>
      </c>
    </row>
    <row r="1259" spans="1:9" ht="15.75" x14ac:dyDescent="0.25">
      <c r="A1259" s="26">
        <v>1067</v>
      </c>
      <c r="B1259" s="6" t="str">
        <f>CADASTROS!$C$764</f>
        <v>Eufrásio Bispo de Souza</v>
      </c>
      <c r="C1259" s="7"/>
      <c r="D1259" s="7"/>
      <c r="E1259" s="7"/>
      <c r="F1259" s="7"/>
      <c r="G1259" s="7"/>
      <c r="H1259" s="7"/>
      <c r="I1259" s="8">
        <f t="shared" si="88"/>
        <v>0</v>
      </c>
    </row>
    <row r="1260" spans="1:9" ht="15.75" x14ac:dyDescent="0.25">
      <c r="A1260" s="26">
        <v>1072</v>
      </c>
      <c r="B1260" s="6" t="str">
        <f>CADASTROS!$C$765</f>
        <v>Edifátima A da Cruz</v>
      </c>
      <c r="C1260" s="7"/>
      <c r="D1260" s="7"/>
      <c r="E1260" s="7"/>
      <c r="F1260" s="7"/>
      <c r="G1260" s="7"/>
      <c r="H1260" s="7"/>
      <c r="I1260" s="8">
        <f t="shared" si="88"/>
        <v>0</v>
      </c>
    </row>
    <row r="1261" spans="1:9" ht="15.75" x14ac:dyDescent="0.25">
      <c r="A1261" s="26">
        <v>1073</v>
      </c>
      <c r="B1261" s="6" t="str">
        <f>CADASTROS!$C$766</f>
        <v>Wellington N Souza</v>
      </c>
      <c r="C1261" s="7"/>
      <c r="D1261" s="7"/>
      <c r="E1261" s="7"/>
      <c r="F1261" s="7"/>
      <c r="G1261" s="7"/>
      <c r="H1261" s="7"/>
      <c r="I1261" s="8">
        <f t="shared" si="88"/>
        <v>0</v>
      </c>
    </row>
    <row r="1262" spans="1:9" ht="15.75" x14ac:dyDescent="0.25">
      <c r="A1262" s="26">
        <v>1096</v>
      </c>
      <c r="B1262" s="6" t="str">
        <f>CADASTROS!$C$812</f>
        <v>Carlion de Jesus Santos</v>
      </c>
      <c r="C1262" s="7"/>
      <c r="D1262" s="7">
        <v>13</v>
      </c>
      <c r="E1262" s="7">
        <v>11</v>
      </c>
      <c r="F1262" s="7"/>
      <c r="G1262" s="7"/>
      <c r="H1262" s="7"/>
      <c r="I1262" s="8">
        <f t="shared" si="88"/>
        <v>24</v>
      </c>
    </row>
    <row r="1263" spans="1:9" ht="15.75" x14ac:dyDescent="0.25">
      <c r="A1263" s="26">
        <v>1097</v>
      </c>
      <c r="B1263" s="6" t="str">
        <f>CADASTROS!$C$813</f>
        <v>Josevaldo da Silva Souza</v>
      </c>
      <c r="C1263" s="7"/>
      <c r="D1263" s="7"/>
      <c r="E1263" s="7"/>
      <c r="F1263" s="7"/>
      <c r="G1263" s="7"/>
      <c r="H1263" s="7"/>
      <c r="I1263" s="8">
        <f t="shared" si="88"/>
        <v>0</v>
      </c>
    </row>
    <row r="1264" spans="1:9" ht="15.75" x14ac:dyDescent="0.25">
      <c r="A1264" s="26">
        <v>1098</v>
      </c>
      <c r="B1264" s="6" t="str">
        <f>CADASTROS!$C$814</f>
        <v>Dinaize de Jesus Silva</v>
      </c>
      <c r="C1264" s="7"/>
      <c r="D1264" s="7"/>
      <c r="E1264" s="7"/>
      <c r="F1264" s="7"/>
      <c r="G1264" s="7"/>
      <c r="H1264" s="7"/>
      <c r="I1264" s="8">
        <f t="shared" si="88"/>
        <v>0</v>
      </c>
    </row>
    <row r="1265" spans="1:9" ht="15.75" x14ac:dyDescent="0.25">
      <c r="A1265" s="26">
        <v>1099</v>
      </c>
      <c r="B1265" s="6" t="str">
        <f>CADASTROS!$C$815</f>
        <v>Marina Amaral dos Santos</v>
      </c>
      <c r="C1265" s="7"/>
      <c r="D1265" s="7"/>
      <c r="E1265" s="7"/>
      <c r="F1265" s="7"/>
      <c r="G1265" s="7"/>
      <c r="H1265" s="7"/>
      <c r="I1265" s="8">
        <f t="shared" si="88"/>
        <v>0</v>
      </c>
    </row>
    <row r="1266" spans="1:9" ht="15.75" x14ac:dyDescent="0.25">
      <c r="A1266" s="26">
        <v>1100</v>
      </c>
      <c r="B1266" s="6" t="str">
        <f>CADASTROS!$C$816</f>
        <v>Fabiane de Jesus Sampaio</v>
      </c>
      <c r="C1266" s="7"/>
      <c r="D1266" s="7"/>
      <c r="E1266" s="7"/>
      <c r="F1266" s="7"/>
      <c r="G1266" s="7"/>
      <c r="H1266" s="7"/>
      <c r="I1266" s="8">
        <f t="shared" si="88"/>
        <v>0</v>
      </c>
    </row>
    <row r="1267" spans="1:9" ht="15.75" x14ac:dyDescent="0.25">
      <c r="A1267" s="26">
        <v>1101</v>
      </c>
      <c r="B1267" s="6" t="str">
        <f>CADASTROS!$C$817</f>
        <v>Ivanise Reis Pinto</v>
      </c>
      <c r="C1267" s="7"/>
      <c r="D1267" s="7"/>
      <c r="E1267" s="7"/>
      <c r="F1267" s="7"/>
      <c r="G1267" s="7"/>
      <c r="H1267" s="7"/>
      <c r="I1267" s="8">
        <f t="shared" si="88"/>
        <v>0</v>
      </c>
    </row>
    <row r="1268" spans="1:9" ht="15.75" x14ac:dyDescent="0.25">
      <c r="A1268" s="26">
        <v>1102</v>
      </c>
      <c r="B1268" s="6" t="str">
        <f>CADASTROS!$C$818</f>
        <v>Odailton de Jesus Bispo</v>
      </c>
      <c r="C1268" s="7"/>
      <c r="D1268" s="7"/>
      <c r="E1268" s="7"/>
      <c r="F1268" s="7"/>
      <c r="G1268" s="7"/>
      <c r="H1268" s="7"/>
      <c r="I1268" s="8">
        <f t="shared" si="88"/>
        <v>0</v>
      </c>
    </row>
    <row r="1269" spans="1:9" ht="15.75" x14ac:dyDescent="0.25">
      <c r="A1269" s="26">
        <v>1103</v>
      </c>
      <c r="B1269" s="6" t="str">
        <f>CADASTROS!$C$819</f>
        <v>Maria da Silva Dourado</v>
      </c>
      <c r="C1269" s="7"/>
      <c r="D1269" s="7"/>
      <c r="E1269" s="7"/>
      <c r="F1269" s="7"/>
      <c r="G1269" s="7"/>
      <c r="H1269" s="7"/>
      <c r="I1269" s="8">
        <f t="shared" si="88"/>
        <v>0</v>
      </c>
    </row>
    <row r="1270" spans="1:9" ht="15.75" x14ac:dyDescent="0.25">
      <c r="A1270" s="26">
        <v>1104</v>
      </c>
      <c r="B1270" s="6" t="str">
        <f>CADASTROS!$C$820</f>
        <v>Maria Borges dos Santos</v>
      </c>
      <c r="C1270" s="7"/>
      <c r="D1270" s="7"/>
      <c r="E1270" s="7"/>
      <c r="F1270" s="7"/>
      <c r="G1270" s="7"/>
      <c r="H1270" s="7"/>
      <c r="I1270" s="8">
        <f t="shared" si="88"/>
        <v>0</v>
      </c>
    </row>
    <row r="1271" spans="1:9" ht="15.75" x14ac:dyDescent="0.25">
      <c r="A1271" s="26">
        <v>1105</v>
      </c>
      <c r="B1271" s="6" t="str">
        <f>CADASTROS!$C$821</f>
        <v>Rozemália Souza da Silva</v>
      </c>
      <c r="C1271" s="7"/>
      <c r="D1271" s="7"/>
      <c r="E1271" s="7"/>
      <c r="F1271" s="7"/>
      <c r="G1271" s="7"/>
      <c r="H1271" s="7"/>
      <c r="I1271" s="8">
        <f t="shared" si="88"/>
        <v>0</v>
      </c>
    </row>
    <row r="1272" spans="1:9" ht="15.75" x14ac:dyDescent="0.25">
      <c r="A1272" s="26">
        <v>1106</v>
      </c>
      <c r="B1272" s="6" t="str">
        <f>CADASTROS!$C$822</f>
        <v>Antônio Marques da Costa</v>
      </c>
      <c r="C1272" s="7"/>
      <c r="D1272" s="7"/>
      <c r="E1272" s="7"/>
      <c r="F1272" s="7"/>
      <c r="G1272" s="7"/>
      <c r="H1272" s="7"/>
      <c r="I1272" s="8">
        <f t="shared" si="88"/>
        <v>0</v>
      </c>
    </row>
    <row r="1273" spans="1:9" ht="15.75" x14ac:dyDescent="0.25">
      <c r="A1273" s="26">
        <v>1107</v>
      </c>
      <c r="B1273" s="6" t="str">
        <f>CADASTROS!$C$823</f>
        <v>Eliene Josefa Oliveira</v>
      </c>
      <c r="C1273" s="7"/>
      <c r="D1273" s="7"/>
      <c r="E1273" s="7"/>
      <c r="F1273" s="7"/>
      <c r="G1273" s="7"/>
      <c r="H1273" s="7"/>
      <c r="I1273" s="8">
        <f t="shared" si="88"/>
        <v>0</v>
      </c>
    </row>
    <row r="1274" spans="1:9" ht="15.75" x14ac:dyDescent="0.25">
      <c r="A1274" s="26">
        <v>1108</v>
      </c>
      <c r="B1274" s="6" t="str">
        <f>CADASTROS!$C$824</f>
        <v>Marcio Oliveira de Jesus</v>
      </c>
      <c r="C1274" s="7"/>
      <c r="D1274" s="7"/>
      <c r="E1274" s="7"/>
      <c r="F1274" s="7"/>
      <c r="G1274" s="7"/>
      <c r="H1274" s="7"/>
      <c r="I1274" s="8">
        <f t="shared" si="88"/>
        <v>0</v>
      </c>
    </row>
    <row r="1275" spans="1:9" ht="15.75" x14ac:dyDescent="0.25">
      <c r="A1275" s="26">
        <v>1109</v>
      </c>
      <c r="B1275" s="6" t="str">
        <f>CADASTROS!$C$825</f>
        <v>Eliete Cesar dos Santos</v>
      </c>
      <c r="C1275" s="7"/>
      <c r="D1275" s="7"/>
      <c r="E1275" s="7"/>
      <c r="F1275" s="7"/>
      <c r="G1275" s="7"/>
      <c r="H1275" s="7"/>
      <c r="I1275" s="8">
        <f t="shared" si="88"/>
        <v>0</v>
      </c>
    </row>
    <row r="1276" spans="1:9" ht="15.75" x14ac:dyDescent="0.25">
      <c r="A1276" s="26">
        <v>1110</v>
      </c>
      <c r="B1276" s="6" t="str">
        <f>CADASTROS!$C$826</f>
        <v>Elizabeth Nogueira Silva</v>
      </c>
      <c r="C1276" s="7"/>
      <c r="D1276" s="7"/>
      <c r="E1276" s="7"/>
      <c r="F1276" s="7"/>
      <c r="G1276" s="7"/>
      <c r="H1276" s="7"/>
      <c r="I1276" s="8">
        <f t="shared" si="88"/>
        <v>0</v>
      </c>
    </row>
    <row r="1277" spans="1:9" ht="15.75" x14ac:dyDescent="0.25">
      <c r="A1277" s="26">
        <v>1111</v>
      </c>
      <c r="B1277" s="6">
        <f>CADASTROS!$C$827</f>
        <v>0</v>
      </c>
      <c r="C1277" s="7"/>
      <c r="D1277" s="7"/>
      <c r="E1277" s="7"/>
      <c r="F1277" s="7"/>
      <c r="G1277" s="7"/>
      <c r="H1277" s="7"/>
      <c r="I1277" s="8">
        <f t="shared" si="88"/>
        <v>0</v>
      </c>
    </row>
    <row r="1278" spans="1:9" ht="15.75" x14ac:dyDescent="0.25">
      <c r="A1278" s="26">
        <v>1112</v>
      </c>
      <c r="B1278" s="6" t="str">
        <f>CADASTROS!$C$828</f>
        <v>Jeane Ferreira Bispo</v>
      </c>
      <c r="C1278" s="7"/>
      <c r="D1278" s="7"/>
      <c r="E1278" s="7"/>
      <c r="F1278" s="7"/>
      <c r="G1278" s="7"/>
      <c r="H1278" s="7"/>
      <c r="I1278" s="8">
        <f t="shared" si="88"/>
        <v>0</v>
      </c>
    </row>
    <row r="1279" spans="1:9" ht="15.75" x14ac:dyDescent="0.25">
      <c r="A1279" s="26">
        <v>1113</v>
      </c>
      <c r="B1279" s="6" t="str">
        <f>CADASTROS!$C$829</f>
        <v>Saraí Barbosa da Silva</v>
      </c>
      <c r="C1279" s="7"/>
      <c r="D1279" s="7"/>
      <c r="E1279" s="7"/>
      <c r="F1279" s="7"/>
      <c r="G1279" s="7"/>
      <c r="H1279" s="7"/>
      <c r="I1279" s="8">
        <f t="shared" si="88"/>
        <v>0</v>
      </c>
    </row>
    <row r="1280" spans="1:9" ht="15.75" x14ac:dyDescent="0.25">
      <c r="B1280" s="7" t="s">
        <v>3</v>
      </c>
      <c r="C1280" s="7">
        <f t="shared" ref="C1280:I1280" si="89">SUM(C1253:C1279)</f>
        <v>0</v>
      </c>
      <c r="D1280" s="7">
        <f t="shared" si="89"/>
        <v>13</v>
      </c>
      <c r="E1280" s="7">
        <f t="shared" si="89"/>
        <v>11</v>
      </c>
      <c r="F1280" s="7">
        <f t="shared" si="89"/>
        <v>0</v>
      </c>
      <c r="G1280" s="7">
        <f t="shared" si="89"/>
        <v>0</v>
      </c>
      <c r="H1280" s="7">
        <f t="shared" si="89"/>
        <v>0</v>
      </c>
      <c r="I1280" s="7">
        <f t="shared" si="89"/>
        <v>24</v>
      </c>
    </row>
    <row r="1282" spans="1:9" ht="15.75" x14ac:dyDescent="0.25">
      <c r="B1282" s="9" t="s">
        <v>4</v>
      </c>
      <c r="C1282" s="7"/>
      <c r="D1282" s="7"/>
      <c r="E1282" s="7"/>
      <c r="F1282" s="7"/>
      <c r="G1282" s="7"/>
      <c r="H1282" s="7"/>
      <c r="I1282" s="7">
        <f>SUM(C1282:H1282)</f>
        <v>0</v>
      </c>
    </row>
    <row r="1283" spans="1:9" x14ac:dyDescent="0.25">
      <c r="B1283" s="10"/>
    </row>
    <row r="1284" spans="1:9" ht="15.75" x14ac:dyDescent="0.25">
      <c r="B1284" s="9" t="s">
        <v>5</v>
      </c>
      <c r="C1284" s="11" t="e">
        <f t="shared" ref="C1284:H1284" si="90">C1280/C1282</f>
        <v>#DIV/0!</v>
      </c>
      <c r="D1284" s="11" t="e">
        <f t="shared" si="90"/>
        <v>#DIV/0!</v>
      </c>
      <c r="E1284" s="11" t="e">
        <f t="shared" si="90"/>
        <v>#DIV/0!</v>
      </c>
      <c r="F1284" s="11" t="e">
        <f t="shared" si="90"/>
        <v>#DIV/0!</v>
      </c>
      <c r="G1284" s="11" t="e">
        <f t="shared" si="90"/>
        <v>#DIV/0!</v>
      </c>
      <c r="H1284" s="11" t="e">
        <f t="shared" si="90"/>
        <v>#DIV/0!</v>
      </c>
      <c r="I1284" s="11"/>
    </row>
    <row r="1285" spans="1:9" ht="15.75" x14ac:dyDescent="0.25">
      <c r="B1285" s="12"/>
      <c r="C1285" s="13"/>
      <c r="D1285" s="13"/>
      <c r="E1285" s="13"/>
      <c r="F1285" s="13"/>
      <c r="G1285" s="13"/>
      <c r="H1285" s="12"/>
      <c r="I1285" s="12"/>
    </row>
    <row r="1286" spans="1:9" ht="15.75" x14ac:dyDescent="0.25">
      <c r="B1286" s="9" t="s">
        <v>6</v>
      </c>
      <c r="C1286" s="7"/>
      <c r="D1286" s="7"/>
      <c r="E1286" s="6"/>
      <c r="F1286" s="6"/>
      <c r="G1286" s="6"/>
      <c r="H1286" s="6"/>
      <c r="I1286" s="14"/>
    </row>
    <row r="1289" spans="1:9" ht="21" x14ac:dyDescent="0.35">
      <c r="B1289" s="268" t="s">
        <v>8</v>
      </c>
      <c r="C1289" s="269"/>
      <c r="D1289" s="269"/>
      <c r="E1289" s="269"/>
      <c r="F1289" s="269"/>
      <c r="G1289" s="269"/>
      <c r="H1289" s="269"/>
      <c r="I1289" s="270"/>
    </row>
    <row r="1290" spans="1:9" x14ac:dyDescent="0.25">
      <c r="I1290" s="3"/>
    </row>
    <row r="1291" spans="1:9" ht="21" x14ac:dyDescent="0.35">
      <c r="B1291" s="271" t="s">
        <v>0</v>
      </c>
      <c r="C1291" s="272"/>
      <c r="D1291" s="272"/>
      <c r="E1291" s="272"/>
      <c r="F1291" s="272"/>
      <c r="G1291" s="272"/>
      <c r="H1291" s="272"/>
      <c r="I1291" s="273"/>
    </row>
    <row r="1293" spans="1:9" ht="33.75" x14ac:dyDescent="0.25">
      <c r="B1293" s="265" t="s">
        <v>834</v>
      </c>
      <c r="C1293" s="266"/>
      <c r="D1293" s="266"/>
      <c r="E1293" s="266"/>
      <c r="F1293" s="266"/>
      <c r="G1293" s="266"/>
      <c r="H1293" s="266"/>
      <c r="I1293" s="267"/>
    </row>
    <row r="1294" spans="1:9" ht="47.25" x14ac:dyDescent="0.25">
      <c r="A1294" s="32" t="s">
        <v>22</v>
      </c>
      <c r="B1294" s="32" t="s">
        <v>1</v>
      </c>
      <c r="C1294" s="4" t="s">
        <v>2963</v>
      </c>
      <c r="D1294" s="4" t="s">
        <v>2964</v>
      </c>
      <c r="E1294" s="101" t="s">
        <v>2965</v>
      </c>
      <c r="F1294" s="101" t="s">
        <v>2966</v>
      </c>
      <c r="G1294" s="101" t="s">
        <v>2865</v>
      </c>
      <c r="H1294" s="4" t="s">
        <v>2962</v>
      </c>
      <c r="I1294" s="34" t="s">
        <v>2</v>
      </c>
    </row>
    <row r="1295" spans="1:9" ht="25.5" x14ac:dyDescent="0.25">
      <c r="A1295" s="31"/>
      <c r="B1295" s="31"/>
      <c r="C1295" s="16" t="s">
        <v>9</v>
      </c>
      <c r="D1295" s="16" t="s">
        <v>9</v>
      </c>
      <c r="E1295" s="16" t="s">
        <v>9</v>
      </c>
      <c r="F1295" s="16" t="s">
        <v>9</v>
      </c>
      <c r="G1295" s="16" t="s">
        <v>9</v>
      </c>
      <c r="H1295" s="16" t="s">
        <v>9</v>
      </c>
      <c r="I1295" s="35"/>
    </row>
    <row r="1296" spans="1:9" ht="15.75" x14ac:dyDescent="0.25">
      <c r="A1296" s="26">
        <v>1141</v>
      </c>
      <c r="B1296" s="6" t="str">
        <f>CADASTROS!$C$789</f>
        <v>Joselito Ferreira da Silva</v>
      </c>
      <c r="C1296" s="7"/>
      <c r="D1296" s="7"/>
      <c r="E1296" s="7"/>
      <c r="F1296" s="7"/>
      <c r="G1296" s="7"/>
      <c r="H1296" s="7"/>
      <c r="I1296" s="8">
        <f>SUM(C1296+D1296+E1296+F1296+G1296+H1296)</f>
        <v>0</v>
      </c>
    </row>
    <row r="1297" spans="1:9" ht="15.75" x14ac:dyDescent="0.25">
      <c r="A1297" s="26">
        <v>1142</v>
      </c>
      <c r="B1297" s="6" t="str">
        <f>CADASTROS!$C$790</f>
        <v>Silvana Pires dos Santos</v>
      </c>
      <c r="C1297" s="7"/>
      <c r="D1297" s="7"/>
      <c r="E1297" s="7"/>
      <c r="F1297" s="7"/>
      <c r="G1297" s="7"/>
      <c r="H1297" s="7"/>
      <c r="I1297" s="8">
        <f t="shared" ref="I1297:I1322" si="91">SUM(C1297+D1297+E1297+F1297+G1297+H1297)</f>
        <v>0</v>
      </c>
    </row>
    <row r="1298" spans="1:9" ht="15.75" x14ac:dyDescent="0.25">
      <c r="A1298" s="26">
        <v>1143</v>
      </c>
      <c r="B1298" s="6" t="str">
        <f>CADASTROS!$C$791</f>
        <v>Catiene de Souza</v>
      </c>
      <c r="C1298" s="7"/>
      <c r="D1298" s="7"/>
      <c r="E1298" s="7"/>
      <c r="F1298" s="7"/>
      <c r="G1298" s="7"/>
      <c r="H1298" s="7"/>
      <c r="I1298" s="8">
        <f t="shared" si="91"/>
        <v>0</v>
      </c>
    </row>
    <row r="1299" spans="1:9" ht="15.75" x14ac:dyDescent="0.25">
      <c r="A1299" s="26">
        <v>1144</v>
      </c>
      <c r="B1299" s="6" t="str">
        <f>CADASTROS!$C$792</f>
        <v>Maurício Alves de Araújo</v>
      </c>
      <c r="C1299" s="7"/>
      <c r="D1299" s="7"/>
      <c r="E1299" s="7"/>
      <c r="F1299" s="7"/>
      <c r="G1299" s="7"/>
      <c r="H1299" s="7"/>
      <c r="I1299" s="8">
        <f t="shared" si="91"/>
        <v>0</v>
      </c>
    </row>
    <row r="1300" spans="1:9" ht="15.75" x14ac:dyDescent="0.25">
      <c r="A1300" s="26">
        <v>1145</v>
      </c>
      <c r="B1300" s="6" t="str">
        <f>CADASTROS!$C$793</f>
        <v>Lucas José Alves</v>
      </c>
      <c r="C1300" s="7"/>
      <c r="D1300" s="7"/>
      <c r="E1300" s="7"/>
      <c r="F1300" s="7"/>
      <c r="G1300" s="7"/>
      <c r="H1300" s="7"/>
      <c r="I1300" s="8">
        <f t="shared" si="91"/>
        <v>0</v>
      </c>
    </row>
    <row r="1301" spans="1:9" ht="15.75" x14ac:dyDescent="0.25">
      <c r="A1301" s="26">
        <v>1146</v>
      </c>
      <c r="B1301" s="6" t="str">
        <f>CADASTROS!$C$794</f>
        <v>Vilmário Alves Queiróz</v>
      </c>
      <c r="C1301" s="7"/>
      <c r="D1301" s="7"/>
      <c r="E1301" s="7"/>
      <c r="F1301" s="7"/>
      <c r="G1301" s="7"/>
      <c r="H1301" s="7"/>
      <c r="I1301" s="8">
        <f t="shared" si="91"/>
        <v>0</v>
      </c>
    </row>
    <row r="1302" spans="1:9" ht="15.75" x14ac:dyDescent="0.25">
      <c r="A1302" s="26">
        <v>1147</v>
      </c>
      <c r="B1302" s="6" t="str">
        <f>CADASTROS!$C$795</f>
        <v>Marcelo Alves Queiróz</v>
      </c>
      <c r="C1302" s="7"/>
      <c r="D1302" s="7"/>
      <c r="E1302" s="7"/>
      <c r="F1302" s="7"/>
      <c r="G1302" s="7"/>
      <c r="H1302" s="7"/>
      <c r="I1302" s="8">
        <f t="shared" si="91"/>
        <v>0</v>
      </c>
    </row>
    <row r="1303" spans="1:9" ht="15.75" x14ac:dyDescent="0.25">
      <c r="A1303" s="26">
        <v>1148</v>
      </c>
      <c r="B1303" s="6" t="str">
        <f>CADASTROS!$C$796</f>
        <v>Neilton Dourado de Oliveira</v>
      </c>
      <c r="C1303" s="7"/>
      <c r="D1303" s="7"/>
      <c r="E1303" s="7"/>
      <c r="F1303" s="7"/>
      <c r="G1303" s="7"/>
      <c r="H1303" s="7"/>
      <c r="I1303" s="8">
        <f t="shared" si="91"/>
        <v>0</v>
      </c>
    </row>
    <row r="1304" spans="1:9" ht="15.75" x14ac:dyDescent="0.25">
      <c r="A1304" s="26">
        <v>1149</v>
      </c>
      <c r="B1304" s="6" t="str">
        <f>CADASTROS!$C$797</f>
        <v>Tailan Bispo Baraúna</v>
      </c>
      <c r="C1304" s="7"/>
      <c r="D1304" s="7"/>
      <c r="E1304" s="7"/>
      <c r="F1304" s="7"/>
      <c r="G1304" s="7"/>
      <c r="H1304" s="7"/>
      <c r="I1304" s="8">
        <f t="shared" si="91"/>
        <v>0</v>
      </c>
    </row>
    <row r="1305" spans="1:9" ht="15.75" x14ac:dyDescent="0.25">
      <c r="A1305" s="26">
        <v>1150</v>
      </c>
      <c r="B1305" s="6" t="str">
        <f>CADASTROS!$C$798</f>
        <v>Reinacir Dourado da Cruz</v>
      </c>
      <c r="C1305" s="7"/>
      <c r="D1305" s="7"/>
      <c r="E1305" s="7"/>
      <c r="F1305" s="7"/>
      <c r="G1305" s="7"/>
      <c r="H1305" s="7"/>
      <c r="I1305" s="8">
        <f t="shared" si="91"/>
        <v>0</v>
      </c>
    </row>
    <row r="1306" spans="1:9" ht="15.75" x14ac:dyDescent="0.25">
      <c r="A1306" s="26">
        <v>1151</v>
      </c>
      <c r="B1306" s="6" t="str">
        <f>CADASTROS!$C$799</f>
        <v>José dos Santos</v>
      </c>
      <c r="C1306" s="7"/>
      <c r="D1306" s="7"/>
      <c r="E1306" s="7"/>
      <c r="F1306" s="7"/>
      <c r="G1306" s="7"/>
      <c r="H1306" s="7"/>
      <c r="I1306" s="8">
        <f t="shared" si="91"/>
        <v>0</v>
      </c>
    </row>
    <row r="1307" spans="1:9" ht="15.75" x14ac:dyDescent="0.25">
      <c r="A1307" s="26">
        <v>1152</v>
      </c>
      <c r="B1307" s="6" t="str">
        <f>CADASTROS!$C$800</f>
        <v>Inácio Pereira de A Neto</v>
      </c>
      <c r="C1307" s="7"/>
      <c r="D1307" s="7"/>
      <c r="E1307" s="7"/>
      <c r="F1307" s="7"/>
      <c r="G1307" s="7"/>
      <c r="H1307" s="7"/>
      <c r="I1307" s="8">
        <f t="shared" si="91"/>
        <v>0</v>
      </c>
    </row>
    <row r="1308" spans="1:9" ht="15.75" x14ac:dyDescent="0.25">
      <c r="A1308" s="26">
        <v>1153</v>
      </c>
      <c r="B1308" s="6" t="str">
        <f>CADASTROS!$C$801</f>
        <v>Ronivan Maria de Queiróz</v>
      </c>
      <c r="C1308" s="7"/>
      <c r="D1308" s="7"/>
      <c r="E1308" s="7"/>
      <c r="F1308" s="7"/>
      <c r="G1308" s="7"/>
      <c r="H1308" s="7"/>
      <c r="I1308" s="8">
        <f t="shared" si="91"/>
        <v>0</v>
      </c>
    </row>
    <row r="1309" spans="1:9" ht="15.75" x14ac:dyDescent="0.25">
      <c r="A1309" s="26">
        <v>1154</v>
      </c>
      <c r="B1309" s="6" t="str">
        <f>CADASTROS!$C$802</f>
        <v>Mirian dos Reis Souza</v>
      </c>
      <c r="C1309" s="7"/>
      <c r="D1309" s="7"/>
      <c r="E1309" s="7"/>
      <c r="F1309" s="7"/>
      <c r="G1309" s="7"/>
      <c r="H1309" s="7"/>
      <c r="I1309" s="8">
        <f t="shared" si="91"/>
        <v>0</v>
      </c>
    </row>
    <row r="1310" spans="1:9" ht="15.75" x14ac:dyDescent="0.25">
      <c r="A1310" s="26">
        <v>1155</v>
      </c>
      <c r="B1310" s="6" t="str">
        <f>CADASTROS!$C$803</f>
        <v>Lucieide Rosa Barauna</v>
      </c>
      <c r="C1310" s="7"/>
      <c r="D1310" s="7"/>
      <c r="E1310" s="7"/>
      <c r="F1310" s="7"/>
      <c r="G1310" s="7"/>
      <c r="H1310" s="7"/>
      <c r="I1310" s="8">
        <f t="shared" si="91"/>
        <v>0</v>
      </c>
    </row>
    <row r="1311" spans="1:9" ht="15.75" x14ac:dyDescent="0.25">
      <c r="A1311" s="26">
        <v>1156</v>
      </c>
      <c r="B1311" s="6" t="str">
        <f>CADASTROS!$C$804</f>
        <v>Deilton Pereira de Jesus</v>
      </c>
      <c r="C1311" s="7"/>
      <c r="D1311" s="7"/>
      <c r="E1311" s="7"/>
      <c r="F1311" s="7"/>
      <c r="G1311" s="7"/>
      <c r="H1311" s="7"/>
      <c r="I1311" s="8">
        <f t="shared" si="91"/>
        <v>0</v>
      </c>
    </row>
    <row r="1312" spans="1:9" ht="15.75" x14ac:dyDescent="0.25">
      <c r="A1312" s="26">
        <v>1157</v>
      </c>
      <c r="B1312" s="6" t="str">
        <f>CADASTROS!$C$805</f>
        <v>Ednei Jesus dos Santos</v>
      </c>
      <c r="C1312" s="7"/>
      <c r="D1312" s="7"/>
      <c r="E1312" s="7"/>
      <c r="F1312" s="7"/>
      <c r="G1312" s="7"/>
      <c r="H1312" s="7"/>
      <c r="I1312" s="8">
        <f t="shared" si="91"/>
        <v>0</v>
      </c>
    </row>
    <row r="1313" spans="1:9" ht="15.75" x14ac:dyDescent="0.25">
      <c r="A1313" s="26">
        <v>1158</v>
      </c>
      <c r="B1313" s="6" t="str">
        <f>CADASTROS!$C$806</f>
        <v>Josivan Teles de Oliveira</v>
      </c>
      <c r="C1313" s="7"/>
      <c r="D1313" s="7"/>
      <c r="E1313" s="7"/>
      <c r="F1313" s="7"/>
      <c r="G1313" s="7"/>
      <c r="H1313" s="7"/>
      <c r="I1313" s="8">
        <f t="shared" si="91"/>
        <v>0</v>
      </c>
    </row>
    <row r="1314" spans="1:9" ht="15.75" x14ac:dyDescent="0.25">
      <c r="A1314" s="26">
        <v>1159</v>
      </c>
      <c r="B1314" s="6" t="str">
        <f>CADASTROS!$C$807</f>
        <v>Claudinei Fidelis da Anunciação</v>
      </c>
      <c r="C1314" s="7"/>
      <c r="D1314" s="7"/>
      <c r="E1314" s="7"/>
      <c r="F1314" s="7"/>
      <c r="G1314" s="7"/>
      <c r="H1314" s="7"/>
      <c r="I1314" s="8">
        <f t="shared" si="91"/>
        <v>0</v>
      </c>
    </row>
    <row r="1315" spans="1:9" ht="15.75" x14ac:dyDescent="0.25">
      <c r="A1315" s="26">
        <v>1160</v>
      </c>
      <c r="B1315" s="6" t="str">
        <f>CADASTROS!$C$808</f>
        <v>Laise Ferreira Bispo</v>
      </c>
      <c r="C1315" s="7"/>
      <c r="D1315" s="7"/>
      <c r="E1315" s="7"/>
      <c r="F1315" s="7"/>
      <c r="G1315" s="7"/>
      <c r="H1315" s="7"/>
      <c r="I1315" s="8">
        <f t="shared" si="91"/>
        <v>0</v>
      </c>
    </row>
    <row r="1316" spans="1:9" ht="15.75" x14ac:dyDescent="0.25">
      <c r="A1316" s="26">
        <v>1161</v>
      </c>
      <c r="B1316" s="6" t="str">
        <f>CADASTROS!$C$809</f>
        <v>Doralina Barbosa de Souza</v>
      </c>
      <c r="C1316" s="7"/>
      <c r="D1316" s="7"/>
      <c r="E1316" s="7"/>
      <c r="F1316" s="7"/>
      <c r="G1316" s="7"/>
      <c r="H1316" s="7"/>
      <c r="I1316" s="8">
        <f t="shared" si="91"/>
        <v>0</v>
      </c>
    </row>
    <row r="1317" spans="1:9" ht="15.75" x14ac:dyDescent="0.25">
      <c r="A1317" s="26">
        <v>1162</v>
      </c>
      <c r="B1317" s="6" t="str">
        <f>CADASTROS!$C$810</f>
        <v>Jocirlei Barros de Brito</v>
      </c>
      <c r="C1317" s="7"/>
      <c r="D1317" s="7"/>
      <c r="E1317" s="7"/>
      <c r="F1317" s="7"/>
      <c r="G1317" s="7"/>
      <c r="H1317" s="7"/>
      <c r="I1317" s="8">
        <f t="shared" si="91"/>
        <v>0</v>
      </c>
    </row>
    <row r="1318" spans="1:9" ht="15.75" x14ac:dyDescent="0.25">
      <c r="A1318" s="26">
        <v>1163</v>
      </c>
      <c r="B1318" s="6" t="str">
        <f>CADASTROS!$C$811</f>
        <v>Vagna Batista de Oliveira</v>
      </c>
      <c r="C1318" s="7"/>
      <c r="D1318" s="7"/>
      <c r="E1318" s="7"/>
      <c r="F1318" s="7"/>
      <c r="G1318" s="7"/>
      <c r="H1318" s="7"/>
      <c r="I1318" s="8">
        <f t="shared" si="91"/>
        <v>0</v>
      </c>
    </row>
    <row r="1319" spans="1:9" ht="15.75" x14ac:dyDescent="0.25">
      <c r="A1319" s="26">
        <v>1164</v>
      </c>
      <c r="B1319" s="6" t="str">
        <f>CADASTROS!$C$857</f>
        <v>Francisco de Sousa Lima</v>
      </c>
      <c r="C1319" s="7"/>
      <c r="D1319" s="7"/>
      <c r="E1319" s="7"/>
      <c r="F1319" s="7"/>
      <c r="G1319" s="7"/>
      <c r="H1319" s="7"/>
      <c r="I1319" s="8">
        <f t="shared" si="91"/>
        <v>0</v>
      </c>
    </row>
    <row r="1320" spans="1:9" ht="15.75" x14ac:dyDescent="0.25">
      <c r="A1320" s="26">
        <v>1165</v>
      </c>
      <c r="B1320" s="6" t="str">
        <f>CADASTROS!$C$858</f>
        <v>Marinalva Silva de Brito</v>
      </c>
      <c r="C1320" s="7"/>
      <c r="D1320" s="7"/>
      <c r="E1320" s="7"/>
      <c r="F1320" s="7"/>
      <c r="G1320" s="7"/>
      <c r="H1320" s="7"/>
      <c r="I1320" s="8">
        <f t="shared" si="91"/>
        <v>0</v>
      </c>
    </row>
    <row r="1321" spans="1:9" ht="15.75" x14ac:dyDescent="0.25">
      <c r="A1321" s="26">
        <v>1166</v>
      </c>
      <c r="B1321" s="6" t="str">
        <f>CADASTROS!$C$859</f>
        <v>Miguel de Jesus Oliveira</v>
      </c>
      <c r="C1321" s="7"/>
      <c r="D1321" s="7">
        <v>19.5</v>
      </c>
      <c r="E1321" s="7">
        <v>18.5</v>
      </c>
      <c r="F1321" s="7"/>
      <c r="G1321" s="7"/>
      <c r="H1321" s="7"/>
      <c r="I1321" s="8">
        <f t="shared" si="91"/>
        <v>38</v>
      </c>
    </row>
    <row r="1322" spans="1:9" ht="15.75" x14ac:dyDescent="0.25">
      <c r="A1322" s="26">
        <v>1167</v>
      </c>
      <c r="B1322" s="6" t="str">
        <f>CADASTROS!$C$860</f>
        <v>Ricardo Alves de Souza</v>
      </c>
      <c r="C1322" s="7"/>
      <c r="D1322" s="7"/>
      <c r="E1322" s="7"/>
      <c r="F1322" s="7"/>
      <c r="G1322" s="7"/>
      <c r="H1322" s="7"/>
      <c r="I1322" s="8">
        <f t="shared" si="91"/>
        <v>0</v>
      </c>
    </row>
    <row r="1323" spans="1:9" ht="15.75" x14ac:dyDescent="0.25">
      <c r="B1323" s="6"/>
      <c r="C1323" s="7">
        <f t="shared" ref="C1323:I1323" si="92">SUM(C1296:C1322)</f>
        <v>0</v>
      </c>
      <c r="D1323" s="7">
        <f t="shared" si="92"/>
        <v>19.5</v>
      </c>
      <c r="E1323" s="7">
        <f t="shared" si="92"/>
        <v>18.5</v>
      </c>
      <c r="F1323" s="7">
        <f t="shared" si="92"/>
        <v>0</v>
      </c>
      <c r="G1323" s="7">
        <f t="shared" si="92"/>
        <v>0</v>
      </c>
      <c r="H1323" s="7">
        <f t="shared" si="92"/>
        <v>0</v>
      </c>
      <c r="I1323" s="7">
        <f t="shared" si="92"/>
        <v>38</v>
      </c>
    </row>
    <row r="1325" spans="1:9" ht="15.75" x14ac:dyDescent="0.25">
      <c r="B1325" s="9" t="s">
        <v>4</v>
      </c>
      <c r="C1325" s="7"/>
      <c r="D1325" s="7"/>
      <c r="E1325" s="7"/>
      <c r="F1325" s="7"/>
      <c r="G1325" s="7"/>
      <c r="H1325" s="7"/>
      <c r="I1325" s="7">
        <f>SUM(C1325:H1325)</f>
        <v>0</v>
      </c>
    </row>
    <row r="1326" spans="1:9" x14ac:dyDescent="0.25">
      <c r="B1326" s="10"/>
    </row>
    <row r="1327" spans="1:9" ht="15.75" x14ac:dyDescent="0.25">
      <c r="B1327" s="9" t="s">
        <v>5</v>
      </c>
      <c r="C1327" s="11" t="e">
        <f t="shared" ref="C1327:H1327" si="93">C1323/C1325</f>
        <v>#DIV/0!</v>
      </c>
      <c r="D1327" s="11" t="e">
        <f t="shared" si="93"/>
        <v>#DIV/0!</v>
      </c>
      <c r="E1327" s="11" t="e">
        <f t="shared" si="93"/>
        <v>#DIV/0!</v>
      </c>
      <c r="F1327" s="11" t="e">
        <f t="shared" si="93"/>
        <v>#DIV/0!</v>
      </c>
      <c r="G1327" s="11" t="e">
        <f t="shared" si="93"/>
        <v>#DIV/0!</v>
      </c>
      <c r="H1327" s="11" t="e">
        <f t="shared" si="93"/>
        <v>#DIV/0!</v>
      </c>
      <c r="I1327" s="11"/>
    </row>
    <row r="1328" spans="1:9" ht="15.75" x14ac:dyDescent="0.25">
      <c r="B1328" s="12"/>
      <c r="C1328" s="13"/>
      <c r="D1328" s="13"/>
      <c r="E1328" s="13"/>
      <c r="F1328" s="13"/>
      <c r="G1328" s="13"/>
      <c r="H1328" s="12"/>
      <c r="I1328" s="12"/>
    </row>
    <row r="1329" spans="1:9" ht="15.75" x14ac:dyDescent="0.25">
      <c r="B1329" s="9" t="s">
        <v>6</v>
      </c>
      <c r="C1329" s="7"/>
      <c r="D1329" s="7"/>
      <c r="E1329" s="6"/>
      <c r="F1329" s="6"/>
      <c r="G1329" s="6"/>
      <c r="H1329" s="6"/>
      <c r="I1329" s="14"/>
    </row>
    <row r="1332" spans="1:9" ht="33.75" x14ac:dyDescent="0.25">
      <c r="B1332" s="265" t="s">
        <v>955</v>
      </c>
      <c r="C1332" s="266"/>
      <c r="D1332" s="266"/>
      <c r="E1332" s="266"/>
      <c r="F1332" s="266"/>
      <c r="G1332" s="266"/>
      <c r="H1332" s="266"/>
      <c r="I1332" s="267"/>
    </row>
    <row r="1333" spans="1:9" ht="47.25" x14ac:dyDescent="0.25">
      <c r="A1333" s="32" t="s">
        <v>22</v>
      </c>
      <c r="B1333" s="32" t="s">
        <v>1</v>
      </c>
      <c r="C1333" s="4" t="s">
        <v>2963</v>
      </c>
      <c r="D1333" s="4" t="s">
        <v>2964</v>
      </c>
      <c r="E1333" s="101" t="s">
        <v>2965</v>
      </c>
      <c r="F1333" s="101" t="s">
        <v>2966</v>
      </c>
      <c r="G1333" s="101" t="s">
        <v>2865</v>
      </c>
      <c r="H1333" s="4" t="s">
        <v>2962</v>
      </c>
      <c r="I1333" s="34" t="s">
        <v>2</v>
      </c>
    </row>
    <row r="1334" spans="1:9" ht="25.5" x14ac:dyDescent="0.25">
      <c r="A1334" s="31"/>
      <c r="B1334" s="31"/>
      <c r="C1334" s="16" t="s">
        <v>9</v>
      </c>
      <c r="D1334" s="16" t="s">
        <v>9</v>
      </c>
      <c r="E1334" s="16" t="s">
        <v>9</v>
      </c>
      <c r="F1334" s="16" t="s">
        <v>9</v>
      </c>
      <c r="G1334" s="16" t="s">
        <v>9</v>
      </c>
      <c r="H1334" s="16" t="s">
        <v>9</v>
      </c>
      <c r="I1334" s="35"/>
    </row>
    <row r="1335" spans="1:9" ht="15.75" x14ac:dyDescent="0.25">
      <c r="A1335" s="26">
        <v>1114</v>
      </c>
      <c r="B1335" s="6" t="str">
        <f>CADASTROS!$C$830</f>
        <v>Edinália Nascimento Araújo</v>
      </c>
      <c r="C1335" s="7"/>
      <c r="D1335" s="7"/>
      <c r="E1335" s="7"/>
      <c r="F1335" s="7"/>
      <c r="G1335" s="7"/>
      <c r="H1335" s="7"/>
      <c r="I1335" s="8">
        <f>SUM(C1335+D1335+E1335+F1335+G1335+H1335)</f>
        <v>0</v>
      </c>
    </row>
    <row r="1336" spans="1:9" ht="15.75" x14ac:dyDescent="0.25">
      <c r="A1336" s="26">
        <v>1115</v>
      </c>
      <c r="B1336" s="6" t="str">
        <f>CADASTROS!$C$831</f>
        <v>Edileuza Sena Pindobeiro</v>
      </c>
      <c r="C1336" s="7"/>
      <c r="D1336" s="7"/>
      <c r="E1336" s="7"/>
      <c r="F1336" s="7"/>
      <c r="G1336" s="7"/>
      <c r="H1336" s="7"/>
      <c r="I1336" s="8">
        <f t="shared" ref="I1336:I1361" si="94">SUM(C1336+D1336+E1336+F1336+G1336+H1336)</f>
        <v>0</v>
      </c>
    </row>
    <row r="1337" spans="1:9" ht="15.75" x14ac:dyDescent="0.25">
      <c r="A1337" s="26">
        <v>1116</v>
      </c>
      <c r="B1337" s="6" t="str">
        <f>CADASTROS!$C$832</f>
        <v>Marinalva de Jesus</v>
      </c>
      <c r="C1337" s="7"/>
      <c r="D1337" s="7"/>
      <c r="E1337" s="7"/>
      <c r="F1337" s="7"/>
      <c r="G1337" s="7"/>
      <c r="H1337" s="7"/>
      <c r="I1337" s="8">
        <f t="shared" si="94"/>
        <v>0</v>
      </c>
    </row>
    <row r="1338" spans="1:9" ht="15.75" x14ac:dyDescent="0.25">
      <c r="A1338" s="26">
        <v>1117</v>
      </c>
      <c r="B1338" s="6" t="str">
        <f>CADASTROS!$C$833</f>
        <v>Renato Haine Campos</v>
      </c>
      <c r="C1338" s="7"/>
      <c r="D1338" s="7"/>
      <c r="E1338" s="7"/>
      <c r="F1338" s="7"/>
      <c r="G1338" s="7"/>
      <c r="H1338" s="7"/>
      <c r="I1338" s="8">
        <f t="shared" si="94"/>
        <v>0</v>
      </c>
    </row>
    <row r="1339" spans="1:9" ht="15.75" x14ac:dyDescent="0.25">
      <c r="A1339" s="26">
        <v>1118</v>
      </c>
      <c r="B1339" s="6" t="str">
        <f>CADASTROS!$C$834</f>
        <v>Jardinilza Gonçalves da Silva</v>
      </c>
      <c r="C1339" s="7"/>
      <c r="D1339" s="7"/>
      <c r="E1339" s="7"/>
      <c r="F1339" s="7"/>
      <c r="G1339" s="7"/>
      <c r="H1339" s="7"/>
      <c r="I1339" s="8">
        <f t="shared" si="94"/>
        <v>0</v>
      </c>
    </row>
    <row r="1340" spans="1:9" ht="15.75" x14ac:dyDescent="0.25">
      <c r="A1340" s="26">
        <v>1119</v>
      </c>
      <c r="B1340" s="6" t="str">
        <f>CADASTROS!$C$835</f>
        <v>Cristiane da Silva Santiago</v>
      </c>
      <c r="C1340" s="7"/>
      <c r="D1340" s="7"/>
      <c r="E1340" s="7"/>
      <c r="F1340" s="7"/>
      <c r="G1340" s="7"/>
      <c r="H1340" s="7"/>
      <c r="I1340" s="8">
        <f t="shared" si="94"/>
        <v>0</v>
      </c>
    </row>
    <row r="1341" spans="1:9" ht="15.75" x14ac:dyDescent="0.25">
      <c r="A1341" s="26">
        <v>1120</v>
      </c>
      <c r="B1341" s="6" t="str">
        <f>CADASTROS!$C$836</f>
        <v>Adailto Almeida de Souza</v>
      </c>
      <c r="C1341" s="7"/>
      <c r="D1341" s="7">
        <v>20</v>
      </c>
      <c r="E1341" s="7">
        <v>19</v>
      </c>
      <c r="F1341" s="7"/>
      <c r="G1341" s="7"/>
      <c r="H1341" s="7"/>
      <c r="I1341" s="8">
        <f t="shared" si="94"/>
        <v>39</v>
      </c>
    </row>
    <row r="1342" spans="1:9" ht="15.75" x14ac:dyDescent="0.25">
      <c r="A1342" s="26">
        <v>1121</v>
      </c>
      <c r="B1342" s="6" t="str">
        <f>CADASTROS!$C$837</f>
        <v>Manoel Fausto de Sousa</v>
      </c>
      <c r="C1342" s="7"/>
      <c r="D1342" s="7"/>
      <c r="E1342" s="7"/>
      <c r="F1342" s="7"/>
      <c r="G1342" s="7"/>
      <c r="H1342" s="7"/>
      <c r="I1342" s="8">
        <f t="shared" si="94"/>
        <v>0</v>
      </c>
    </row>
    <row r="1343" spans="1:9" ht="15.75" x14ac:dyDescent="0.25">
      <c r="A1343" s="26">
        <v>1122</v>
      </c>
      <c r="B1343" s="6" t="str">
        <f>CADASTROS!$C$838</f>
        <v>José Rosa de Sousa</v>
      </c>
      <c r="C1343" s="7"/>
      <c r="D1343" s="7"/>
      <c r="E1343" s="7"/>
      <c r="F1343" s="7"/>
      <c r="G1343" s="7"/>
      <c r="H1343" s="7"/>
      <c r="I1343" s="8">
        <f t="shared" si="94"/>
        <v>0</v>
      </c>
    </row>
    <row r="1344" spans="1:9" ht="15.75" x14ac:dyDescent="0.25">
      <c r="A1344" s="26">
        <v>1123</v>
      </c>
      <c r="B1344" s="6" t="str">
        <f>CADASTROS!$C$839</f>
        <v>Jaqueline de S. Carvalho</v>
      </c>
      <c r="C1344" s="7"/>
      <c r="D1344" s="7"/>
      <c r="E1344" s="7"/>
      <c r="F1344" s="7"/>
      <c r="G1344" s="7"/>
      <c r="H1344" s="7"/>
      <c r="I1344" s="8">
        <f t="shared" si="94"/>
        <v>0</v>
      </c>
    </row>
    <row r="1345" spans="1:9" ht="15.75" x14ac:dyDescent="0.25">
      <c r="A1345" s="26">
        <v>1124</v>
      </c>
      <c r="B1345" s="6" t="str">
        <f>CADASTROS!$C$840</f>
        <v>João dos Santos Lopes</v>
      </c>
      <c r="C1345" s="7"/>
      <c r="D1345" s="7"/>
      <c r="E1345" s="7"/>
      <c r="F1345" s="7"/>
      <c r="G1345" s="7"/>
      <c r="H1345" s="7"/>
      <c r="I1345" s="8">
        <f t="shared" si="94"/>
        <v>0</v>
      </c>
    </row>
    <row r="1346" spans="1:9" ht="15.75" x14ac:dyDescent="0.25">
      <c r="A1346" s="26">
        <v>1125</v>
      </c>
      <c r="B1346" s="6" t="str">
        <f>CADASTROS!$C$841</f>
        <v>Adeni L. do Nascimento</v>
      </c>
      <c r="C1346" s="7"/>
      <c r="D1346" s="7"/>
      <c r="E1346" s="7"/>
      <c r="F1346" s="7"/>
      <c r="G1346" s="7"/>
      <c r="H1346" s="7"/>
      <c r="I1346" s="8">
        <f t="shared" si="94"/>
        <v>0</v>
      </c>
    </row>
    <row r="1347" spans="1:9" ht="15.75" x14ac:dyDescent="0.25">
      <c r="A1347" s="26">
        <v>1126</v>
      </c>
      <c r="B1347" s="6" t="str">
        <f>CADASTROS!$C$842</f>
        <v>Odair Jesus Silva Santos</v>
      </c>
      <c r="C1347" s="7"/>
      <c r="D1347" s="7"/>
      <c r="E1347" s="7"/>
      <c r="F1347" s="7"/>
      <c r="G1347" s="7"/>
      <c r="H1347" s="7"/>
      <c r="I1347" s="8">
        <f t="shared" si="94"/>
        <v>0</v>
      </c>
    </row>
    <row r="1348" spans="1:9" ht="15.75" x14ac:dyDescent="0.25">
      <c r="A1348" s="26">
        <v>1127</v>
      </c>
      <c r="B1348" s="6" t="str">
        <f>CADASTROS!$C$843</f>
        <v>Reginalda Carlos da Silva</v>
      </c>
      <c r="C1348" s="7"/>
      <c r="D1348" s="7"/>
      <c r="E1348" s="7"/>
      <c r="F1348" s="7"/>
      <c r="G1348" s="7"/>
      <c r="H1348" s="7"/>
      <c r="I1348" s="8">
        <f t="shared" si="94"/>
        <v>0</v>
      </c>
    </row>
    <row r="1349" spans="1:9" ht="15.75" x14ac:dyDescent="0.25">
      <c r="A1349" s="26">
        <v>1128</v>
      </c>
      <c r="B1349" s="6" t="str">
        <f>CADASTROS!$C$844</f>
        <v>Renivaldo Carlos da Silva</v>
      </c>
      <c r="C1349" s="7"/>
      <c r="D1349" s="7"/>
      <c r="E1349" s="7"/>
      <c r="F1349" s="7"/>
      <c r="G1349" s="7"/>
      <c r="H1349" s="7"/>
      <c r="I1349" s="8">
        <f t="shared" si="94"/>
        <v>0</v>
      </c>
    </row>
    <row r="1350" spans="1:9" ht="15.75" x14ac:dyDescent="0.25">
      <c r="A1350" s="26">
        <v>1129</v>
      </c>
      <c r="B1350" s="6" t="str">
        <f>CADASTROS!$C$845</f>
        <v>Estácio C de Souza</v>
      </c>
      <c r="C1350" s="7"/>
      <c r="D1350" s="7"/>
      <c r="E1350" s="7"/>
      <c r="F1350" s="7"/>
      <c r="G1350" s="7"/>
      <c r="H1350" s="7"/>
      <c r="I1350" s="8">
        <f t="shared" si="94"/>
        <v>0</v>
      </c>
    </row>
    <row r="1351" spans="1:9" ht="15.75" x14ac:dyDescent="0.25">
      <c r="A1351" s="26">
        <v>1130</v>
      </c>
      <c r="B1351" s="6" t="str">
        <f>CADASTROS!$C$846</f>
        <v>Domingos Alves Santana</v>
      </c>
      <c r="C1351" s="7"/>
      <c r="D1351" s="7"/>
      <c r="E1351" s="7"/>
      <c r="F1351" s="7"/>
      <c r="G1351" s="7"/>
      <c r="H1351" s="7"/>
      <c r="I1351" s="8">
        <f t="shared" si="94"/>
        <v>0</v>
      </c>
    </row>
    <row r="1352" spans="1:9" ht="15.75" x14ac:dyDescent="0.25">
      <c r="A1352" s="26">
        <v>1131</v>
      </c>
      <c r="B1352" s="6" t="str">
        <f>CADASTROS!$C$847</f>
        <v>Arestides Francisco de Sena</v>
      </c>
      <c r="C1352" s="7"/>
      <c r="D1352" s="7"/>
      <c r="E1352" s="7"/>
      <c r="F1352" s="7"/>
      <c r="G1352" s="7"/>
      <c r="H1352" s="7"/>
      <c r="I1352" s="8">
        <f t="shared" si="94"/>
        <v>0</v>
      </c>
    </row>
    <row r="1353" spans="1:9" ht="15.75" x14ac:dyDescent="0.25">
      <c r="A1353" s="26">
        <v>1132</v>
      </c>
      <c r="B1353" s="6" t="str">
        <f>CADASTROS!$C$848</f>
        <v>Marenilde Nascimento dos</v>
      </c>
      <c r="C1353" s="7"/>
      <c r="D1353" s="7"/>
      <c r="E1353" s="7"/>
      <c r="F1353" s="7"/>
      <c r="G1353" s="7"/>
      <c r="H1353" s="7"/>
      <c r="I1353" s="8">
        <f t="shared" si="94"/>
        <v>0</v>
      </c>
    </row>
    <row r="1354" spans="1:9" ht="15.75" x14ac:dyDescent="0.25">
      <c r="A1354" s="26">
        <v>1133</v>
      </c>
      <c r="B1354" s="6" t="str">
        <f>CADASTROS!$C$849</f>
        <v>Maria Rosa Dourado</v>
      </c>
      <c r="C1354" s="7"/>
      <c r="D1354" s="7"/>
      <c r="E1354" s="7"/>
      <c r="F1354" s="7"/>
      <c r="G1354" s="7">
        <v>13</v>
      </c>
      <c r="H1354" s="7"/>
      <c r="I1354" s="8">
        <f t="shared" si="94"/>
        <v>13</v>
      </c>
    </row>
    <row r="1355" spans="1:9" ht="15.75" x14ac:dyDescent="0.25">
      <c r="A1355" s="26">
        <v>1134</v>
      </c>
      <c r="B1355" s="6" t="str">
        <f>CADASTROS!$C$850</f>
        <v>Edleia Medeiros de Souza</v>
      </c>
      <c r="C1355" s="7"/>
      <c r="D1355" s="7"/>
      <c r="E1355" s="7"/>
      <c r="F1355" s="7"/>
      <c r="G1355" s="7"/>
      <c r="H1355" s="7"/>
      <c r="I1355" s="8">
        <f t="shared" si="94"/>
        <v>0</v>
      </c>
    </row>
    <row r="1356" spans="1:9" ht="15.75" x14ac:dyDescent="0.25">
      <c r="A1356" s="26">
        <v>1135</v>
      </c>
      <c r="B1356" s="6" t="str">
        <f>CADASTROS!$C$851</f>
        <v>Liliane Silva Brito</v>
      </c>
      <c r="C1356" s="7"/>
      <c r="D1356" s="7"/>
      <c r="E1356" s="7"/>
      <c r="F1356" s="7"/>
      <c r="G1356" s="7"/>
      <c r="H1356" s="7"/>
      <c r="I1356" s="8">
        <f t="shared" si="94"/>
        <v>0</v>
      </c>
    </row>
    <row r="1357" spans="1:9" ht="15.75" x14ac:dyDescent="0.25">
      <c r="A1357" s="26">
        <v>1136</v>
      </c>
      <c r="B1357" s="6" t="str">
        <f>CADASTROS!$C$852</f>
        <v>José Wilton Magalhães</v>
      </c>
      <c r="C1357" s="7"/>
      <c r="D1357" s="7"/>
      <c r="E1357" s="7"/>
      <c r="F1357" s="7"/>
      <c r="G1357" s="7"/>
      <c r="H1357" s="7"/>
      <c r="I1357" s="8">
        <f t="shared" si="94"/>
        <v>0</v>
      </c>
    </row>
    <row r="1358" spans="1:9" ht="15.75" x14ac:dyDescent="0.25">
      <c r="A1358" s="26">
        <v>1137</v>
      </c>
      <c r="B1358" s="6" t="str">
        <f>CADASTROS!$C$853</f>
        <v>Rosenilde Silva Oliveira</v>
      </c>
      <c r="C1358" s="7"/>
      <c r="D1358" s="7"/>
      <c r="E1358" s="7"/>
      <c r="F1358" s="7"/>
      <c r="G1358" s="7"/>
      <c r="H1358" s="7"/>
      <c r="I1358" s="8">
        <f t="shared" si="94"/>
        <v>0</v>
      </c>
    </row>
    <row r="1359" spans="1:9" ht="15.75" x14ac:dyDescent="0.25">
      <c r="A1359" s="26">
        <v>1138</v>
      </c>
      <c r="B1359" s="6" t="str">
        <f>CADASTROS!$C$854</f>
        <v>Móises Marques de Souza</v>
      </c>
      <c r="C1359" s="7"/>
      <c r="D1359" s="7"/>
      <c r="E1359" s="7"/>
      <c r="F1359" s="7"/>
      <c r="G1359" s="7"/>
      <c r="H1359" s="7"/>
      <c r="I1359" s="8">
        <f t="shared" si="94"/>
        <v>0</v>
      </c>
    </row>
    <row r="1360" spans="1:9" ht="15.75" x14ac:dyDescent="0.25">
      <c r="A1360" s="26">
        <v>1139</v>
      </c>
      <c r="B1360" s="6" t="str">
        <f>CADASTROS!$C$855</f>
        <v>Alane Silva de Oliveira</v>
      </c>
      <c r="C1360" s="7"/>
      <c r="D1360" s="7"/>
      <c r="E1360" s="7"/>
      <c r="F1360" s="7"/>
      <c r="G1360" s="7"/>
      <c r="H1360" s="7"/>
      <c r="I1360" s="8">
        <f t="shared" si="94"/>
        <v>0</v>
      </c>
    </row>
    <row r="1361" spans="1:9" ht="15.75" x14ac:dyDescent="0.25">
      <c r="A1361" s="26">
        <v>1140</v>
      </c>
      <c r="B1361" s="6" t="str">
        <f>CADASTROS!$C$856</f>
        <v>Tamares Oliveira Silva</v>
      </c>
      <c r="C1361" s="7"/>
      <c r="D1361" s="7"/>
      <c r="E1361" s="7"/>
      <c r="F1361" s="7"/>
      <c r="G1361" s="7"/>
      <c r="H1361" s="7"/>
      <c r="I1361" s="8">
        <f t="shared" si="94"/>
        <v>0</v>
      </c>
    </row>
    <row r="1362" spans="1:9" ht="15.75" x14ac:dyDescent="0.25">
      <c r="B1362" s="7" t="s">
        <v>3</v>
      </c>
      <c r="C1362" s="7">
        <f t="shared" ref="C1362:I1362" si="95">SUM(C1335:C1361)</f>
        <v>0</v>
      </c>
      <c r="D1362" s="7">
        <f t="shared" si="95"/>
        <v>20</v>
      </c>
      <c r="E1362" s="7">
        <f t="shared" si="95"/>
        <v>19</v>
      </c>
      <c r="F1362" s="7">
        <f t="shared" si="95"/>
        <v>0</v>
      </c>
      <c r="G1362" s="7">
        <f t="shared" si="95"/>
        <v>13</v>
      </c>
      <c r="H1362" s="7">
        <f t="shared" si="95"/>
        <v>0</v>
      </c>
      <c r="I1362" s="7">
        <f t="shared" si="95"/>
        <v>52</v>
      </c>
    </row>
    <row r="1364" spans="1:9" ht="15.75" x14ac:dyDescent="0.25">
      <c r="B1364" s="9" t="s">
        <v>4</v>
      </c>
      <c r="C1364" s="7"/>
      <c r="D1364" s="7"/>
      <c r="E1364" s="7"/>
      <c r="F1364" s="7"/>
      <c r="G1364" s="7"/>
      <c r="H1364" s="7"/>
      <c r="I1364" s="7">
        <f>SUM(C1364:H1364)</f>
        <v>0</v>
      </c>
    </row>
    <row r="1365" spans="1:9" x14ac:dyDescent="0.25">
      <c r="B1365" s="10"/>
    </row>
    <row r="1366" spans="1:9" ht="15.75" x14ac:dyDescent="0.25">
      <c r="B1366" s="9" t="s">
        <v>5</v>
      </c>
      <c r="C1366" s="11" t="e">
        <f t="shared" ref="C1366:H1366" si="96">C1362/C1364</f>
        <v>#DIV/0!</v>
      </c>
      <c r="D1366" s="11" t="e">
        <f t="shared" si="96"/>
        <v>#DIV/0!</v>
      </c>
      <c r="E1366" s="11" t="e">
        <f t="shared" si="96"/>
        <v>#DIV/0!</v>
      </c>
      <c r="F1366" s="11" t="e">
        <f t="shared" si="96"/>
        <v>#DIV/0!</v>
      </c>
      <c r="G1366" s="11" t="e">
        <f t="shared" si="96"/>
        <v>#DIV/0!</v>
      </c>
      <c r="H1366" s="11" t="e">
        <f t="shared" si="96"/>
        <v>#DIV/0!</v>
      </c>
      <c r="I1366" s="11"/>
    </row>
    <row r="1367" spans="1:9" ht="15.75" x14ac:dyDescent="0.25">
      <c r="B1367" s="12"/>
      <c r="C1367" s="13"/>
      <c r="D1367" s="13"/>
      <c r="E1367" s="13"/>
      <c r="F1367" s="13"/>
      <c r="G1367" s="13"/>
      <c r="H1367" s="12"/>
      <c r="I1367" s="12"/>
    </row>
    <row r="1368" spans="1:9" ht="15.75" x14ac:dyDescent="0.25">
      <c r="B1368" s="9" t="s">
        <v>6</v>
      </c>
      <c r="C1368" s="7"/>
      <c r="D1368" s="7"/>
      <c r="E1368" s="6"/>
      <c r="F1368" s="6"/>
      <c r="G1368" s="6"/>
      <c r="H1368" s="6"/>
      <c r="I1368" s="14"/>
    </row>
    <row r="1371" spans="1:9" ht="33.75" x14ac:dyDescent="0.25">
      <c r="B1371" s="265" t="s">
        <v>955</v>
      </c>
      <c r="C1371" s="266"/>
      <c r="D1371" s="266"/>
      <c r="E1371" s="266"/>
      <c r="F1371" s="266"/>
      <c r="G1371" s="266"/>
      <c r="H1371" s="266"/>
      <c r="I1371" s="267"/>
    </row>
    <row r="1372" spans="1:9" ht="47.25" x14ac:dyDescent="0.25">
      <c r="A1372" s="32" t="s">
        <v>22</v>
      </c>
      <c r="B1372" s="32" t="s">
        <v>1</v>
      </c>
      <c r="C1372" s="4" t="s">
        <v>2963</v>
      </c>
      <c r="D1372" s="4" t="s">
        <v>2964</v>
      </c>
      <c r="E1372" s="101" t="s">
        <v>2965</v>
      </c>
      <c r="F1372" s="101" t="s">
        <v>2966</v>
      </c>
      <c r="G1372" s="101" t="s">
        <v>2865</v>
      </c>
      <c r="H1372" s="4" t="s">
        <v>2962</v>
      </c>
      <c r="I1372" s="34" t="s">
        <v>2</v>
      </c>
    </row>
    <row r="1373" spans="1:9" ht="25.5" x14ac:dyDescent="0.25">
      <c r="A1373" s="31"/>
      <c r="B1373" s="31"/>
      <c r="C1373" s="16" t="s">
        <v>9</v>
      </c>
      <c r="D1373" s="16" t="s">
        <v>9</v>
      </c>
      <c r="E1373" s="16" t="s">
        <v>9</v>
      </c>
      <c r="F1373" s="16" t="s">
        <v>9</v>
      </c>
      <c r="G1373" s="16" t="s">
        <v>9</v>
      </c>
      <c r="H1373" s="16" t="s">
        <v>9</v>
      </c>
      <c r="I1373" s="35"/>
    </row>
    <row r="1374" spans="1:9" ht="15.75" x14ac:dyDescent="0.25">
      <c r="A1374" s="26">
        <v>1168</v>
      </c>
      <c r="B1374" s="6" t="str">
        <f>CADASTROS!$C$861</f>
        <v>Maria da C. de J. Nascimento</v>
      </c>
      <c r="C1374" s="7"/>
      <c r="D1374" s="7"/>
      <c r="E1374" s="7"/>
      <c r="F1374" s="7"/>
      <c r="G1374" s="7"/>
      <c r="H1374" s="7"/>
      <c r="I1374" s="8">
        <f>SUM(C1374+D1374+E1374+F1374+G1374+H1374)</f>
        <v>0</v>
      </c>
    </row>
    <row r="1375" spans="1:9" ht="15.75" x14ac:dyDescent="0.25">
      <c r="A1375" s="26">
        <v>1169</v>
      </c>
      <c r="B1375" s="6" t="str">
        <f>CADASTROS!$C$862</f>
        <v>Marinalva de Oliveira</v>
      </c>
      <c r="C1375" s="7"/>
      <c r="D1375" s="7"/>
      <c r="E1375" s="7"/>
      <c r="F1375" s="7"/>
      <c r="G1375" s="7"/>
      <c r="H1375" s="7"/>
      <c r="I1375" s="8">
        <f t="shared" ref="I1375:I1400" si="97">SUM(C1375+D1375+E1375+F1375+G1375+H1375)</f>
        <v>0</v>
      </c>
    </row>
    <row r="1376" spans="1:9" ht="15.75" x14ac:dyDescent="0.25">
      <c r="A1376" s="26">
        <v>1170</v>
      </c>
      <c r="B1376" s="6" t="str">
        <f>CADASTROS!$C$863</f>
        <v>Adarildo Caio</v>
      </c>
      <c r="C1376" s="7"/>
      <c r="D1376" s="7"/>
      <c r="E1376" s="7"/>
      <c r="F1376" s="7"/>
      <c r="G1376" s="7"/>
      <c r="H1376" s="7"/>
      <c r="I1376" s="8">
        <f t="shared" si="97"/>
        <v>0</v>
      </c>
    </row>
    <row r="1377" spans="1:9" ht="15.75" x14ac:dyDescent="0.25">
      <c r="A1377" s="26">
        <v>1171</v>
      </c>
      <c r="B1377" s="6" t="str">
        <f>CADASTROS!$C$864</f>
        <v>Guiomar Souza Santos</v>
      </c>
      <c r="C1377" s="7"/>
      <c r="D1377" s="7"/>
      <c r="E1377" s="7"/>
      <c r="F1377" s="7"/>
      <c r="G1377" s="7"/>
      <c r="H1377" s="7"/>
      <c r="I1377" s="8">
        <f t="shared" si="97"/>
        <v>0</v>
      </c>
    </row>
    <row r="1378" spans="1:9" ht="15.75" x14ac:dyDescent="0.25">
      <c r="A1378" s="26">
        <v>1172</v>
      </c>
      <c r="B1378" s="6" t="str">
        <f>CADASTROS!$C$865</f>
        <v>Jaime Gonçalves Santos</v>
      </c>
      <c r="C1378" s="7"/>
      <c r="D1378" s="7"/>
      <c r="E1378" s="7"/>
      <c r="F1378" s="7"/>
      <c r="G1378" s="7"/>
      <c r="H1378" s="7"/>
      <c r="I1378" s="8">
        <f t="shared" si="97"/>
        <v>0</v>
      </c>
    </row>
    <row r="1379" spans="1:9" ht="15.75" x14ac:dyDescent="0.25">
      <c r="A1379" s="26">
        <v>1173</v>
      </c>
      <c r="B1379" s="6" t="str">
        <f>CADASTROS!$C$866</f>
        <v>Max Souza Oliveira</v>
      </c>
      <c r="C1379" s="7"/>
      <c r="D1379" s="7"/>
      <c r="E1379" s="7"/>
      <c r="F1379" s="7"/>
      <c r="G1379" s="7"/>
      <c r="H1379" s="7"/>
      <c r="I1379" s="8">
        <f t="shared" si="97"/>
        <v>0</v>
      </c>
    </row>
    <row r="1380" spans="1:9" ht="15.75" x14ac:dyDescent="0.25">
      <c r="A1380" s="26">
        <v>1174</v>
      </c>
      <c r="B1380" s="6" t="str">
        <f>CADASTROS!$C$867</f>
        <v>Joaldo Pires Alves</v>
      </c>
      <c r="C1380" s="7"/>
      <c r="D1380" s="7"/>
      <c r="E1380" s="7"/>
      <c r="F1380" s="7"/>
      <c r="G1380" s="7"/>
      <c r="H1380" s="7"/>
      <c r="I1380" s="8">
        <f t="shared" si="97"/>
        <v>0</v>
      </c>
    </row>
    <row r="1381" spans="1:9" ht="15.75" x14ac:dyDescent="0.25">
      <c r="A1381" s="26">
        <v>1175</v>
      </c>
      <c r="B1381" s="6" t="str">
        <f>CADASTROS!$C$868</f>
        <v>Mário Santos Gonçalves</v>
      </c>
      <c r="C1381" s="7">
        <v>22.5</v>
      </c>
      <c r="D1381" s="7">
        <v>21</v>
      </c>
      <c r="E1381" s="7">
        <v>20.5</v>
      </c>
      <c r="F1381" s="7"/>
      <c r="G1381" s="7">
        <v>12</v>
      </c>
      <c r="H1381" s="7"/>
      <c r="I1381" s="8">
        <f t="shared" si="97"/>
        <v>76</v>
      </c>
    </row>
    <row r="1382" spans="1:9" ht="15.75" x14ac:dyDescent="0.25">
      <c r="A1382" s="26">
        <v>1176</v>
      </c>
      <c r="B1382" s="6" t="str">
        <f>CADASTROS!$C$869</f>
        <v>Tânia Regina N. Lemos</v>
      </c>
      <c r="C1382" s="7"/>
      <c r="D1382" s="7"/>
      <c r="E1382" s="7"/>
      <c r="F1382" s="7"/>
      <c r="G1382" s="7"/>
      <c r="H1382" s="7"/>
      <c r="I1382" s="8">
        <f t="shared" si="97"/>
        <v>0</v>
      </c>
    </row>
    <row r="1383" spans="1:9" ht="15.75" x14ac:dyDescent="0.25">
      <c r="A1383" s="26">
        <v>1177</v>
      </c>
      <c r="B1383" s="6" t="str">
        <f>CADASTROS!$C$870</f>
        <v>Judite M. Santos</v>
      </c>
      <c r="C1383" s="7"/>
      <c r="D1383" s="7">
        <v>41.5</v>
      </c>
      <c r="E1383" s="7">
        <v>44</v>
      </c>
      <c r="F1383" s="7"/>
      <c r="G1383" s="7">
        <v>9</v>
      </c>
      <c r="H1383" s="7"/>
      <c r="I1383" s="8">
        <f t="shared" si="97"/>
        <v>94.5</v>
      </c>
    </row>
    <row r="1384" spans="1:9" ht="15.75" x14ac:dyDescent="0.25">
      <c r="A1384" s="26">
        <v>1178</v>
      </c>
      <c r="B1384" s="6" t="str">
        <f>CADASTROS!$C$871</f>
        <v>Maria de Lourdes R. Oliveira</v>
      </c>
      <c r="C1384" s="7"/>
      <c r="D1384" s="7"/>
      <c r="E1384" s="7"/>
      <c r="F1384" s="7"/>
      <c r="G1384" s="7"/>
      <c r="H1384" s="7"/>
      <c r="I1384" s="8">
        <f t="shared" si="97"/>
        <v>0</v>
      </c>
    </row>
    <row r="1385" spans="1:9" ht="15.75" x14ac:dyDescent="0.25">
      <c r="A1385" s="26">
        <v>1179</v>
      </c>
      <c r="B1385" s="6" t="str">
        <f>CADASTROS!$C$872</f>
        <v>José N. P. da Silva</v>
      </c>
      <c r="C1385" s="7"/>
      <c r="D1385" s="7"/>
      <c r="E1385" s="7"/>
      <c r="F1385" s="7"/>
      <c r="G1385" s="7"/>
      <c r="H1385" s="7"/>
      <c r="I1385" s="8">
        <f t="shared" si="97"/>
        <v>0</v>
      </c>
    </row>
    <row r="1386" spans="1:9" ht="15.75" x14ac:dyDescent="0.25">
      <c r="A1386" s="26">
        <v>1180</v>
      </c>
      <c r="B1386" s="6" t="str">
        <f>CADASTROS!$C$873</f>
        <v>Emile Almeida Coelho</v>
      </c>
      <c r="C1386" s="7"/>
      <c r="D1386" s="7"/>
      <c r="E1386" s="7"/>
      <c r="F1386" s="7"/>
      <c r="G1386" s="7"/>
      <c r="H1386" s="7"/>
      <c r="I1386" s="8">
        <f t="shared" si="97"/>
        <v>0</v>
      </c>
    </row>
    <row r="1387" spans="1:9" ht="15.75" x14ac:dyDescent="0.25">
      <c r="A1387" s="26">
        <v>1181</v>
      </c>
      <c r="B1387" s="6" t="str">
        <f>CADASTROS!$C$874</f>
        <v>Noelio Santos Silva</v>
      </c>
      <c r="C1387" s="7"/>
      <c r="D1387" s="7"/>
      <c r="E1387" s="7"/>
      <c r="F1387" s="7"/>
      <c r="G1387" s="7"/>
      <c r="H1387" s="7"/>
      <c r="I1387" s="8">
        <f t="shared" si="97"/>
        <v>0</v>
      </c>
    </row>
    <row r="1388" spans="1:9" ht="15.75" x14ac:dyDescent="0.25">
      <c r="A1388" s="26">
        <v>1182</v>
      </c>
      <c r="B1388" s="6" t="str">
        <f>CADASTROS!$C$875</f>
        <v>Maria Betânia S. de Oliveira</v>
      </c>
      <c r="C1388" s="7"/>
      <c r="D1388" s="7">
        <v>26.5</v>
      </c>
      <c r="E1388" s="7">
        <v>38</v>
      </c>
      <c r="F1388" s="7"/>
      <c r="G1388" s="7">
        <v>19.5</v>
      </c>
      <c r="H1388" s="7"/>
      <c r="I1388" s="8">
        <f t="shared" si="97"/>
        <v>84</v>
      </c>
    </row>
    <row r="1389" spans="1:9" ht="15.75" x14ac:dyDescent="0.25">
      <c r="A1389" s="26">
        <v>1183</v>
      </c>
      <c r="B1389" s="6" t="str">
        <f>CADASTROS!$C$876</f>
        <v>Luciane da Silva Nunes</v>
      </c>
      <c r="C1389" s="7"/>
      <c r="D1389" s="7">
        <v>9.5</v>
      </c>
      <c r="E1389" s="7">
        <v>10</v>
      </c>
      <c r="F1389" s="7"/>
      <c r="G1389" s="7">
        <v>12</v>
      </c>
      <c r="H1389" s="7"/>
      <c r="I1389" s="8">
        <f t="shared" si="97"/>
        <v>31.5</v>
      </c>
    </row>
    <row r="1390" spans="1:9" ht="15.75" x14ac:dyDescent="0.25">
      <c r="A1390" s="26">
        <v>1184</v>
      </c>
      <c r="B1390" s="6" t="str">
        <f>CADASTROS!$C$877</f>
        <v>Manoel Messias de Jesus</v>
      </c>
      <c r="C1390" s="7"/>
      <c r="D1390" s="7"/>
      <c r="E1390" s="7"/>
      <c r="F1390" s="7"/>
      <c r="G1390" s="7"/>
      <c r="H1390" s="7"/>
      <c r="I1390" s="8">
        <f t="shared" si="97"/>
        <v>0</v>
      </c>
    </row>
    <row r="1391" spans="1:9" ht="15.75" x14ac:dyDescent="0.25">
      <c r="A1391" s="26">
        <v>1185</v>
      </c>
      <c r="B1391" s="6" t="str">
        <f>CADASTROS!$C$878</f>
        <v>Laiane Santos de Souza</v>
      </c>
      <c r="C1391" s="7"/>
      <c r="D1391" s="7"/>
      <c r="E1391" s="7"/>
      <c r="F1391" s="7"/>
      <c r="G1391" s="7"/>
      <c r="H1391" s="7"/>
      <c r="I1391" s="8">
        <f t="shared" si="97"/>
        <v>0</v>
      </c>
    </row>
    <row r="1392" spans="1:9" ht="15.75" x14ac:dyDescent="0.25">
      <c r="A1392" s="26">
        <v>1186</v>
      </c>
      <c r="B1392" s="6" t="str">
        <f>CADASTROS!$C$879</f>
        <v>Luzineide Pires de Souza</v>
      </c>
      <c r="C1392" s="7"/>
      <c r="D1392" s="7"/>
      <c r="E1392" s="7"/>
      <c r="F1392" s="7"/>
      <c r="G1392" s="7"/>
      <c r="H1392" s="7"/>
      <c r="I1392" s="8">
        <f t="shared" si="97"/>
        <v>0</v>
      </c>
    </row>
    <row r="1393" spans="1:9" ht="15.75" x14ac:dyDescent="0.25">
      <c r="A1393" s="26">
        <v>1187</v>
      </c>
      <c r="B1393" s="6" t="str">
        <f>CADASTROS!$C$880</f>
        <v>Hercules P dos Santos</v>
      </c>
      <c r="C1393" s="7"/>
      <c r="D1393" s="7"/>
      <c r="E1393" s="7"/>
      <c r="F1393" s="7"/>
      <c r="G1393" s="7"/>
      <c r="H1393" s="7"/>
      <c r="I1393" s="8">
        <f t="shared" si="97"/>
        <v>0</v>
      </c>
    </row>
    <row r="1394" spans="1:9" ht="15.75" x14ac:dyDescent="0.25">
      <c r="A1394" s="26">
        <v>1188</v>
      </c>
      <c r="B1394" s="6" t="str">
        <f>CADASTROS!$C$881</f>
        <v>Morivaldo S do Nascimento</v>
      </c>
      <c r="C1394" s="7"/>
      <c r="D1394" s="7"/>
      <c r="E1394" s="7"/>
      <c r="F1394" s="7"/>
      <c r="G1394" s="7"/>
      <c r="H1394" s="7"/>
      <c r="I1394" s="8">
        <f t="shared" si="97"/>
        <v>0</v>
      </c>
    </row>
    <row r="1395" spans="1:9" ht="15.75" x14ac:dyDescent="0.25">
      <c r="A1395" s="26">
        <v>1189</v>
      </c>
      <c r="B1395" s="6" t="str">
        <f>CADASTROS!$C$882</f>
        <v>Mariene da Silva</v>
      </c>
      <c r="C1395" s="7"/>
      <c r="D1395" s="7"/>
      <c r="E1395" s="7"/>
      <c r="F1395" s="7"/>
      <c r="G1395" s="7"/>
      <c r="H1395" s="7"/>
      <c r="I1395" s="8">
        <f t="shared" si="97"/>
        <v>0</v>
      </c>
    </row>
    <row r="1396" spans="1:9" ht="15.75" x14ac:dyDescent="0.25">
      <c r="A1396" s="26">
        <v>1190</v>
      </c>
      <c r="B1396" s="6" t="str">
        <f>CADASTROS!$C$883</f>
        <v>Abinailton Oliveira Costa</v>
      </c>
      <c r="C1396" s="7"/>
      <c r="D1396" s="7"/>
      <c r="E1396" s="7"/>
      <c r="F1396" s="7"/>
      <c r="G1396" s="7"/>
      <c r="H1396" s="7"/>
      <c r="I1396" s="8">
        <f t="shared" si="97"/>
        <v>0</v>
      </c>
    </row>
    <row r="1397" spans="1:9" ht="15.75" x14ac:dyDescent="0.25">
      <c r="A1397" s="26">
        <v>1191</v>
      </c>
      <c r="B1397" s="6" t="str">
        <f>CADASTROS!$C$884</f>
        <v>Leo Allive O. Martins</v>
      </c>
      <c r="C1397" s="7"/>
      <c r="D1397" s="7"/>
      <c r="E1397" s="7"/>
      <c r="F1397" s="7"/>
      <c r="G1397" s="7"/>
      <c r="H1397" s="7"/>
      <c r="I1397" s="8">
        <f t="shared" si="97"/>
        <v>0</v>
      </c>
    </row>
    <row r="1398" spans="1:9" ht="15.75" x14ac:dyDescent="0.25">
      <c r="A1398" s="26">
        <v>1192</v>
      </c>
      <c r="B1398" s="6" t="str">
        <f>CADASTROS!$C$885</f>
        <v>Gersonilson de Jesus Brito</v>
      </c>
      <c r="C1398" s="7"/>
      <c r="D1398" s="7"/>
      <c r="E1398" s="7"/>
      <c r="F1398" s="7"/>
      <c r="G1398" s="7"/>
      <c r="H1398" s="7"/>
      <c r="I1398" s="8">
        <f t="shared" si="97"/>
        <v>0</v>
      </c>
    </row>
    <row r="1399" spans="1:9" ht="15.75" x14ac:dyDescent="0.25">
      <c r="A1399" s="26">
        <v>1193</v>
      </c>
      <c r="B1399" s="6" t="str">
        <f>CADASTROS!$C$886</f>
        <v>Maria José Silva de Oliveira</v>
      </c>
      <c r="C1399" s="7"/>
      <c r="D1399" s="7"/>
      <c r="E1399" s="7"/>
      <c r="F1399" s="7"/>
      <c r="G1399" s="7"/>
      <c r="H1399" s="7"/>
      <c r="I1399" s="8">
        <f t="shared" si="97"/>
        <v>0</v>
      </c>
    </row>
    <row r="1400" spans="1:9" ht="15.75" x14ac:dyDescent="0.25">
      <c r="A1400" s="26">
        <v>1194</v>
      </c>
      <c r="B1400" s="6" t="str">
        <f>CADASTROS!$C$887</f>
        <v>Luiz Carlos S. Soares</v>
      </c>
      <c r="C1400" s="7">
        <v>30</v>
      </c>
      <c r="D1400" s="7">
        <v>19</v>
      </c>
      <c r="E1400" s="7"/>
      <c r="F1400" s="7"/>
      <c r="G1400" s="7">
        <v>10.5</v>
      </c>
      <c r="H1400" s="7"/>
      <c r="I1400" s="8">
        <f t="shared" si="97"/>
        <v>59.5</v>
      </c>
    </row>
    <row r="1401" spans="1:9" ht="15.75" x14ac:dyDescent="0.25">
      <c r="B1401" s="7" t="s">
        <v>3</v>
      </c>
      <c r="C1401" s="7">
        <f t="shared" ref="C1401:I1401" si="98">SUM(C1374:C1400)</f>
        <v>52.5</v>
      </c>
      <c r="D1401" s="7">
        <f t="shared" si="98"/>
        <v>117.5</v>
      </c>
      <c r="E1401" s="7">
        <f t="shared" si="98"/>
        <v>112.5</v>
      </c>
      <c r="F1401" s="7">
        <f t="shared" si="98"/>
        <v>0</v>
      </c>
      <c r="G1401" s="7">
        <f t="shared" si="98"/>
        <v>63</v>
      </c>
      <c r="H1401" s="7">
        <f t="shared" si="98"/>
        <v>0</v>
      </c>
      <c r="I1401" s="7">
        <f t="shared" si="98"/>
        <v>345.5</v>
      </c>
    </row>
    <row r="1403" spans="1:9" ht="15.75" x14ac:dyDescent="0.25">
      <c r="B1403" s="9" t="s">
        <v>4</v>
      </c>
      <c r="C1403" s="7"/>
      <c r="D1403" s="7"/>
      <c r="E1403" s="7"/>
      <c r="F1403" s="7"/>
      <c r="G1403" s="7"/>
      <c r="H1403" s="7"/>
      <c r="I1403" s="7">
        <f>SUM(C1403:H1403)</f>
        <v>0</v>
      </c>
    </row>
    <row r="1404" spans="1:9" x14ac:dyDescent="0.25">
      <c r="B1404" s="10"/>
    </row>
    <row r="1405" spans="1:9" ht="15.75" x14ac:dyDescent="0.25">
      <c r="B1405" s="9" t="s">
        <v>5</v>
      </c>
      <c r="C1405" s="11" t="e">
        <f t="shared" ref="C1405:H1405" si="99">C1401/C1403</f>
        <v>#DIV/0!</v>
      </c>
      <c r="D1405" s="11" t="e">
        <f t="shared" si="99"/>
        <v>#DIV/0!</v>
      </c>
      <c r="E1405" s="11" t="e">
        <f t="shared" si="99"/>
        <v>#DIV/0!</v>
      </c>
      <c r="F1405" s="11" t="e">
        <f t="shared" si="99"/>
        <v>#DIV/0!</v>
      </c>
      <c r="G1405" s="11" t="e">
        <f t="shared" si="99"/>
        <v>#DIV/0!</v>
      </c>
      <c r="H1405" s="11" t="e">
        <f t="shared" si="99"/>
        <v>#DIV/0!</v>
      </c>
      <c r="I1405" s="11"/>
    </row>
    <row r="1406" spans="1:9" ht="15.75" x14ac:dyDescent="0.25">
      <c r="B1406" s="12"/>
      <c r="C1406" s="13"/>
      <c r="D1406" s="13"/>
      <c r="E1406" s="13"/>
      <c r="F1406" s="13"/>
      <c r="G1406" s="13"/>
      <c r="H1406" s="12"/>
      <c r="I1406" s="12"/>
    </row>
    <row r="1407" spans="1:9" ht="15.75" x14ac:dyDescent="0.25">
      <c r="B1407" s="9" t="s">
        <v>6</v>
      </c>
      <c r="C1407" s="7"/>
      <c r="D1407" s="7"/>
      <c r="E1407" s="6"/>
      <c r="F1407" s="6"/>
      <c r="G1407" s="6"/>
      <c r="H1407" s="6"/>
      <c r="I1407" s="14"/>
    </row>
    <row r="1410" spans="1:9" ht="33.75" x14ac:dyDescent="0.25">
      <c r="B1410" s="265" t="s">
        <v>955</v>
      </c>
      <c r="C1410" s="266"/>
      <c r="D1410" s="266"/>
      <c r="E1410" s="266"/>
      <c r="F1410" s="266"/>
      <c r="G1410" s="266"/>
      <c r="H1410" s="266"/>
      <c r="I1410" s="267"/>
    </row>
    <row r="1411" spans="1:9" ht="47.25" x14ac:dyDescent="0.25">
      <c r="A1411" s="32" t="s">
        <v>22</v>
      </c>
      <c r="B1411" s="32" t="s">
        <v>1</v>
      </c>
      <c r="C1411" s="4" t="s">
        <v>2963</v>
      </c>
      <c r="D1411" s="4" t="s">
        <v>2964</v>
      </c>
      <c r="E1411" s="101" t="s">
        <v>2965</v>
      </c>
      <c r="F1411" s="101" t="s">
        <v>2966</v>
      </c>
      <c r="G1411" s="101" t="s">
        <v>2865</v>
      </c>
      <c r="H1411" s="4" t="s">
        <v>2962</v>
      </c>
      <c r="I1411" s="34" t="s">
        <v>2</v>
      </c>
    </row>
    <row r="1412" spans="1:9" ht="25.5" x14ac:dyDescent="0.25">
      <c r="A1412" s="31"/>
      <c r="B1412" s="31"/>
      <c r="C1412" s="16" t="s">
        <v>9</v>
      </c>
      <c r="D1412" s="16" t="s">
        <v>9</v>
      </c>
      <c r="E1412" s="16" t="s">
        <v>9</v>
      </c>
      <c r="F1412" s="16" t="s">
        <v>9</v>
      </c>
      <c r="G1412" s="16" t="s">
        <v>9</v>
      </c>
      <c r="H1412" s="16" t="s">
        <v>9</v>
      </c>
      <c r="I1412" s="35"/>
    </row>
    <row r="1413" spans="1:9" ht="15.75" x14ac:dyDescent="0.25">
      <c r="A1413" s="26">
        <v>1195</v>
      </c>
      <c r="B1413" s="6" t="str">
        <f>CADASTROS!$C$888</f>
        <v>Franciele dos Santos Soares</v>
      </c>
      <c r="C1413" s="7"/>
      <c r="D1413" s="7">
        <v>30</v>
      </c>
      <c r="E1413" s="7">
        <v>28.5</v>
      </c>
      <c r="F1413" s="7"/>
      <c r="G1413" s="7">
        <v>25</v>
      </c>
      <c r="H1413" s="7"/>
      <c r="I1413" s="8">
        <f>SUM(C1413+D1413+E1413+F1413+G1413+H1413)</f>
        <v>83.5</v>
      </c>
    </row>
    <row r="1414" spans="1:9" ht="15.75" x14ac:dyDescent="0.25">
      <c r="A1414" s="26">
        <v>1196</v>
      </c>
      <c r="B1414" s="6" t="str">
        <f>CADASTROS!$C$889</f>
        <v>Vera Santos da Paixão</v>
      </c>
      <c r="C1414" s="7"/>
      <c r="D1414" s="7"/>
      <c r="E1414" s="7"/>
      <c r="F1414" s="7"/>
      <c r="G1414" s="7"/>
      <c r="H1414" s="7"/>
      <c r="I1414" s="8">
        <f t="shared" ref="I1414:I1439" si="100">SUM(C1414+D1414+E1414+F1414+G1414+H1414)</f>
        <v>0</v>
      </c>
    </row>
    <row r="1415" spans="1:9" ht="15.75" x14ac:dyDescent="0.25">
      <c r="A1415" s="26">
        <v>1197</v>
      </c>
      <c r="B1415" s="6" t="str">
        <f>CADASTROS!$C$890</f>
        <v>Ediandro Fideles de Souza</v>
      </c>
      <c r="C1415" s="7"/>
      <c r="D1415" s="7"/>
      <c r="E1415" s="7"/>
      <c r="F1415" s="7"/>
      <c r="G1415" s="7"/>
      <c r="H1415" s="7"/>
      <c r="I1415" s="8">
        <f t="shared" si="100"/>
        <v>0</v>
      </c>
    </row>
    <row r="1416" spans="1:9" ht="15.75" x14ac:dyDescent="0.25">
      <c r="A1416" s="26">
        <v>1198</v>
      </c>
      <c r="B1416" s="6" t="str">
        <f>CADASTROS!$C$891</f>
        <v>Ednalva de Jesus Santos</v>
      </c>
      <c r="C1416" s="7">
        <v>29</v>
      </c>
      <c r="D1416" s="7">
        <v>31.5</v>
      </c>
      <c r="E1416" s="7">
        <v>30</v>
      </c>
      <c r="F1416" s="7"/>
      <c r="G1416" s="7"/>
      <c r="H1416" s="7"/>
      <c r="I1416" s="8">
        <f t="shared" si="100"/>
        <v>90.5</v>
      </c>
    </row>
    <row r="1417" spans="1:9" ht="15.75" x14ac:dyDescent="0.25">
      <c r="A1417" s="26">
        <v>1199</v>
      </c>
      <c r="B1417" s="6" t="str">
        <f>CADASTROS!$C$892</f>
        <v>Rozalia Pereira da Silva</v>
      </c>
      <c r="C1417" s="7"/>
      <c r="D1417" s="7"/>
      <c r="E1417" s="7"/>
      <c r="F1417" s="7"/>
      <c r="G1417" s="7"/>
      <c r="H1417" s="7"/>
      <c r="I1417" s="8">
        <f t="shared" si="100"/>
        <v>0</v>
      </c>
    </row>
    <row r="1418" spans="1:9" ht="15.75" x14ac:dyDescent="0.25">
      <c r="A1418" s="26">
        <v>1200</v>
      </c>
      <c r="B1418" s="6" t="str">
        <f>CADASTROS!$C$893</f>
        <v>Sérgio Santos Silva</v>
      </c>
      <c r="C1418" s="7">
        <v>34</v>
      </c>
      <c r="D1418" s="7">
        <v>39</v>
      </c>
      <c r="E1418" s="7"/>
      <c r="F1418" s="7"/>
      <c r="G1418" s="7"/>
      <c r="H1418" s="7"/>
      <c r="I1418" s="8">
        <f t="shared" si="100"/>
        <v>73</v>
      </c>
    </row>
    <row r="1419" spans="1:9" ht="15.75" x14ac:dyDescent="0.25">
      <c r="A1419" s="26">
        <v>1201</v>
      </c>
      <c r="B1419" s="6" t="str">
        <f>CADASTROS!$C$894</f>
        <v>Silvana dos Santos Araújo</v>
      </c>
      <c r="C1419" s="7"/>
      <c r="D1419" s="7"/>
      <c r="E1419" s="7"/>
      <c r="F1419" s="7"/>
      <c r="G1419" s="7"/>
      <c r="H1419" s="7"/>
      <c r="I1419" s="8">
        <f t="shared" si="100"/>
        <v>0</v>
      </c>
    </row>
    <row r="1420" spans="1:9" ht="15.75" x14ac:dyDescent="0.25">
      <c r="A1420" s="26">
        <v>1202</v>
      </c>
      <c r="B1420" s="6" t="str">
        <f>CADASTROS!$C$895</f>
        <v>Lucivânia da Silva Moura</v>
      </c>
      <c r="C1420" s="7">
        <v>44</v>
      </c>
      <c r="D1420" s="7">
        <v>63.5</v>
      </c>
      <c r="E1420" s="7"/>
      <c r="F1420" s="7"/>
      <c r="G1420" s="7">
        <v>52</v>
      </c>
      <c r="H1420" s="7">
        <v>65.5</v>
      </c>
      <c r="I1420" s="8">
        <f t="shared" si="100"/>
        <v>225</v>
      </c>
    </row>
    <row r="1421" spans="1:9" ht="15.75" x14ac:dyDescent="0.25">
      <c r="A1421" s="26">
        <v>1203</v>
      </c>
      <c r="B1421" s="6" t="str">
        <f>CADASTROS!$C$896</f>
        <v>Valdirene Andrade de Brito</v>
      </c>
      <c r="C1421" s="7">
        <v>9.5</v>
      </c>
      <c r="D1421" s="7"/>
      <c r="E1421" s="7"/>
      <c r="F1421" s="7"/>
      <c r="G1421" s="7">
        <v>25</v>
      </c>
      <c r="H1421" s="7">
        <v>16</v>
      </c>
      <c r="I1421" s="8">
        <f t="shared" si="100"/>
        <v>50.5</v>
      </c>
    </row>
    <row r="1422" spans="1:9" ht="15.75" x14ac:dyDescent="0.25">
      <c r="A1422" s="26">
        <v>1204</v>
      </c>
      <c r="B1422" s="6" t="str">
        <f>CADASTROS!$C$897</f>
        <v>Rita de Cássia de Souza</v>
      </c>
      <c r="C1422" s="7"/>
      <c r="D1422" s="7"/>
      <c r="E1422" s="7"/>
      <c r="F1422" s="7"/>
      <c r="G1422" s="7"/>
      <c r="H1422" s="7"/>
      <c r="I1422" s="8">
        <f t="shared" si="100"/>
        <v>0</v>
      </c>
    </row>
    <row r="1423" spans="1:9" ht="15.75" x14ac:dyDescent="0.25">
      <c r="A1423" s="26">
        <v>1205</v>
      </c>
      <c r="B1423" s="6" t="str">
        <f>CADASTROS!$C$898</f>
        <v>Joselito Ferreira Silva</v>
      </c>
      <c r="C1423" s="7"/>
      <c r="D1423" s="7"/>
      <c r="E1423" s="7"/>
      <c r="F1423" s="7"/>
      <c r="G1423" s="7"/>
      <c r="H1423" s="7"/>
      <c r="I1423" s="8">
        <f t="shared" si="100"/>
        <v>0</v>
      </c>
    </row>
    <row r="1424" spans="1:9" ht="15.75" x14ac:dyDescent="0.25">
      <c r="A1424" s="26">
        <v>1206</v>
      </c>
      <c r="B1424" s="6" t="str">
        <f>CADASTROS!$C$899</f>
        <v>Gilvan de Jesus</v>
      </c>
      <c r="C1424" s="7"/>
      <c r="D1424" s="7"/>
      <c r="E1424" s="7"/>
      <c r="F1424" s="7"/>
      <c r="G1424" s="7"/>
      <c r="H1424" s="7"/>
      <c r="I1424" s="8">
        <f t="shared" si="100"/>
        <v>0</v>
      </c>
    </row>
    <row r="1425" spans="1:9" ht="15.75" x14ac:dyDescent="0.25">
      <c r="A1425" s="26">
        <v>1207</v>
      </c>
      <c r="B1425" s="6" t="str">
        <f>CADASTROS!$C$900</f>
        <v>Carlos Cruz Almeida</v>
      </c>
      <c r="C1425" s="7"/>
      <c r="D1425" s="7"/>
      <c r="E1425" s="7"/>
      <c r="F1425" s="7"/>
      <c r="G1425" s="7"/>
      <c r="H1425" s="7"/>
      <c r="I1425" s="8">
        <f t="shared" si="100"/>
        <v>0</v>
      </c>
    </row>
    <row r="1426" spans="1:9" ht="15.75" x14ac:dyDescent="0.25">
      <c r="A1426" s="26">
        <v>1208</v>
      </c>
      <c r="B1426" s="6" t="str">
        <f>CADASTROS!$C$901</f>
        <v>Sandro Silva de Jesus</v>
      </c>
      <c r="C1426" s="7"/>
      <c r="D1426" s="7"/>
      <c r="E1426" s="7"/>
      <c r="F1426" s="7"/>
      <c r="G1426" s="7"/>
      <c r="H1426" s="7"/>
      <c r="I1426" s="8">
        <f t="shared" si="100"/>
        <v>0</v>
      </c>
    </row>
    <row r="1427" spans="1:9" ht="15.75" x14ac:dyDescent="0.25">
      <c r="A1427" s="26">
        <v>1209</v>
      </c>
      <c r="B1427" s="6" t="str">
        <f>CADASTROS!$C$902</f>
        <v>Sandra Silva de Jesus</v>
      </c>
      <c r="C1427" s="7"/>
      <c r="D1427" s="7"/>
      <c r="E1427" s="7"/>
      <c r="F1427" s="7"/>
      <c r="G1427" s="7"/>
      <c r="H1427" s="7"/>
      <c r="I1427" s="8">
        <f t="shared" si="100"/>
        <v>0</v>
      </c>
    </row>
    <row r="1428" spans="1:9" ht="15.75" x14ac:dyDescent="0.25">
      <c r="A1428" s="26">
        <v>1210</v>
      </c>
      <c r="B1428" s="6" t="str">
        <f>CADASTROS!$C$903</f>
        <v>Vanilton da Silva Oliveira</v>
      </c>
      <c r="C1428" s="7"/>
      <c r="D1428" s="7"/>
      <c r="E1428" s="7"/>
      <c r="F1428" s="7"/>
      <c r="G1428" s="7"/>
      <c r="H1428" s="7"/>
      <c r="I1428" s="8">
        <f t="shared" si="100"/>
        <v>0</v>
      </c>
    </row>
    <row r="1429" spans="1:9" ht="15.75" x14ac:dyDescent="0.25">
      <c r="A1429" s="26">
        <v>1211</v>
      </c>
      <c r="B1429" s="6" t="str">
        <f>CADASTROS!$C$904</f>
        <v>Renaldo Santos Oliveira</v>
      </c>
      <c r="C1429" s="7"/>
      <c r="D1429" s="7"/>
      <c r="E1429" s="7"/>
      <c r="F1429" s="7"/>
      <c r="G1429" s="7"/>
      <c r="H1429" s="7"/>
      <c r="I1429" s="8">
        <f t="shared" si="100"/>
        <v>0</v>
      </c>
    </row>
    <row r="1430" spans="1:9" ht="15.75" x14ac:dyDescent="0.25">
      <c r="A1430" s="26">
        <v>1212</v>
      </c>
      <c r="B1430" s="6" t="str">
        <f>CADASTROS!$C$905</f>
        <v>Eraine dos Santos Costa</v>
      </c>
      <c r="C1430" s="7"/>
      <c r="D1430" s="7"/>
      <c r="E1430" s="7"/>
      <c r="F1430" s="7"/>
      <c r="G1430" s="7"/>
      <c r="H1430" s="7"/>
      <c r="I1430" s="8">
        <f t="shared" si="100"/>
        <v>0</v>
      </c>
    </row>
    <row r="1431" spans="1:9" ht="15.75" x14ac:dyDescent="0.25">
      <c r="A1431" s="26">
        <v>1213</v>
      </c>
      <c r="B1431" s="6" t="str">
        <f>CADASTROS!$C$906</f>
        <v>Gilvania Silva dos Santos</v>
      </c>
      <c r="C1431" s="7"/>
      <c r="D1431" s="7"/>
      <c r="E1431" s="7"/>
      <c r="F1431" s="7"/>
      <c r="G1431" s="7"/>
      <c r="H1431" s="7"/>
      <c r="I1431" s="8">
        <f t="shared" si="100"/>
        <v>0</v>
      </c>
    </row>
    <row r="1432" spans="1:9" ht="15.75" x14ac:dyDescent="0.25">
      <c r="A1432" s="26">
        <v>1214</v>
      </c>
      <c r="B1432" s="6" t="str">
        <f>CADASTROS!$C$907</f>
        <v>Rosilene Souza de Jesus</v>
      </c>
      <c r="C1432" s="7"/>
      <c r="D1432" s="7"/>
      <c r="E1432" s="7"/>
      <c r="F1432" s="7"/>
      <c r="G1432" s="7"/>
      <c r="H1432" s="7"/>
      <c r="I1432" s="8">
        <f t="shared" si="100"/>
        <v>0</v>
      </c>
    </row>
    <row r="1433" spans="1:9" ht="15.75" x14ac:dyDescent="0.25">
      <c r="A1433" s="26">
        <v>1215</v>
      </c>
      <c r="B1433" s="6" t="str">
        <f>CADASTROS!$C$908</f>
        <v>Glécia Ribeiro de Souza</v>
      </c>
      <c r="C1433" s="7"/>
      <c r="D1433" s="7"/>
      <c r="E1433" s="7"/>
      <c r="F1433" s="7"/>
      <c r="G1433" s="7"/>
      <c r="H1433" s="7"/>
      <c r="I1433" s="8">
        <f t="shared" si="100"/>
        <v>0</v>
      </c>
    </row>
    <row r="1434" spans="1:9" ht="15.75" x14ac:dyDescent="0.25">
      <c r="A1434" s="26">
        <v>1216</v>
      </c>
      <c r="B1434" s="6" t="str">
        <f>CADASTROS!$C$909</f>
        <v>Juliana Soares Santos</v>
      </c>
      <c r="C1434" s="7"/>
      <c r="D1434" s="7"/>
      <c r="E1434" s="7"/>
      <c r="F1434" s="7"/>
      <c r="G1434" s="7"/>
      <c r="H1434" s="7"/>
      <c r="I1434" s="8">
        <f t="shared" si="100"/>
        <v>0</v>
      </c>
    </row>
    <row r="1435" spans="1:9" ht="15.75" x14ac:dyDescent="0.25">
      <c r="A1435" s="26">
        <v>1217</v>
      </c>
      <c r="B1435" s="6" t="str">
        <f>CADASTROS!$C$910</f>
        <v>Edvaldo Brito da Silva</v>
      </c>
      <c r="C1435" s="7"/>
      <c r="D1435" s="7"/>
      <c r="E1435" s="7"/>
      <c r="F1435" s="7"/>
      <c r="G1435" s="7"/>
      <c r="H1435" s="7"/>
      <c r="I1435" s="8">
        <f t="shared" si="100"/>
        <v>0</v>
      </c>
    </row>
    <row r="1436" spans="1:9" ht="15.75" x14ac:dyDescent="0.25">
      <c r="A1436" s="26">
        <v>1218</v>
      </c>
      <c r="B1436" s="6" t="str">
        <f>CADASTROS!$C$911</f>
        <v>Luiz Carlos dos Santos Soares</v>
      </c>
      <c r="C1436" s="7"/>
      <c r="D1436" s="7"/>
      <c r="E1436" s="7"/>
      <c r="F1436" s="7"/>
      <c r="G1436" s="7"/>
      <c r="H1436" s="7"/>
      <c r="I1436" s="8">
        <f t="shared" si="100"/>
        <v>0</v>
      </c>
    </row>
    <row r="1437" spans="1:9" ht="15.75" x14ac:dyDescent="0.25">
      <c r="A1437" s="26">
        <v>1219</v>
      </c>
      <c r="B1437" s="6" t="str">
        <f>CADASTROS!$C$912</f>
        <v>Eliene Cesar dos Santos</v>
      </c>
      <c r="C1437" s="7"/>
      <c r="D1437" s="7"/>
      <c r="E1437" s="7"/>
      <c r="F1437" s="7"/>
      <c r="G1437" s="7"/>
      <c r="H1437" s="7"/>
      <c r="I1437" s="8">
        <f t="shared" si="100"/>
        <v>0</v>
      </c>
    </row>
    <row r="1438" spans="1:9" ht="15.75" x14ac:dyDescent="0.25">
      <c r="A1438" s="26">
        <v>1220</v>
      </c>
      <c r="B1438" s="6" t="str">
        <f>CADASTROS!$C$913</f>
        <v>Sirleide Conceição Sousa</v>
      </c>
      <c r="C1438" s="7"/>
      <c r="D1438" s="7"/>
      <c r="E1438" s="7"/>
      <c r="F1438" s="7"/>
      <c r="G1438" s="7"/>
      <c r="H1438" s="7"/>
      <c r="I1438" s="8">
        <f t="shared" si="100"/>
        <v>0</v>
      </c>
    </row>
    <row r="1439" spans="1:9" ht="15.75" x14ac:dyDescent="0.25">
      <c r="A1439" s="26">
        <v>1221</v>
      </c>
      <c r="B1439" s="6" t="str">
        <f>CADASTROS!$C$914</f>
        <v>Julivado J. Nascimento</v>
      </c>
      <c r="C1439" s="7"/>
      <c r="D1439" s="7"/>
      <c r="E1439" s="7"/>
      <c r="F1439" s="7"/>
      <c r="G1439" s="7"/>
      <c r="H1439" s="7"/>
      <c r="I1439" s="8">
        <f t="shared" si="100"/>
        <v>0</v>
      </c>
    </row>
    <row r="1440" spans="1:9" ht="15.75" x14ac:dyDescent="0.25">
      <c r="B1440" s="7" t="s">
        <v>3</v>
      </c>
      <c r="C1440" s="7">
        <f t="shared" ref="C1440:I1440" si="101">SUM(C1413:C1439)</f>
        <v>116.5</v>
      </c>
      <c r="D1440" s="7">
        <f t="shared" si="101"/>
        <v>164</v>
      </c>
      <c r="E1440" s="7">
        <f t="shared" si="101"/>
        <v>58.5</v>
      </c>
      <c r="F1440" s="7">
        <f t="shared" si="101"/>
        <v>0</v>
      </c>
      <c r="G1440" s="7">
        <f t="shared" si="101"/>
        <v>102</v>
      </c>
      <c r="H1440" s="7">
        <f t="shared" si="101"/>
        <v>81.5</v>
      </c>
      <c r="I1440" s="7">
        <f t="shared" si="101"/>
        <v>522.5</v>
      </c>
    </row>
    <row r="1442" spans="1:9" ht="15.75" x14ac:dyDescent="0.25">
      <c r="B1442" s="9" t="s">
        <v>4</v>
      </c>
      <c r="C1442" s="7"/>
      <c r="D1442" s="7"/>
      <c r="E1442" s="7"/>
      <c r="F1442" s="7"/>
      <c r="G1442" s="7"/>
      <c r="H1442" s="7"/>
      <c r="I1442" s="7">
        <f>SUM(C1442:H1442)</f>
        <v>0</v>
      </c>
    </row>
    <row r="1443" spans="1:9" x14ac:dyDescent="0.25">
      <c r="B1443" s="10"/>
    </row>
    <row r="1444" spans="1:9" ht="15.75" x14ac:dyDescent="0.25">
      <c r="B1444" s="9" t="s">
        <v>5</v>
      </c>
      <c r="C1444" s="11" t="e">
        <f t="shared" ref="C1444:H1444" si="102">C1440/C1442</f>
        <v>#DIV/0!</v>
      </c>
      <c r="D1444" s="11" t="e">
        <f t="shared" si="102"/>
        <v>#DIV/0!</v>
      </c>
      <c r="E1444" s="11" t="e">
        <f t="shared" si="102"/>
        <v>#DIV/0!</v>
      </c>
      <c r="F1444" s="11" t="e">
        <f t="shared" si="102"/>
        <v>#DIV/0!</v>
      </c>
      <c r="G1444" s="11" t="e">
        <f t="shared" si="102"/>
        <v>#DIV/0!</v>
      </c>
      <c r="H1444" s="11" t="e">
        <f t="shared" si="102"/>
        <v>#DIV/0!</v>
      </c>
      <c r="I1444" s="11"/>
    </row>
    <row r="1445" spans="1:9" ht="15.75" x14ac:dyDescent="0.25">
      <c r="B1445" s="12"/>
      <c r="C1445" s="13"/>
      <c r="D1445" s="13"/>
      <c r="E1445" s="13"/>
      <c r="F1445" s="13"/>
      <c r="G1445" s="13"/>
      <c r="H1445" s="12"/>
      <c r="I1445" s="12"/>
    </row>
    <row r="1446" spans="1:9" ht="15.75" x14ac:dyDescent="0.25">
      <c r="B1446" s="9" t="s">
        <v>6</v>
      </c>
      <c r="C1446" s="7"/>
      <c r="D1446" s="7"/>
      <c r="E1446" s="6"/>
      <c r="F1446" s="6"/>
      <c r="G1446" s="6"/>
      <c r="H1446" s="6"/>
      <c r="I1446" s="14"/>
    </row>
    <row r="1449" spans="1:9" ht="33.75" x14ac:dyDescent="0.25">
      <c r="B1449" s="265" t="s">
        <v>955</v>
      </c>
      <c r="C1449" s="266"/>
      <c r="D1449" s="266"/>
      <c r="E1449" s="266"/>
      <c r="F1449" s="266"/>
      <c r="G1449" s="266"/>
      <c r="H1449" s="266"/>
      <c r="I1449" s="267"/>
    </row>
    <row r="1450" spans="1:9" ht="47.25" x14ac:dyDescent="0.25">
      <c r="A1450" s="32" t="s">
        <v>22</v>
      </c>
      <c r="B1450" s="32" t="s">
        <v>1</v>
      </c>
      <c r="C1450" s="4" t="s">
        <v>2963</v>
      </c>
      <c r="D1450" s="4" t="s">
        <v>2964</v>
      </c>
      <c r="E1450" s="101" t="s">
        <v>2965</v>
      </c>
      <c r="F1450" s="101" t="s">
        <v>2966</v>
      </c>
      <c r="G1450" s="101" t="s">
        <v>2865</v>
      </c>
      <c r="H1450" s="4" t="s">
        <v>2962</v>
      </c>
      <c r="I1450" s="34" t="s">
        <v>2</v>
      </c>
    </row>
    <row r="1451" spans="1:9" ht="25.5" x14ac:dyDescent="0.25">
      <c r="A1451" s="31"/>
      <c r="B1451" s="31"/>
      <c r="C1451" s="16" t="s">
        <v>9</v>
      </c>
      <c r="D1451" s="16" t="s">
        <v>9</v>
      </c>
      <c r="E1451" s="16" t="s">
        <v>9</v>
      </c>
      <c r="F1451" s="16" t="s">
        <v>9</v>
      </c>
      <c r="G1451" s="16" t="s">
        <v>9</v>
      </c>
      <c r="H1451" s="16" t="s">
        <v>9</v>
      </c>
      <c r="I1451" s="35"/>
    </row>
    <row r="1452" spans="1:9" ht="15.75" x14ac:dyDescent="0.25">
      <c r="A1452" s="26">
        <v>1222</v>
      </c>
      <c r="B1452" s="6" t="str">
        <f>CADASTROS!$C$915</f>
        <v>Ediléia Silva dos Santos</v>
      </c>
      <c r="C1452" s="7"/>
      <c r="D1452" s="7"/>
      <c r="E1452" s="7"/>
      <c r="F1452" s="7"/>
      <c r="G1452" s="7"/>
      <c r="H1452" s="7"/>
      <c r="I1452" s="8">
        <f>SUM(C1452+D1452+E1452+F1452+G1452+H1452)</f>
        <v>0</v>
      </c>
    </row>
    <row r="1453" spans="1:9" ht="15.75" x14ac:dyDescent="0.25">
      <c r="A1453" s="26">
        <v>1223</v>
      </c>
      <c r="B1453" s="6" t="str">
        <f>CADASTROS!$C$916</f>
        <v>Claudineia Paulina Araújo</v>
      </c>
      <c r="C1453" s="7"/>
      <c r="D1453" s="7"/>
      <c r="E1453" s="7"/>
      <c r="F1453" s="7"/>
      <c r="G1453" s="7"/>
      <c r="H1453" s="7"/>
      <c r="I1453" s="8">
        <f t="shared" ref="I1453:I1478" si="103">SUM(C1453+D1453+E1453+F1453+G1453+H1453)</f>
        <v>0</v>
      </c>
    </row>
    <row r="1454" spans="1:9" ht="15.75" x14ac:dyDescent="0.25">
      <c r="A1454" s="26">
        <v>1224</v>
      </c>
      <c r="B1454" s="6" t="str">
        <f>CADASTROS!$C$917</f>
        <v>Maria Aparecida L. Pires</v>
      </c>
      <c r="C1454" s="7">
        <v>15</v>
      </c>
      <c r="D1454" s="7">
        <v>10.5</v>
      </c>
      <c r="E1454" s="7">
        <v>17</v>
      </c>
      <c r="F1454" s="7"/>
      <c r="G1454" s="7"/>
      <c r="H1454" s="7"/>
      <c r="I1454" s="8">
        <f t="shared" si="103"/>
        <v>42.5</v>
      </c>
    </row>
    <row r="1455" spans="1:9" ht="15.75" x14ac:dyDescent="0.25">
      <c r="A1455" s="26">
        <v>1225</v>
      </c>
      <c r="B1455" s="6" t="str">
        <f>CADASTROS!$C$918</f>
        <v>Dirlene Sampaio Alves</v>
      </c>
      <c r="C1455" s="7"/>
      <c r="D1455" s="7"/>
      <c r="E1455" s="7"/>
      <c r="F1455" s="7"/>
      <c r="G1455" s="7"/>
      <c r="H1455" s="7"/>
      <c r="I1455" s="8">
        <f t="shared" si="103"/>
        <v>0</v>
      </c>
    </row>
    <row r="1456" spans="1:9" ht="15.75" x14ac:dyDescent="0.25">
      <c r="A1456" s="26">
        <v>1226</v>
      </c>
      <c r="B1456" s="6" t="str">
        <f>CADASTROS!$C$919</f>
        <v>Hortencia Brito Barbosa</v>
      </c>
      <c r="C1456" s="7"/>
      <c r="D1456" s="7"/>
      <c r="E1456" s="7"/>
      <c r="F1456" s="7"/>
      <c r="G1456" s="7"/>
      <c r="H1456" s="7"/>
      <c r="I1456" s="8">
        <f t="shared" si="103"/>
        <v>0</v>
      </c>
    </row>
    <row r="1457" spans="1:9" ht="15.75" x14ac:dyDescent="0.25">
      <c r="A1457" s="26">
        <v>1227</v>
      </c>
      <c r="B1457" s="6" t="str">
        <f>CADASTROS!$C$920</f>
        <v>Raimundo P. de Souza</v>
      </c>
      <c r="C1457" s="7"/>
      <c r="D1457" s="7"/>
      <c r="E1457" s="7"/>
      <c r="F1457" s="7"/>
      <c r="G1457" s="7"/>
      <c r="H1457" s="7"/>
      <c r="I1457" s="8">
        <f t="shared" si="103"/>
        <v>0</v>
      </c>
    </row>
    <row r="1458" spans="1:9" ht="15.75" x14ac:dyDescent="0.25">
      <c r="A1458" s="26">
        <v>1228</v>
      </c>
      <c r="B1458" s="6" t="str">
        <f>CADASTROS!$C$921</f>
        <v>Antônio Ramos de Carvalho</v>
      </c>
      <c r="C1458" s="7"/>
      <c r="D1458" s="7"/>
      <c r="E1458" s="7"/>
      <c r="F1458" s="7"/>
      <c r="G1458" s="7"/>
      <c r="H1458" s="7"/>
      <c r="I1458" s="8">
        <f t="shared" si="103"/>
        <v>0</v>
      </c>
    </row>
    <row r="1459" spans="1:9" ht="15.75" x14ac:dyDescent="0.25">
      <c r="A1459" s="26">
        <v>1229</v>
      </c>
      <c r="B1459" s="6" t="str">
        <f>CADASTROS!$C$922</f>
        <v>Carmozita Francisca dos Santos</v>
      </c>
      <c r="C1459" s="7"/>
      <c r="D1459" s="7"/>
      <c r="E1459" s="7"/>
      <c r="F1459" s="7"/>
      <c r="G1459" s="7"/>
      <c r="H1459" s="7"/>
      <c r="I1459" s="8">
        <f t="shared" si="103"/>
        <v>0</v>
      </c>
    </row>
    <row r="1460" spans="1:9" ht="15.75" x14ac:dyDescent="0.25">
      <c r="A1460" s="26">
        <v>1230</v>
      </c>
      <c r="B1460" s="6" t="str">
        <f>CADASTROS!$C$923</f>
        <v>Juliana Alves de Souza</v>
      </c>
      <c r="C1460" s="7">
        <v>15.5</v>
      </c>
      <c r="D1460" s="7">
        <v>6.5</v>
      </c>
      <c r="E1460" s="7"/>
      <c r="F1460" s="7"/>
      <c r="G1460" s="7">
        <v>13</v>
      </c>
      <c r="H1460" s="7">
        <v>8.5</v>
      </c>
      <c r="I1460" s="8">
        <f t="shared" si="103"/>
        <v>43.5</v>
      </c>
    </row>
    <row r="1461" spans="1:9" ht="15.75" x14ac:dyDescent="0.25">
      <c r="A1461" s="26">
        <v>1231</v>
      </c>
      <c r="B1461" s="6" t="str">
        <f>CADASTROS!$C$924</f>
        <v>Girlene de Souza Oliveira</v>
      </c>
      <c r="C1461" s="7">
        <v>13</v>
      </c>
      <c r="D1461" s="7">
        <v>11</v>
      </c>
      <c r="E1461" s="7">
        <v>10</v>
      </c>
      <c r="F1461" s="7"/>
      <c r="G1461" s="7">
        <v>10</v>
      </c>
      <c r="H1461" s="7">
        <v>7.5</v>
      </c>
      <c r="I1461" s="8">
        <f t="shared" si="103"/>
        <v>51.5</v>
      </c>
    </row>
    <row r="1462" spans="1:9" ht="15.75" x14ac:dyDescent="0.25">
      <c r="A1462" s="26">
        <v>1232</v>
      </c>
      <c r="B1462" s="6" t="str">
        <f>CADASTROS!$C$925</f>
        <v>Maria Sônia Ferreira Silva</v>
      </c>
      <c r="C1462" s="7"/>
      <c r="D1462" s="7"/>
      <c r="E1462" s="7"/>
      <c r="F1462" s="7"/>
      <c r="G1462" s="7"/>
      <c r="H1462" s="7"/>
      <c r="I1462" s="8">
        <f t="shared" si="103"/>
        <v>0</v>
      </c>
    </row>
    <row r="1463" spans="1:9" ht="15.75" x14ac:dyDescent="0.25">
      <c r="A1463" s="26">
        <v>1233</v>
      </c>
      <c r="B1463" s="6" t="str">
        <f>CADASTROS!$C$926</f>
        <v>Luciene O. da Silva</v>
      </c>
      <c r="C1463" s="7"/>
      <c r="D1463" s="7"/>
      <c r="E1463" s="7"/>
      <c r="F1463" s="7"/>
      <c r="G1463" s="7"/>
      <c r="H1463" s="7"/>
      <c r="I1463" s="8">
        <f t="shared" si="103"/>
        <v>0</v>
      </c>
    </row>
    <row r="1464" spans="1:9" ht="15.75" x14ac:dyDescent="0.25">
      <c r="A1464" s="26">
        <v>1234</v>
      </c>
      <c r="B1464" s="6">
        <f>CADASTROS!$C$927</f>
        <v>0</v>
      </c>
      <c r="C1464" s="7"/>
      <c r="D1464" s="7"/>
      <c r="E1464" s="7"/>
      <c r="F1464" s="7"/>
      <c r="G1464" s="7"/>
      <c r="H1464" s="7"/>
      <c r="I1464" s="8">
        <f t="shared" si="103"/>
        <v>0</v>
      </c>
    </row>
    <row r="1465" spans="1:9" ht="15.75" x14ac:dyDescent="0.25">
      <c r="A1465" s="26">
        <v>1235</v>
      </c>
      <c r="B1465" s="6" t="str">
        <f>CADASTROS!$C$928</f>
        <v>Agnaldo José Ribeiro</v>
      </c>
      <c r="C1465" s="7">
        <v>8</v>
      </c>
      <c r="D1465" s="7">
        <v>9</v>
      </c>
      <c r="E1465" s="7">
        <v>9</v>
      </c>
      <c r="F1465" s="7"/>
      <c r="G1465" s="7">
        <v>17</v>
      </c>
      <c r="H1465" s="7">
        <v>11.5</v>
      </c>
      <c r="I1465" s="8">
        <f t="shared" si="103"/>
        <v>54.5</v>
      </c>
    </row>
    <row r="1466" spans="1:9" ht="15.75" x14ac:dyDescent="0.25">
      <c r="A1466" s="26">
        <v>1236</v>
      </c>
      <c r="B1466" s="6" t="str">
        <f>CADASTROS!$C$929</f>
        <v>Roque Souza Silva</v>
      </c>
      <c r="C1466" s="7"/>
      <c r="D1466" s="7"/>
      <c r="E1466" s="7"/>
      <c r="F1466" s="7"/>
      <c r="G1466" s="7"/>
      <c r="H1466" s="7"/>
      <c r="I1466" s="8">
        <f t="shared" si="103"/>
        <v>0</v>
      </c>
    </row>
    <row r="1467" spans="1:9" ht="15.75" x14ac:dyDescent="0.25">
      <c r="A1467" s="26">
        <v>1237</v>
      </c>
      <c r="B1467" s="6" t="str">
        <f>CADASTROS!$C$930</f>
        <v>Dilma Mendes Santos Oliveira</v>
      </c>
      <c r="C1467" s="7"/>
      <c r="D1467" s="7"/>
      <c r="E1467" s="7"/>
      <c r="F1467" s="7"/>
      <c r="G1467" s="7"/>
      <c r="H1467" s="7"/>
      <c r="I1467" s="8">
        <f t="shared" si="103"/>
        <v>0</v>
      </c>
    </row>
    <row r="1468" spans="1:9" ht="15.75" x14ac:dyDescent="0.25">
      <c r="A1468" s="26">
        <v>1238</v>
      </c>
      <c r="B1468" s="6" t="str">
        <f>CADASTROS!$C$931</f>
        <v>Guiomar Silva Santos</v>
      </c>
      <c r="C1468" s="7"/>
      <c r="D1468" s="7"/>
      <c r="E1468" s="7"/>
      <c r="F1468" s="7"/>
      <c r="G1468" s="7"/>
      <c r="H1468" s="7"/>
      <c r="I1468" s="8">
        <f t="shared" si="103"/>
        <v>0</v>
      </c>
    </row>
    <row r="1469" spans="1:9" ht="15.75" x14ac:dyDescent="0.25">
      <c r="A1469" s="26">
        <v>1239</v>
      </c>
      <c r="B1469" s="6" t="str">
        <f>CADASTROS!$C$932</f>
        <v>Aurenide Damasceno Soares</v>
      </c>
      <c r="C1469" s="7"/>
      <c r="D1469" s="7"/>
      <c r="E1469" s="7"/>
      <c r="F1469" s="7"/>
      <c r="G1469" s="7"/>
      <c r="H1469" s="7"/>
      <c r="I1469" s="8">
        <f t="shared" si="103"/>
        <v>0</v>
      </c>
    </row>
    <row r="1470" spans="1:9" ht="15.75" x14ac:dyDescent="0.25">
      <c r="A1470" s="26">
        <v>1240</v>
      </c>
      <c r="B1470" s="6" t="str">
        <f>CADASTROS!$C$933</f>
        <v>Janildo Machado Farias</v>
      </c>
      <c r="C1470" s="7"/>
      <c r="D1470" s="7"/>
      <c r="E1470" s="7"/>
      <c r="F1470" s="7"/>
      <c r="G1470" s="7"/>
      <c r="H1470" s="7"/>
      <c r="I1470" s="8">
        <f t="shared" si="103"/>
        <v>0</v>
      </c>
    </row>
    <row r="1471" spans="1:9" ht="15.75" x14ac:dyDescent="0.25">
      <c r="A1471" s="26">
        <v>1241</v>
      </c>
      <c r="B1471" s="6" t="str">
        <f>CADASTROS!$C$934</f>
        <v>Luan Ramos de Jesus</v>
      </c>
      <c r="C1471" s="7">
        <v>11.5</v>
      </c>
      <c r="D1471" s="7">
        <v>27</v>
      </c>
      <c r="E1471" s="7">
        <v>26</v>
      </c>
      <c r="F1471" s="7"/>
      <c r="G1471" s="7"/>
      <c r="H1471" s="7"/>
      <c r="I1471" s="8">
        <f t="shared" si="103"/>
        <v>64.5</v>
      </c>
    </row>
    <row r="1472" spans="1:9" ht="15.75" x14ac:dyDescent="0.25">
      <c r="A1472" s="26">
        <v>1242</v>
      </c>
      <c r="B1472" s="6">
        <f>CADASTROS!$C$935</f>
        <v>0</v>
      </c>
      <c r="C1472" s="7"/>
      <c r="D1472" s="7"/>
      <c r="E1472" s="7"/>
      <c r="F1472" s="7"/>
      <c r="G1472" s="7"/>
      <c r="H1472" s="7"/>
      <c r="I1472" s="8">
        <f t="shared" si="103"/>
        <v>0</v>
      </c>
    </row>
    <row r="1473" spans="1:9" ht="15.75" x14ac:dyDescent="0.25">
      <c r="A1473" s="26">
        <v>1243</v>
      </c>
      <c r="B1473" s="6" t="str">
        <f>CADASTROS!$C$936</f>
        <v>Janete Rosa Pires</v>
      </c>
      <c r="C1473" s="7"/>
      <c r="D1473" s="7"/>
      <c r="E1473" s="7"/>
      <c r="F1473" s="7"/>
      <c r="G1473" s="7"/>
      <c r="H1473" s="7"/>
      <c r="I1473" s="8">
        <f t="shared" si="103"/>
        <v>0</v>
      </c>
    </row>
    <row r="1474" spans="1:9" ht="15.75" x14ac:dyDescent="0.25">
      <c r="A1474" s="26">
        <v>1244</v>
      </c>
      <c r="B1474" s="6" t="str">
        <f>CADASTROS!$C$937</f>
        <v>Lucas Souza Ferreira</v>
      </c>
      <c r="C1474" s="7"/>
      <c r="D1474" s="7"/>
      <c r="E1474" s="7"/>
      <c r="F1474" s="7"/>
      <c r="G1474" s="7"/>
      <c r="H1474" s="7"/>
      <c r="I1474" s="8">
        <f t="shared" si="103"/>
        <v>0</v>
      </c>
    </row>
    <row r="1475" spans="1:9" ht="15.75" x14ac:dyDescent="0.25">
      <c r="A1475" s="26">
        <v>1245</v>
      </c>
      <c r="B1475" s="6" t="str">
        <f>CADASTROS!$C$938</f>
        <v>Maria Conceição P. Silva</v>
      </c>
      <c r="C1475" s="7"/>
      <c r="D1475" s="7"/>
      <c r="E1475" s="7"/>
      <c r="F1475" s="7"/>
      <c r="G1475" s="7"/>
      <c r="H1475" s="7"/>
      <c r="I1475" s="8">
        <f t="shared" si="103"/>
        <v>0</v>
      </c>
    </row>
    <row r="1476" spans="1:9" ht="15.75" x14ac:dyDescent="0.25">
      <c r="A1476" s="26">
        <v>1246</v>
      </c>
      <c r="B1476" s="6" t="str">
        <f>CADASTROS!$C$939</f>
        <v>Milzaene Francisca Teixeira</v>
      </c>
      <c r="C1476" s="7"/>
      <c r="D1476" s="7"/>
      <c r="E1476" s="7"/>
      <c r="F1476" s="7"/>
      <c r="G1476" s="7"/>
      <c r="H1476" s="7"/>
      <c r="I1476" s="8">
        <f t="shared" si="103"/>
        <v>0</v>
      </c>
    </row>
    <row r="1477" spans="1:9" ht="15.75" x14ac:dyDescent="0.25">
      <c r="A1477" s="26">
        <v>1247</v>
      </c>
      <c r="B1477" s="6" t="str">
        <f>CADASTROS!$C$940</f>
        <v>Carina Alves Pereira</v>
      </c>
      <c r="C1477" s="7"/>
      <c r="D1477" s="7"/>
      <c r="E1477" s="7"/>
      <c r="F1477" s="7"/>
      <c r="G1477" s="7"/>
      <c r="H1477" s="7"/>
      <c r="I1477" s="8">
        <f t="shared" si="103"/>
        <v>0</v>
      </c>
    </row>
    <row r="1478" spans="1:9" ht="15.75" x14ac:dyDescent="0.25">
      <c r="A1478" s="26">
        <v>1248</v>
      </c>
      <c r="B1478" s="6" t="str">
        <f>CADASTROS!$C$941</f>
        <v>Vera Lucia Cruz Almeida</v>
      </c>
      <c r="C1478" s="7"/>
      <c r="D1478" s="7"/>
      <c r="E1478" s="7"/>
      <c r="F1478" s="7"/>
      <c r="G1478" s="7"/>
      <c r="H1478" s="7"/>
      <c r="I1478" s="8">
        <f t="shared" si="103"/>
        <v>0</v>
      </c>
    </row>
    <row r="1479" spans="1:9" ht="15.75" x14ac:dyDescent="0.25">
      <c r="B1479" s="7" t="s">
        <v>3</v>
      </c>
      <c r="C1479" s="7">
        <f t="shared" ref="C1479:I1479" si="104">SUM(C1452:C1478)</f>
        <v>63</v>
      </c>
      <c r="D1479" s="7">
        <f t="shared" si="104"/>
        <v>64</v>
      </c>
      <c r="E1479" s="7">
        <f t="shared" si="104"/>
        <v>62</v>
      </c>
      <c r="F1479" s="7">
        <f t="shared" si="104"/>
        <v>0</v>
      </c>
      <c r="G1479" s="7">
        <f t="shared" si="104"/>
        <v>40</v>
      </c>
      <c r="H1479" s="7">
        <f t="shared" si="104"/>
        <v>27.5</v>
      </c>
      <c r="I1479" s="7">
        <f t="shared" si="104"/>
        <v>256.5</v>
      </c>
    </row>
    <row r="1481" spans="1:9" ht="15.75" x14ac:dyDescent="0.25">
      <c r="B1481" s="9" t="s">
        <v>4</v>
      </c>
      <c r="C1481" s="7"/>
      <c r="D1481" s="7"/>
      <c r="E1481" s="7"/>
      <c r="F1481" s="7"/>
      <c r="G1481" s="7"/>
      <c r="H1481" s="7"/>
      <c r="I1481" s="7">
        <f>SUM(C1481:H1481)</f>
        <v>0</v>
      </c>
    </row>
    <row r="1482" spans="1:9" x14ac:dyDescent="0.25">
      <c r="B1482" s="10"/>
    </row>
    <row r="1483" spans="1:9" ht="15.75" x14ac:dyDescent="0.25">
      <c r="B1483" s="9" t="s">
        <v>5</v>
      </c>
      <c r="C1483" s="11" t="e">
        <f t="shared" ref="C1483:H1483" si="105">C1479/C1481</f>
        <v>#DIV/0!</v>
      </c>
      <c r="D1483" s="11" t="e">
        <f t="shared" si="105"/>
        <v>#DIV/0!</v>
      </c>
      <c r="E1483" s="11" t="e">
        <f t="shared" si="105"/>
        <v>#DIV/0!</v>
      </c>
      <c r="F1483" s="11" t="e">
        <f t="shared" si="105"/>
        <v>#DIV/0!</v>
      </c>
      <c r="G1483" s="11" t="e">
        <f t="shared" si="105"/>
        <v>#DIV/0!</v>
      </c>
      <c r="H1483" s="11" t="e">
        <f t="shared" si="105"/>
        <v>#DIV/0!</v>
      </c>
      <c r="I1483" s="11"/>
    </row>
    <row r="1484" spans="1:9" ht="15.75" x14ac:dyDescent="0.25">
      <c r="B1484" s="12"/>
      <c r="C1484" s="13"/>
      <c r="D1484" s="13"/>
      <c r="E1484" s="13"/>
      <c r="F1484" s="13"/>
      <c r="G1484" s="13"/>
      <c r="H1484" s="12"/>
      <c r="I1484" s="12"/>
    </row>
    <row r="1485" spans="1:9" ht="15.75" x14ac:dyDescent="0.25">
      <c r="B1485" s="9" t="s">
        <v>6</v>
      </c>
      <c r="C1485" s="7"/>
      <c r="D1485" s="7"/>
      <c r="E1485" s="6"/>
      <c r="F1485" s="6"/>
      <c r="G1485" s="6"/>
      <c r="H1485" s="6"/>
      <c r="I1485" s="14"/>
    </row>
    <row r="1488" spans="1:9" ht="33.75" x14ac:dyDescent="0.25">
      <c r="B1488" s="265" t="s">
        <v>955</v>
      </c>
      <c r="C1488" s="266"/>
      <c r="D1488" s="266"/>
      <c r="E1488" s="266"/>
      <c r="F1488" s="266"/>
      <c r="G1488" s="266"/>
      <c r="H1488" s="266"/>
      <c r="I1488" s="267"/>
    </row>
    <row r="1489" spans="1:9" ht="47.25" x14ac:dyDescent="0.25">
      <c r="A1489" s="32" t="s">
        <v>22</v>
      </c>
      <c r="B1489" s="32" t="s">
        <v>1</v>
      </c>
      <c r="C1489" s="4" t="s">
        <v>2963</v>
      </c>
      <c r="D1489" s="4" t="s">
        <v>2964</v>
      </c>
      <c r="E1489" s="101" t="s">
        <v>2965</v>
      </c>
      <c r="F1489" s="101" t="s">
        <v>2966</v>
      </c>
      <c r="G1489" s="101" t="s">
        <v>2865</v>
      </c>
      <c r="H1489" s="4" t="s">
        <v>2962</v>
      </c>
      <c r="I1489" s="34" t="s">
        <v>2</v>
      </c>
    </row>
    <row r="1490" spans="1:9" ht="25.5" x14ac:dyDescent="0.25">
      <c r="A1490" s="31"/>
      <c r="B1490" s="31"/>
      <c r="C1490" s="16" t="s">
        <v>9</v>
      </c>
      <c r="D1490" s="16" t="s">
        <v>9</v>
      </c>
      <c r="E1490" s="16" t="s">
        <v>9</v>
      </c>
      <c r="F1490" s="16" t="s">
        <v>9</v>
      </c>
      <c r="G1490" s="16" t="s">
        <v>9</v>
      </c>
      <c r="H1490" s="16" t="s">
        <v>9</v>
      </c>
      <c r="I1490" s="35"/>
    </row>
    <row r="1491" spans="1:9" ht="15.75" x14ac:dyDescent="0.25">
      <c r="A1491" s="26">
        <v>1249</v>
      </c>
      <c r="B1491" s="6" t="str">
        <f>CADASTROS!$C$942</f>
        <v>Edicléia Santana Santos</v>
      </c>
      <c r="C1491" s="7"/>
      <c r="D1491" s="7"/>
      <c r="E1491" s="7"/>
      <c r="F1491" s="7"/>
      <c r="G1491" s="7"/>
      <c r="H1491" s="7"/>
      <c r="I1491" s="8">
        <f>SUM(C1491+D1491+E1491+F1491+G1491+H1491)</f>
        <v>0</v>
      </c>
    </row>
    <row r="1492" spans="1:9" ht="15.75" x14ac:dyDescent="0.25">
      <c r="A1492" s="26">
        <v>1250</v>
      </c>
      <c r="B1492" s="6">
        <f>CADASTROS!$C$943</f>
        <v>0</v>
      </c>
      <c r="C1492" s="7"/>
      <c r="D1492" s="7"/>
      <c r="E1492" s="7"/>
      <c r="F1492" s="7"/>
      <c r="G1492" s="7"/>
      <c r="H1492" s="7"/>
      <c r="I1492" s="8">
        <f t="shared" ref="I1492:I1517" si="106">SUM(C1492+D1492+E1492+F1492+G1492+H1492)</f>
        <v>0</v>
      </c>
    </row>
    <row r="1493" spans="1:9" ht="15.75" x14ac:dyDescent="0.25">
      <c r="A1493" s="26">
        <v>1251</v>
      </c>
      <c r="B1493" s="6" t="str">
        <f>CADASTROS!$C$944</f>
        <v>Adinela Francisca dos Santos</v>
      </c>
      <c r="C1493" s="7"/>
      <c r="D1493" s="7"/>
      <c r="E1493" s="7"/>
      <c r="F1493" s="7"/>
      <c r="G1493" s="7"/>
      <c r="H1493" s="7"/>
      <c r="I1493" s="8">
        <f t="shared" si="106"/>
        <v>0</v>
      </c>
    </row>
    <row r="1494" spans="1:9" ht="15.75" x14ac:dyDescent="0.25">
      <c r="A1494" s="26">
        <v>1252</v>
      </c>
      <c r="B1494" s="6" t="str">
        <f>CADASTROS!$C$945</f>
        <v>Jaires Francisco Santos</v>
      </c>
      <c r="C1494" s="7"/>
      <c r="D1494" s="7"/>
      <c r="E1494" s="7"/>
      <c r="F1494" s="7"/>
      <c r="G1494" s="7"/>
      <c r="H1494" s="7"/>
      <c r="I1494" s="8">
        <f t="shared" si="106"/>
        <v>0</v>
      </c>
    </row>
    <row r="1495" spans="1:9" ht="15.75" x14ac:dyDescent="0.25">
      <c r="A1495" s="26">
        <v>1253</v>
      </c>
      <c r="B1495" s="6" t="str">
        <f>CADASTROS!$C$946</f>
        <v>Joilson Santos Lima</v>
      </c>
      <c r="C1495" s="7"/>
      <c r="D1495" s="7"/>
      <c r="E1495" s="7"/>
      <c r="F1495" s="7"/>
      <c r="G1495" s="7"/>
      <c r="H1495" s="7"/>
      <c r="I1495" s="8">
        <f t="shared" si="106"/>
        <v>0</v>
      </c>
    </row>
    <row r="1496" spans="1:9" ht="15.75" x14ac:dyDescent="0.25">
      <c r="A1496" s="26">
        <v>1254</v>
      </c>
      <c r="B1496" s="6" t="str">
        <f>CADASTROS!$C$947</f>
        <v>Maria de Almeida</v>
      </c>
      <c r="C1496" s="7"/>
      <c r="D1496" s="7"/>
      <c r="E1496" s="7"/>
      <c r="F1496" s="7"/>
      <c r="G1496" s="7"/>
      <c r="H1496" s="7"/>
      <c r="I1496" s="8">
        <f t="shared" si="106"/>
        <v>0</v>
      </c>
    </row>
    <row r="1497" spans="1:9" ht="15.75" x14ac:dyDescent="0.25">
      <c r="A1497" s="26">
        <v>1255</v>
      </c>
      <c r="B1497" s="6" t="str">
        <f>CADASTROS!$C$948</f>
        <v>Nobertino M. da Conceição (2B)</v>
      </c>
      <c r="C1497" s="7">
        <v>10</v>
      </c>
      <c r="D1497" s="7"/>
      <c r="E1497" s="7">
        <v>10.5</v>
      </c>
      <c r="F1497" s="7"/>
      <c r="G1497" s="7">
        <v>15.5</v>
      </c>
      <c r="H1497" s="7">
        <v>14.5</v>
      </c>
      <c r="I1497" s="8">
        <f t="shared" si="106"/>
        <v>50.5</v>
      </c>
    </row>
    <row r="1498" spans="1:9" ht="15.75" x14ac:dyDescent="0.25">
      <c r="A1498" s="26">
        <v>1256</v>
      </c>
      <c r="B1498" s="6" t="str">
        <f>CADASTROS!$C$949</f>
        <v>Rosangela Alves Pereira (2B)</v>
      </c>
      <c r="C1498" s="7"/>
      <c r="D1498" s="7"/>
      <c r="E1498" s="7"/>
      <c r="F1498" s="7"/>
      <c r="G1498" s="7"/>
      <c r="H1498" s="7"/>
      <c r="I1498" s="8">
        <f t="shared" si="106"/>
        <v>0</v>
      </c>
    </row>
    <row r="1499" spans="1:9" ht="15.75" x14ac:dyDescent="0.25">
      <c r="A1499" s="26">
        <v>1257</v>
      </c>
      <c r="B1499" s="6" t="str">
        <f>CADASTROS!$C$950</f>
        <v>Iolanda Moureira da Silva (2B)</v>
      </c>
      <c r="C1499" s="7"/>
      <c r="D1499" s="7"/>
      <c r="E1499" s="7"/>
      <c r="F1499" s="7"/>
      <c r="G1499" s="7"/>
      <c r="H1499" s="7"/>
      <c r="I1499" s="8">
        <f t="shared" si="106"/>
        <v>0</v>
      </c>
    </row>
    <row r="1500" spans="1:9" ht="15.75" x14ac:dyDescent="0.25">
      <c r="A1500" s="26">
        <v>1258</v>
      </c>
      <c r="B1500" s="6" t="str">
        <f>CADASTROS!$C$951</f>
        <v>Marivalda Santos da S. Macedo</v>
      </c>
      <c r="C1500" s="7"/>
      <c r="D1500" s="7"/>
      <c r="E1500" s="7"/>
      <c r="F1500" s="7"/>
      <c r="G1500" s="7"/>
      <c r="H1500" s="7"/>
      <c r="I1500" s="8">
        <f t="shared" si="106"/>
        <v>0</v>
      </c>
    </row>
    <row r="1501" spans="1:9" ht="15.75" x14ac:dyDescent="0.25">
      <c r="A1501" s="26">
        <v>1259</v>
      </c>
      <c r="B1501" s="6" t="str">
        <f>CADASTROS!$C$952</f>
        <v>Albino Joaquim da Silva</v>
      </c>
      <c r="C1501" s="7"/>
      <c r="D1501" s="7"/>
      <c r="E1501" s="7"/>
      <c r="F1501" s="7"/>
      <c r="G1501" s="7"/>
      <c r="H1501" s="7"/>
      <c r="I1501" s="8">
        <f t="shared" si="106"/>
        <v>0</v>
      </c>
    </row>
    <row r="1502" spans="1:9" ht="15.75" x14ac:dyDescent="0.25">
      <c r="A1502" s="26">
        <v>1260</v>
      </c>
      <c r="B1502" s="6" t="str">
        <f>CADASTROS!$C$953</f>
        <v>Zenilda Paixão dos Santos</v>
      </c>
      <c r="C1502" s="7"/>
      <c r="D1502" s="7"/>
      <c r="E1502" s="7"/>
      <c r="F1502" s="7"/>
      <c r="G1502" s="7"/>
      <c r="H1502" s="7"/>
      <c r="I1502" s="8">
        <f t="shared" si="106"/>
        <v>0</v>
      </c>
    </row>
    <row r="1503" spans="1:9" ht="15.75" x14ac:dyDescent="0.25">
      <c r="A1503" s="26">
        <v>1261</v>
      </c>
      <c r="B1503" s="6" t="str">
        <f>CADASTROS!$C$954</f>
        <v>Jazon Dias Damasceno</v>
      </c>
      <c r="C1503" s="7"/>
      <c r="D1503" s="7"/>
      <c r="E1503" s="7"/>
      <c r="F1503" s="7"/>
      <c r="G1503" s="7"/>
      <c r="H1503" s="7"/>
      <c r="I1503" s="8">
        <f t="shared" si="106"/>
        <v>0</v>
      </c>
    </row>
    <row r="1504" spans="1:9" ht="15.75" x14ac:dyDescent="0.25">
      <c r="A1504" s="26">
        <v>1262</v>
      </c>
      <c r="B1504" s="6" t="str">
        <f>CADASTROS!$C$955</f>
        <v>Pureza de Jesus Oliveira</v>
      </c>
      <c r="C1504" s="7"/>
      <c r="D1504" s="7"/>
      <c r="E1504" s="7"/>
      <c r="F1504" s="7"/>
      <c r="G1504" s="7"/>
      <c r="H1504" s="7"/>
      <c r="I1504" s="8">
        <f t="shared" si="106"/>
        <v>0</v>
      </c>
    </row>
    <row r="1505" spans="1:9" ht="15.75" x14ac:dyDescent="0.25">
      <c r="A1505" s="26">
        <v>1263</v>
      </c>
      <c r="B1505" s="6" t="str">
        <f>CADASTROS!$C$956</f>
        <v>Marinalva A. Moraes de Souza</v>
      </c>
      <c r="C1505" s="7"/>
      <c r="D1505" s="7"/>
      <c r="E1505" s="7"/>
      <c r="F1505" s="7"/>
      <c r="G1505" s="7"/>
      <c r="H1505" s="7"/>
      <c r="I1505" s="8">
        <f t="shared" si="106"/>
        <v>0</v>
      </c>
    </row>
    <row r="1506" spans="1:9" ht="15.75" x14ac:dyDescent="0.25">
      <c r="A1506" s="26">
        <v>1264</v>
      </c>
      <c r="B1506" s="6" t="str">
        <f>CADASTROS!$C$957</f>
        <v>Luzinaria Laranjeira de Sousa</v>
      </c>
      <c r="C1506" s="7"/>
      <c r="D1506" s="7"/>
      <c r="E1506" s="7"/>
      <c r="F1506" s="7"/>
      <c r="G1506" s="7"/>
      <c r="H1506" s="7"/>
      <c r="I1506" s="8">
        <f t="shared" si="106"/>
        <v>0</v>
      </c>
    </row>
    <row r="1507" spans="1:9" ht="15.75" x14ac:dyDescent="0.25">
      <c r="A1507" s="26">
        <v>1265</v>
      </c>
      <c r="B1507" s="6" t="str">
        <f>CADASTROS!$C$958</f>
        <v>Ailton Cedro de Souza</v>
      </c>
      <c r="C1507" s="7"/>
      <c r="D1507" s="7"/>
      <c r="E1507" s="7"/>
      <c r="F1507" s="7"/>
      <c r="G1507" s="7"/>
      <c r="H1507" s="7"/>
      <c r="I1507" s="8">
        <f t="shared" si="106"/>
        <v>0</v>
      </c>
    </row>
    <row r="1508" spans="1:9" ht="15.75" x14ac:dyDescent="0.25">
      <c r="A1508" s="26">
        <v>1266</v>
      </c>
      <c r="B1508" s="6" t="str">
        <f>CADASTROS!$C$959</f>
        <v>Terezinha C. Ferreira</v>
      </c>
      <c r="C1508" s="7"/>
      <c r="D1508" s="7"/>
      <c r="E1508" s="7"/>
      <c r="F1508" s="7"/>
      <c r="G1508" s="7"/>
      <c r="H1508" s="7"/>
      <c r="I1508" s="8">
        <f t="shared" si="106"/>
        <v>0</v>
      </c>
    </row>
    <row r="1509" spans="1:9" ht="15.75" x14ac:dyDescent="0.25">
      <c r="A1509" s="26">
        <v>1267</v>
      </c>
      <c r="B1509" s="6" t="str">
        <f>CADASTROS!$C$960</f>
        <v>Jocelma Costa dos Santos</v>
      </c>
      <c r="C1509" s="7"/>
      <c r="D1509" s="7"/>
      <c r="E1509" s="7"/>
      <c r="F1509" s="7"/>
      <c r="G1509" s="7"/>
      <c r="H1509" s="7"/>
      <c r="I1509" s="8">
        <f t="shared" si="106"/>
        <v>0</v>
      </c>
    </row>
    <row r="1510" spans="1:9" ht="15.75" x14ac:dyDescent="0.25">
      <c r="A1510" s="26">
        <v>1268</v>
      </c>
      <c r="B1510" s="6" t="str">
        <f>CADASTROS!$C$961</f>
        <v>Daiane Miranda da Cruz (2B)</v>
      </c>
      <c r="C1510" s="7"/>
      <c r="D1510" s="7"/>
      <c r="E1510" s="7"/>
      <c r="F1510" s="7"/>
      <c r="G1510" s="7"/>
      <c r="H1510" s="7"/>
      <c r="I1510" s="8">
        <f t="shared" si="106"/>
        <v>0</v>
      </c>
    </row>
    <row r="1511" spans="1:9" ht="15.75" x14ac:dyDescent="0.25">
      <c r="A1511" s="26">
        <v>1269</v>
      </c>
      <c r="B1511" s="6" t="str">
        <f>CADASTROS!$C$962</f>
        <v>Maria do Carmo Almeida Cruz</v>
      </c>
      <c r="C1511" s="7"/>
      <c r="D1511" s="7"/>
      <c r="E1511" s="7"/>
      <c r="F1511" s="7"/>
      <c r="G1511" s="7"/>
      <c r="H1511" s="7"/>
      <c r="I1511" s="8">
        <f t="shared" si="106"/>
        <v>0</v>
      </c>
    </row>
    <row r="1512" spans="1:9" ht="15.75" x14ac:dyDescent="0.25">
      <c r="A1512" s="26">
        <v>1270</v>
      </c>
      <c r="B1512" s="6" t="str">
        <f>CADASTROS!$C$963</f>
        <v>José Marcos V. Lopes</v>
      </c>
      <c r="C1512" s="7"/>
      <c r="D1512" s="7"/>
      <c r="E1512" s="7"/>
      <c r="F1512" s="7"/>
      <c r="G1512" s="7"/>
      <c r="H1512" s="7"/>
      <c r="I1512" s="8">
        <f t="shared" si="106"/>
        <v>0</v>
      </c>
    </row>
    <row r="1513" spans="1:9" ht="15.75" x14ac:dyDescent="0.25">
      <c r="A1513" s="26">
        <v>1271</v>
      </c>
      <c r="B1513" s="6" t="str">
        <f>CADASTROS!$C$964</f>
        <v>Eleonia Jesus A Oliveira</v>
      </c>
      <c r="C1513" s="7"/>
      <c r="D1513" s="7"/>
      <c r="E1513" s="7"/>
      <c r="F1513" s="7"/>
      <c r="G1513" s="7"/>
      <c r="H1513" s="7"/>
      <c r="I1513" s="8">
        <f t="shared" si="106"/>
        <v>0</v>
      </c>
    </row>
    <row r="1514" spans="1:9" ht="15.75" x14ac:dyDescent="0.25">
      <c r="A1514" s="26">
        <v>1272</v>
      </c>
      <c r="B1514" s="6" t="str">
        <f>CADASTROS!$C$965</f>
        <v>Osvaldo Mendes S. Santos</v>
      </c>
      <c r="C1514" s="7">
        <v>13</v>
      </c>
      <c r="D1514" s="7"/>
      <c r="E1514" s="7"/>
      <c r="F1514" s="7"/>
      <c r="G1514" s="7"/>
      <c r="H1514" s="7">
        <v>11</v>
      </c>
      <c r="I1514" s="8">
        <f t="shared" si="106"/>
        <v>24</v>
      </c>
    </row>
    <row r="1515" spans="1:9" ht="15.75" x14ac:dyDescent="0.25">
      <c r="A1515" s="26">
        <v>1273</v>
      </c>
      <c r="B1515" s="6" t="str">
        <f>CADASTROS!$C$966</f>
        <v>Nilda Bispo Gama</v>
      </c>
      <c r="C1515" s="7"/>
      <c r="D1515" s="7"/>
      <c r="E1515" s="7"/>
      <c r="F1515" s="7"/>
      <c r="G1515" s="7"/>
      <c r="H1515" s="7"/>
      <c r="I1515" s="8">
        <f t="shared" si="106"/>
        <v>0</v>
      </c>
    </row>
    <row r="1516" spans="1:9" ht="15.75" x14ac:dyDescent="0.25">
      <c r="A1516" s="26">
        <v>1274</v>
      </c>
      <c r="B1516" s="6" t="str">
        <f>CADASTROS!$C$967</f>
        <v>Edivaldo Ferreira de Souza</v>
      </c>
      <c r="C1516" s="7"/>
      <c r="D1516" s="7"/>
      <c r="E1516" s="7"/>
      <c r="F1516" s="7"/>
      <c r="G1516" s="7"/>
      <c r="H1516" s="7"/>
      <c r="I1516" s="8">
        <f t="shared" si="106"/>
        <v>0</v>
      </c>
    </row>
    <row r="1517" spans="1:9" ht="15.75" x14ac:dyDescent="0.25">
      <c r="A1517" s="26">
        <v>1275</v>
      </c>
      <c r="B1517" s="6" t="str">
        <f>CADASTROS!$C$968</f>
        <v>Eunaide Gonçalves Ferreira</v>
      </c>
      <c r="C1517" s="7"/>
      <c r="D1517" s="7"/>
      <c r="E1517" s="7"/>
      <c r="F1517" s="7"/>
      <c r="G1517" s="7"/>
      <c r="H1517" s="7"/>
      <c r="I1517" s="8">
        <f t="shared" si="106"/>
        <v>0</v>
      </c>
    </row>
    <row r="1518" spans="1:9" ht="15.75" x14ac:dyDescent="0.25">
      <c r="B1518" s="7" t="s">
        <v>3</v>
      </c>
      <c r="C1518" s="7">
        <f t="shared" ref="C1518:I1518" si="107">SUM(C1491:C1517)</f>
        <v>23</v>
      </c>
      <c r="D1518" s="7">
        <f t="shared" si="107"/>
        <v>0</v>
      </c>
      <c r="E1518" s="7">
        <f t="shared" si="107"/>
        <v>10.5</v>
      </c>
      <c r="F1518" s="7">
        <f t="shared" si="107"/>
        <v>0</v>
      </c>
      <c r="G1518" s="7">
        <f t="shared" si="107"/>
        <v>15.5</v>
      </c>
      <c r="H1518" s="7">
        <f t="shared" si="107"/>
        <v>25.5</v>
      </c>
      <c r="I1518" s="7">
        <f t="shared" si="107"/>
        <v>74.5</v>
      </c>
    </row>
    <row r="1520" spans="1:9" ht="15.75" x14ac:dyDescent="0.25">
      <c r="B1520" s="9" t="s">
        <v>4</v>
      </c>
      <c r="C1520" s="7"/>
      <c r="D1520" s="7"/>
      <c r="E1520" s="7"/>
      <c r="F1520" s="7"/>
      <c r="G1520" s="7"/>
      <c r="H1520" s="7"/>
      <c r="I1520" s="7">
        <f>SUM(C1520:H1520)</f>
        <v>0</v>
      </c>
    </row>
    <row r="1521" spans="1:9" x14ac:dyDescent="0.25">
      <c r="B1521" s="10"/>
    </row>
    <row r="1522" spans="1:9" ht="15.75" x14ac:dyDescent="0.25">
      <c r="B1522" s="9" t="s">
        <v>5</v>
      </c>
      <c r="C1522" s="11" t="e">
        <f t="shared" ref="C1522:H1522" si="108">C1518/C1520</f>
        <v>#DIV/0!</v>
      </c>
      <c r="D1522" s="11" t="e">
        <f t="shared" si="108"/>
        <v>#DIV/0!</v>
      </c>
      <c r="E1522" s="11" t="e">
        <f t="shared" si="108"/>
        <v>#DIV/0!</v>
      </c>
      <c r="F1522" s="11" t="e">
        <f t="shared" si="108"/>
        <v>#DIV/0!</v>
      </c>
      <c r="G1522" s="11" t="e">
        <f t="shared" si="108"/>
        <v>#DIV/0!</v>
      </c>
      <c r="H1522" s="11" t="e">
        <f t="shared" si="108"/>
        <v>#DIV/0!</v>
      </c>
      <c r="I1522" s="11"/>
    </row>
    <row r="1523" spans="1:9" ht="15.75" x14ac:dyDescent="0.25">
      <c r="B1523" s="12"/>
      <c r="C1523" s="13"/>
      <c r="D1523" s="13"/>
      <c r="E1523" s="13"/>
      <c r="F1523" s="13"/>
      <c r="G1523" s="13"/>
      <c r="H1523" s="12"/>
      <c r="I1523" s="12"/>
    </row>
    <row r="1524" spans="1:9" ht="15.75" x14ac:dyDescent="0.25">
      <c r="B1524" s="9" t="s">
        <v>6</v>
      </c>
      <c r="C1524" s="7"/>
      <c r="D1524" s="7"/>
      <c r="E1524" s="6"/>
      <c r="F1524" s="6"/>
      <c r="G1524" s="6"/>
      <c r="H1524" s="6"/>
      <c r="I1524" s="14"/>
    </row>
    <row r="1526" spans="1:9" ht="33.75" x14ac:dyDescent="0.25">
      <c r="B1526" s="265" t="s">
        <v>955</v>
      </c>
      <c r="C1526" s="266"/>
      <c r="D1526" s="266"/>
      <c r="E1526" s="266"/>
      <c r="F1526" s="266"/>
      <c r="G1526" s="266"/>
      <c r="H1526" s="266"/>
      <c r="I1526" s="267"/>
    </row>
    <row r="1527" spans="1:9" ht="47.25" x14ac:dyDescent="0.25">
      <c r="A1527" s="32" t="s">
        <v>22</v>
      </c>
      <c r="B1527" s="32" t="s">
        <v>1</v>
      </c>
      <c r="C1527" s="4" t="s">
        <v>2963</v>
      </c>
      <c r="D1527" s="4" t="s">
        <v>2964</v>
      </c>
      <c r="E1527" s="101" t="s">
        <v>2965</v>
      </c>
      <c r="F1527" s="101" t="s">
        <v>2966</v>
      </c>
      <c r="G1527" s="101" t="s">
        <v>2865</v>
      </c>
      <c r="H1527" s="4" t="s">
        <v>2962</v>
      </c>
      <c r="I1527" s="34" t="s">
        <v>2</v>
      </c>
    </row>
    <row r="1528" spans="1:9" ht="25.5" x14ac:dyDescent="0.25">
      <c r="A1528" s="31"/>
      <c r="B1528" s="31"/>
      <c r="C1528" s="16" t="s">
        <v>9</v>
      </c>
      <c r="D1528" s="16" t="s">
        <v>9</v>
      </c>
      <c r="E1528" s="16" t="s">
        <v>9</v>
      </c>
      <c r="F1528" s="16" t="s">
        <v>9</v>
      </c>
      <c r="G1528" s="16" t="s">
        <v>9</v>
      </c>
      <c r="H1528" s="16" t="s">
        <v>9</v>
      </c>
      <c r="I1528" s="35"/>
    </row>
    <row r="1529" spans="1:9" ht="15.75" x14ac:dyDescent="0.25">
      <c r="A1529" s="26">
        <v>1276</v>
      </c>
      <c r="B1529" s="6" t="str">
        <f>CADASTROS!$C$969</f>
        <v>Carmelita Pereira Souza</v>
      </c>
      <c r="C1529" s="7"/>
      <c r="D1529" s="7"/>
      <c r="E1529" s="7"/>
      <c r="F1529" s="7"/>
      <c r="G1529" s="7"/>
      <c r="H1529" s="7"/>
      <c r="I1529" s="8">
        <f>SUM(C1529+D1529+E1529+F1529+G1529+H1529)</f>
        <v>0</v>
      </c>
    </row>
    <row r="1530" spans="1:9" ht="15.75" x14ac:dyDescent="0.25">
      <c r="A1530" s="26">
        <v>1277</v>
      </c>
      <c r="B1530" s="6" t="str">
        <f>CADASTROS!$C$970</f>
        <v>Adair V. dos Santos</v>
      </c>
      <c r="C1530" s="7"/>
      <c r="D1530" s="7"/>
      <c r="E1530" s="7"/>
      <c r="F1530" s="7"/>
      <c r="G1530" s="7"/>
      <c r="H1530" s="7"/>
      <c r="I1530" s="8">
        <f t="shared" ref="I1530:I1555" si="109">SUM(C1530+D1530+E1530+F1530+G1530+H1530)</f>
        <v>0</v>
      </c>
    </row>
    <row r="1531" spans="1:9" ht="15.75" x14ac:dyDescent="0.25">
      <c r="A1531" s="26">
        <v>1278</v>
      </c>
      <c r="B1531" s="6" t="str">
        <f>CADASTROS!$C$971</f>
        <v>Santilha dos Santos Leite</v>
      </c>
      <c r="C1531" s="7"/>
      <c r="D1531" s="7"/>
      <c r="E1531" s="7"/>
      <c r="F1531" s="7"/>
      <c r="G1531" s="7"/>
      <c r="H1531" s="7"/>
      <c r="I1531" s="8">
        <f t="shared" si="109"/>
        <v>0</v>
      </c>
    </row>
    <row r="1532" spans="1:9" ht="15.75" x14ac:dyDescent="0.25">
      <c r="A1532" s="26">
        <v>1279</v>
      </c>
      <c r="B1532" s="6" t="str">
        <f>CADASTROS!$C$972</f>
        <v>Marivaldo Santos da Silva</v>
      </c>
      <c r="C1532" s="7"/>
      <c r="D1532" s="7"/>
      <c r="E1532" s="7"/>
      <c r="F1532" s="7"/>
      <c r="G1532" s="7"/>
      <c r="H1532" s="7"/>
      <c r="I1532" s="8">
        <f t="shared" si="109"/>
        <v>0</v>
      </c>
    </row>
    <row r="1533" spans="1:9" ht="15.75" x14ac:dyDescent="0.25">
      <c r="A1533" s="26">
        <v>1280</v>
      </c>
      <c r="B1533" s="6" t="str">
        <f>CADASTROS!$C$973</f>
        <v>Edson Santos da Silva (2B)</v>
      </c>
      <c r="C1533" s="7"/>
      <c r="D1533" s="7"/>
      <c r="E1533" s="7"/>
      <c r="F1533" s="7"/>
      <c r="G1533" s="7"/>
      <c r="H1533" s="7"/>
      <c r="I1533" s="8">
        <f t="shared" si="109"/>
        <v>0</v>
      </c>
    </row>
    <row r="1534" spans="1:9" ht="15.75" x14ac:dyDescent="0.25">
      <c r="A1534" s="26">
        <v>1281</v>
      </c>
      <c r="B1534" s="6" t="str">
        <f>CADASTROS!$C$974</f>
        <v>Maria da Paixão de Jesus</v>
      </c>
      <c r="C1534" s="7"/>
      <c r="D1534" s="7"/>
      <c r="E1534" s="7"/>
      <c r="F1534" s="7"/>
      <c r="G1534" s="7"/>
      <c r="H1534" s="7"/>
      <c r="I1534" s="8">
        <f t="shared" si="109"/>
        <v>0</v>
      </c>
    </row>
    <row r="1535" spans="1:9" ht="15.75" x14ac:dyDescent="0.25">
      <c r="A1535" s="26">
        <v>1282</v>
      </c>
      <c r="B1535" s="6" t="str">
        <f>CADASTROS!$C$975</f>
        <v>Barbara Regina de Souza</v>
      </c>
      <c r="C1535" s="7"/>
      <c r="D1535" s="7"/>
      <c r="E1535" s="7"/>
      <c r="F1535" s="7"/>
      <c r="G1535" s="7"/>
      <c r="H1535" s="7"/>
      <c r="I1535" s="8">
        <f t="shared" si="109"/>
        <v>0</v>
      </c>
    </row>
    <row r="1536" spans="1:9" ht="15.75" x14ac:dyDescent="0.25">
      <c r="A1536" s="26">
        <v>1283</v>
      </c>
      <c r="B1536" s="6" t="str">
        <f>CADASTROS!$C$976</f>
        <v>Núbia Margarete Araújo</v>
      </c>
      <c r="C1536" s="7"/>
      <c r="D1536" s="7"/>
      <c r="E1536" s="7"/>
      <c r="F1536" s="7"/>
      <c r="G1536" s="7"/>
      <c r="H1536" s="7"/>
      <c r="I1536" s="8">
        <f t="shared" si="109"/>
        <v>0</v>
      </c>
    </row>
    <row r="1537" spans="1:9" ht="15.75" x14ac:dyDescent="0.25">
      <c r="A1537" s="26">
        <v>1284</v>
      </c>
      <c r="B1537" s="6" t="str">
        <f>CADASTROS!$C$977</f>
        <v>Alex da Silva Santos</v>
      </c>
      <c r="C1537" s="7"/>
      <c r="D1537" s="7"/>
      <c r="E1537" s="7"/>
      <c r="F1537" s="7"/>
      <c r="G1537" s="7"/>
      <c r="H1537" s="7"/>
      <c r="I1537" s="8">
        <f t="shared" si="109"/>
        <v>0</v>
      </c>
    </row>
    <row r="1538" spans="1:9" ht="15.75" x14ac:dyDescent="0.25">
      <c r="A1538" s="26">
        <v>1285</v>
      </c>
      <c r="B1538" s="6" t="str">
        <f>CADASTROS!$C$978</f>
        <v>Viviane Ramalho de Oliveira</v>
      </c>
      <c r="C1538" s="7"/>
      <c r="D1538" s="7"/>
      <c r="E1538" s="7"/>
      <c r="F1538" s="7"/>
      <c r="G1538" s="7"/>
      <c r="H1538" s="7"/>
      <c r="I1538" s="8">
        <f t="shared" si="109"/>
        <v>0</v>
      </c>
    </row>
    <row r="1539" spans="1:9" ht="15.75" x14ac:dyDescent="0.25">
      <c r="A1539" s="26">
        <v>1286</v>
      </c>
      <c r="B1539" s="6" t="str">
        <f>CADASTROS!$C$979</f>
        <v>Fábio de Souza Dias</v>
      </c>
      <c r="C1539" s="7"/>
      <c r="D1539" s="7"/>
      <c r="E1539" s="7"/>
      <c r="F1539" s="7"/>
      <c r="G1539" s="7"/>
      <c r="H1539" s="7"/>
      <c r="I1539" s="8">
        <f t="shared" si="109"/>
        <v>0</v>
      </c>
    </row>
    <row r="1540" spans="1:9" ht="15.75" x14ac:dyDescent="0.25">
      <c r="A1540" s="26">
        <v>1287</v>
      </c>
      <c r="B1540" s="6" t="str">
        <f>CADASTROS!$C$980</f>
        <v>Ourivaldo Bispo Gama</v>
      </c>
      <c r="C1540" s="7"/>
      <c r="D1540" s="7"/>
      <c r="E1540" s="7"/>
      <c r="F1540" s="7"/>
      <c r="G1540" s="7"/>
      <c r="H1540" s="7"/>
      <c r="I1540" s="8">
        <f t="shared" si="109"/>
        <v>0</v>
      </c>
    </row>
    <row r="1541" spans="1:9" ht="15.75" x14ac:dyDescent="0.25">
      <c r="A1541" s="26">
        <v>1288</v>
      </c>
      <c r="B1541" s="6" t="str">
        <f>CADASTROS!$C$981</f>
        <v>Marta Alves Pinheiro (VG)</v>
      </c>
      <c r="C1541" s="7"/>
      <c r="D1541" s="7"/>
      <c r="E1541" s="7"/>
      <c r="F1541" s="7"/>
      <c r="G1541" s="7"/>
      <c r="H1541" s="7"/>
      <c r="I1541" s="8">
        <f t="shared" si="109"/>
        <v>0</v>
      </c>
    </row>
    <row r="1542" spans="1:9" ht="15.75" x14ac:dyDescent="0.25">
      <c r="A1542" s="26">
        <v>1289</v>
      </c>
      <c r="B1542" s="6" t="str">
        <f>CADASTROS!$C$982</f>
        <v>Rosangela Silva Sales (VG)</v>
      </c>
      <c r="C1542" s="7"/>
      <c r="D1542" s="7"/>
      <c r="E1542" s="7"/>
      <c r="F1542" s="7"/>
      <c r="G1542" s="7"/>
      <c r="H1542" s="7"/>
      <c r="I1542" s="8">
        <f t="shared" si="109"/>
        <v>0</v>
      </c>
    </row>
    <row r="1543" spans="1:9" ht="15.75" x14ac:dyDescent="0.25">
      <c r="A1543" s="26">
        <v>1290</v>
      </c>
      <c r="B1543" s="6" t="str">
        <f>CADASTROS!$C$983</f>
        <v>Marcia Miranda Rocha (VG)</v>
      </c>
      <c r="C1543" s="7"/>
      <c r="D1543" s="7"/>
      <c r="E1543" s="7"/>
      <c r="F1543" s="7"/>
      <c r="G1543" s="7"/>
      <c r="H1543" s="7"/>
      <c r="I1543" s="8">
        <f t="shared" si="109"/>
        <v>0</v>
      </c>
    </row>
    <row r="1544" spans="1:9" ht="15.75" x14ac:dyDescent="0.25">
      <c r="A1544" s="26">
        <v>1291</v>
      </c>
      <c r="B1544" s="6" t="str">
        <f>CADASTROS!$C$984</f>
        <v>Soene Nunes Vieira (VG)</v>
      </c>
      <c r="C1544" s="7"/>
      <c r="D1544" s="7"/>
      <c r="E1544" s="7"/>
      <c r="F1544" s="7"/>
      <c r="G1544" s="7"/>
      <c r="H1544" s="7"/>
      <c r="I1544" s="8">
        <f t="shared" si="109"/>
        <v>0</v>
      </c>
    </row>
    <row r="1545" spans="1:9" ht="15.75" x14ac:dyDescent="0.25">
      <c r="A1545" s="26">
        <v>1292</v>
      </c>
      <c r="B1545" s="6" t="str">
        <f>CADASTROS!$C$985</f>
        <v>Edva Reis Santos (VG)</v>
      </c>
      <c r="C1545" s="7"/>
      <c r="D1545" s="7"/>
      <c r="E1545" s="7"/>
      <c r="F1545" s="7"/>
      <c r="G1545" s="7"/>
      <c r="H1545" s="7"/>
      <c r="I1545" s="8">
        <f t="shared" si="109"/>
        <v>0</v>
      </c>
    </row>
    <row r="1546" spans="1:9" ht="15.75" x14ac:dyDescent="0.25">
      <c r="A1546" s="26">
        <v>1293</v>
      </c>
      <c r="B1546" s="6" t="str">
        <f>CADASTROS!$C$986</f>
        <v>Paulo Sérgio S. Oliveira (VG)</v>
      </c>
      <c r="C1546" s="7"/>
      <c r="D1546" s="7"/>
      <c r="E1546" s="7"/>
      <c r="F1546" s="7"/>
      <c r="G1546" s="7"/>
      <c r="H1546" s="7"/>
      <c r="I1546" s="8">
        <f t="shared" si="109"/>
        <v>0</v>
      </c>
    </row>
    <row r="1547" spans="1:9" ht="15.75" x14ac:dyDescent="0.25">
      <c r="A1547" s="26">
        <v>1294</v>
      </c>
      <c r="B1547" s="6" t="str">
        <f>CADASTROS!$C$987</f>
        <v>Kayky das Merces Santa</v>
      </c>
      <c r="C1547" s="7"/>
      <c r="D1547" s="7"/>
      <c r="E1547" s="7"/>
      <c r="F1547" s="7"/>
      <c r="G1547" s="7"/>
      <c r="H1547" s="7"/>
      <c r="I1547" s="8">
        <f t="shared" si="109"/>
        <v>0</v>
      </c>
    </row>
    <row r="1548" spans="1:9" ht="15.75" x14ac:dyDescent="0.25">
      <c r="A1548" s="26">
        <v>1295</v>
      </c>
      <c r="B1548" s="6" t="str">
        <f>CADASTROS!$C$988</f>
        <v>Ivanete Sampaio Alves (VG)</v>
      </c>
      <c r="C1548" s="7"/>
      <c r="D1548" s="7"/>
      <c r="E1548" s="7"/>
      <c r="F1548" s="7"/>
      <c r="G1548" s="7"/>
      <c r="H1548" s="7"/>
      <c r="I1548" s="8">
        <f t="shared" si="109"/>
        <v>0</v>
      </c>
    </row>
    <row r="1549" spans="1:9" ht="15.75" x14ac:dyDescent="0.25">
      <c r="A1549" s="26">
        <v>1296</v>
      </c>
      <c r="B1549" s="6" t="str">
        <f>CADASTROS!$C$989</f>
        <v>Juliene Silva Lima (VG)</v>
      </c>
      <c r="C1549" s="7"/>
      <c r="D1549" s="7"/>
      <c r="E1549" s="7"/>
      <c r="F1549" s="7"/>
      <c r="G1549" s="7"/>
      <c r="H1549" s="7"/>
      <c r="I1549" s="8">
        <f t="shared" si="109"/>
        <v>0</v>
      </c>
    </row>
    <row r="1550" spans="1:9" ht="15.75" x14ac:dyDescent="0.25">
      <c r="A1550" s="26">
        <v>1297</v>
      </c>
      <c r="B1550" s="6" t="str">
        <f>CADASTROS!$C$990</f>
        <v>Judival Andrade de Araújo</v>
      </c>
      <c r="C1550" s="7"/>
      <c r="D1550" s="7"/>
      <c r="E1550" s="7"/>
      <c r="F1550" s="7"/>
      <c r="G1550" s="7"/>
      <c r="H1550" s="7"/>
      <c r="I1550" s="8">
        <f t="shared" si="109"/>
        <v>0</v>
      </c>
    </row>
    <row r="1551" spans="1:9" ht="15.75" x14ac:dyDescent="0.25">
      <c r="A1551" s="26">
        <v>1298</v>
      </c>
      <c r="B1551" s="6" t="str">
        <f>CADASTROS!$C$991</f>
        <v>Valdelice Oliveira Souza</v>
      </c>
      <c r="C1551" s="7"/>
      <c r="D1551" s="7"/>
      <c r="E1551" s="7"/>
      <c r="F1551" s="7"/>
      <c r="G1551" s="7"/>
      <c r="H1551" s="7"/>
      <c r="I1551" s="8">
        <f t="shared" si="109"/>
        <v>0</v>
      </c>
    </row>
    <row r="1552" spans="1:9" ht="15.75" x14ac:dyDescent="0.25">
      <c r="A1552" s="26">
        <v>1299</v>
      </c>
      <c r="B1552" s="6" t="str">
        <f>CADASTROS!$C$992</f>
        <v>Josiane Araújo Souza</v>
      </c>
      <c r="C1552" s="7"/>
      <c r="D1552" s="7"/>
      <c r="E1552" s="7"/>
      <c r="F1552" s="7"/>
      <c r="G1552" s="7"/>
      <c r="H1552" s="7"/>
      <c r="I1552" s="8">
        <f t="shared" si="109"/>
        <v>0</v>
      </c>
    </row>
    <row r="1553" spans="1:9" ht="15.75" x14ac:dyDescent="0.25">
      <c r="A1553" s="26">
        <v>1300</v>
      </c>
      <c r="B1553" s="6" t="str">
        <f>CADASTROS!$C$993</f>
        <v>Marielza Rosa Santana</v>
      </c>
      <c r="C1553" s="7"/>
      <c r="D1553" s="7"/>
      <c r="E1553" s="7"/>
      <c r="F1553" s="7"/>
      <c r="G1553" s="7"/>
      <c r="H1553" s="7"/>
      <c r="I1553" s="8">
        <f t="shared" si="109"/>
        <v>0</v>
      </c>
    </row>
    <row r="1554" spans="1:9" ht="15.75" x14ac:dyDescent="0.25">
      <c r="A1554" s="26">
        <v>1301</v>
      </c>
      <c r="B1554" s="6" t="str">
        <f>CADASTROS!$C$994</f>
        <v>Gilberto R. Pereira</v>
      </c>
      <c r="C1554" s="7"/>
      <c r="D1554" s="7"/>
      <c r="E1554" s="7"/>
      <c r="F1554" s="7"/>
      <c r="G1554" s="7"/>
      <c r="H1554" s="7"/>
      <c r="I1554" s="8">
        <f t="shared" si="109"/>
        <v>0</v>
      </c>
    </row>
    <row r="1555" spans="1:9" ht="15.75" x14ac:dyDescent="0.25">
      <c r="A1555" s="26">
        <v>1302</v>
      </c>
      <c r="B1555" s="6" t="str">
        <f>CADASTROS!$C$995</f>
        <v>Vanusa de Araújo Moreira</v>
      </c>
      <c r="C1555" s="7"/>
      <c r="D1555" s="7"/>
      <c r="E1555" s="7"/>
      <c r="F1555" s="7"/>
      <c r="G1555" s="7"/>
      <c r="H1555" s="7"/>
      <c r="I1555" s="8">
        <f t="shared" si="109"/>
        <v>0</v>
      </c>
    </row>
    <row r="1556" spans="1:9" ht="15.75" x14ac:dyDescent="0.25">
      <c r="B1556" s="7" t="s">
        <v>3</v>
      </c>
      <c r="C1556" s="7">
        <f t="shared" ref="C1556:I1556" si="110">SUM(C1529:C1555)</f>
        <v>0</v>
      </c>
      <c r="D1556" s="7">
        <f t="shared" si="110"/>
        <v>0</v>
      </c>
      <c r="E1556" s="7">
        <f t="shared" si="110"/>
        <v>0</v>
      </c>
      <c r="F1556" s="7">
        <f t="shared" si="110"/>
        <v>0</v>
      </c>
      <c r="G1556" s="7">
        <f t="shared" si="110"/>
        <v>0</v>
      </c>
      <c r="H1556" s="7">
        <f t="shared" si="110"/>
        <v>0</v>
      </c>
      <c r="I1556" s="7">
        <f t="shared" si="110"/>
        <v>0</v>
      </c>
    </row>
    <row r="1558" spans="1:9" ht="15.75" x14ac:dyDescent="0.25">
      <c r="B1558" s="9" t="s">
        <v>4</v>
      </c>
      <c r="C1558" s="7"/>
      <c r="D1558" s="7"/>
      <c r="E1558" s="7"/>
      <c r="F1558" s="7"/>
      <c r="G1558" s="7"/>
      <c r="H1558" s="7"/>
      <c r="I1558" s="7">
        <f>SUM(C1558:H1558)</f>
        <v>0</v>
      </c>
    </row>
    <row r="1559" spans="1:9" x14ac:dyDescent="0.25">
      <c r="B1559" s="10"/>
    </row>
    <row r="1560" spans="1:9" ht="15.75" x14ac:dyDescent="0.25">
      <c r="B1560" s="9" t="s">
        <v>5</v>
      </c>
      <c r="C1560" s="11" t="e">
        <f t="shared" ref="C1560:H1560" si="111">C1556/C1558</f>
        <v>#DIV/0!</v>
      </c>
      <c r="D1560" s="11" t="e">
        <f t="shared" si="111"/>
        <v>#DIV/0!</v>
      </c>
      <c r="E1560" s="11" t="e">
        <f t="shared" si="111"/>
        <v>#DIV/0!</v>
      </c>
      <c r="F1560" s="11" t="e">
        <f t="shared" si="111"/>
        <v>#DIV/0!</v>
      </c>
      <c r="G1560" s="11" t="e">
        <f t="shared" si="111"/>
        <v>#DIV/0!</v>
      </c>
      <c r="H1560" s="11" t="e">
        <f t="shared" si="111"/>
        <v>#DIV/0!</v>
      </c>
      <c r="I1560" s="11"/>
    </row>
    <row r="1561" spans="1:9" ht="15.75" x14ac:dyDescent="0.25">
      <c r="B1561" s="12"/>
      <c r="C1561" s="13"/>
      <c r="D1561" s="13"/>
      <c r="E1561" s="13"/>
      <c r="F1561" s="13"/>
      <c r="G1561" s="13"/>
      <c r="H1561" s="12"/>
      <c r="I1561" s="12"/>
    </row>
    <row r="1562" spans="1:9" ht="15.75" x14ac:dyDescent="0.25">
      <c r="B1562" s="9" t="s">
        <v>6</v>
      </c>
      <c r="C1562" s="7"/>
      <c r="D1562" s="7"/>
      <c r="E1562" s="6"/>
      <c r="F1562" s="6"/>
      <c r="G1562" s="6"/>
      <c r="H1562" s="6"/>
      <c r="I1562" s="14"/>
    </row>
    <row r="1564" spans="1:9" ht="33.75" x14ac:dyDescent="0.25">
      <c r="B1564" s="265" t="s">
        <v>955</v>
      </c>
      <c r="C1564" s="266"/>
      <c r="D1564" s="266"/>
      <c r="E1564" s="266"/>
      <c r="F1564" s="266"/>
      <c r="G1564" s="266"/>
      <c r="H1564" s="266"/>
      <c r="I1564" s="267"/>
    </row>
    <row r="1565" spans="1:9" ht="47.25" x14ac:dyDescent="0.25">
      <c r="A1565" s="32" t="s">
        <v>22</v>
      </c>
      <c r="B1565" s="32" t="s">
        <v>1</v>
      </c>
      <c r="C1565" s="4" t="s">
        <v>2963</v>
      </c>
      <c r="D1565" s="4" t="s">
        <v>2964</v>
      </c>
      <c r="E1565" s="101" t="s">
        <v>2965</v>
      </c>
      <c r="F1565" s="101" t="s">
        <v>2966</v>
      </c>
      <c r="G1565" s="101" t="s">
        <v>2865</v>
      </c>
      <c r="H1565" s="4" t="s">
        <v>2962</v>
      </c>
      <c r="I1565" s="34" t="s">
        <v>2</v>
      </c>
    </row>
    <row r="1566" spans="1:9" ht="25.5" x14ac:dyDescent="0.25">
      <c r="A1566" s="31"/>
      <c r="B1566" s="31"/>
      <c r="C1566" s="16" t="s">
        <v>9</v>
      </c>
      <c r="D1566" s="16" t="s">
        <v>9</v>
      </c>
      <c r="E1566" s="16" t="s">
        <v>9</v>
      </c>
      <c r="F1566" s="16" t="s">
        <v>9</v>
      </c>
      <c r="G1566" s="16" t="s">
        <v>9</v>
      </c>
      <c r="H1566" s="16" t="s">
        <v>9</v>
      </c>
      <c r="I1566" s="35"/>
    </row>
    <row r="1567" spans="1:9" ht="15.75" x14ac:dyDescent="0.25">
      <c r="A1567" s="26">
        <v>1303</v>
      </c>
      <c r="B1567" s="6" t="str">
        <f>CADASTROS!$C$996</f>
        <v>Lucinalva Oliveira de Almeida</v>
      </c>
      <c r="C1567" s="7"/>
      <c r="D1567" s="7"/>
      <c r="E1567" s="7"/>
      <c r="F1567" s="7"/>
      <c r="G1567" s="7"/>
      <c r="H1567" s="7"/>
      <c r="I1567" s="8">
        <f>SUM(C1567+D1567+E1567+F1567+G1567+H1567)</f>
        <v>0</v>
      </c>
    </row>
    <row r="1568" spans="1:9" ht="15.75" x14ac:dyDescent="0.25">
      <c r="A1568" s="26">
        <v>1304</v>
      </c>
      <c r="B1568" s="6" t="str">
        <f>CADASTROS!$C$997</f>
        <v>Julivania de Jesus Silva</v>
      </c>
      <c r="C1568" s="7"/>
      <c r="D1568" s="7"/>
      <c r="E1568" s="7"/>
      <c r="F1568" s="7"/>
      <c r="G1568" s="7"/>
      <c r="H1568" s="7"/>
      <c r="I1568" s="8">
        <f t="shared" ref="I1568:I1593" si="112">SUM(C1568+D1568+E1568+F1568+G1568+H1568)</f>
        <v>0</v>
      </c>
    </row>
    <row r="1569" spans="1:9" ht="15.75" x14ac:dyDescent="0.25">
      <c r="A1569" s="26">
        <v>1305</v>
      </c>
      <c r="B1569" s="6" t="str">
        <f>CADASTROS!$C$998</f>
        <v>Adilson Santos Costa</v>
      </c>
      <c r="C1569" s="7"/>
      <c r="D1569" s="7"/>
      <c r="E1569" s="7"/>
      <c r="F1569" s="7"/>
      <c r="G1569" s="7"/>
      <c r="H1569" s="7"/>
      <c r="I1569" s="8">
        <f t="shared" si="112"/>
        <v>0</v>
      </c>
    </row>
    <row r="1570" spans="1:9" ht="15.75" x14ac:dyDescent="0.25">
      <c r="A1570" s="26">
        <v>1306</v>
      </c>
      <c r="B1570" s="6" t="str">
        <f>CADASTROS!$C$999</f>
        <v>Leidinalva Sousa Andrade</v>
      </c>
      <c r="C1570" s="7"/>
      <c r="D1570" s="7"/>
      <c r="E1570" s="7"/>
      <c r="F1570" s="7"/>
      <c r="G1570" s="7"/>
      <c r="H1570" s="7"/>
      <c r="I1570" s="8">
        <f t="shared" si="112"/>
        <v>0</v>
      </c>
    </row>
    <row r="1571" spans="1:9" ht="15.75" x14ac:dyDescent="0.25">
      <c r="A1571" s="26">
        <v>1307</v>
      </c>
      <c r="B1571" s="6" t="str">
        <f>CADASTROS!$C$1000</f>
        <v>Taís Alves da Silva (BC)</v>
      </c>
      <c r="C1571" s="7"/>
      <c r="D1571" s="7"/>
      <c r="E1571" s="7"/>
      <c r="F1571" s="7"/>
      <c r="G1571" s="7"/>
      <c r="H1571" s="7"/>
      <c r="I1571" s="8">
        <f t="shared" si="112"/>
        <v>0</v>
      </c>
    </row>
    <row r="1572" spans="1:9" ht="15.75" x14ac:dyDescent="0.25">
      <c r="A1572" s="26">
        <v>1308</v>
      </c>
      <c r="B1572" s="6" t="str">
        <f>CADASTROS!$C$1001</f>
        <v>Raimundo da Silva</v>
      </c>
      <c r="C1572" s="7"/>
      <c r="D1572" s="7"/>
      <c r="E1572" s="7"/>
      <c r="F1572" s="7"/>
      <c r="G1572" s="7"/>
      <c r="H1572" s="7"/>
      <c r="I1572" s="8">
        <f t="shared" si="112"/>
        <v>0</v>
      </c>
    </row>
    <row r="1573" spans="1:9" ht="15.75" x14ac:dyDescent="0.25">
      <c r="A1573" s="26">
        <v>1309</v>
      </c>
      <c r="B1573" s="6" t="str">
        <f>CADASTROS!$C$1002</f>
        <v>Ivone Oliveira da Silva</v>
      </c>
      <c r="C1573" s="7"/>
      <c r="D1573" s="7"/>
      <c r="E1573" s="7"/>
      <c r="F1573" s="7"/>
      <c r="G1573" s="7"/>
      <c r="H1573" s="7"/>
      <c r="I1573" s="8">
        <f t="shared" si="112"/>
        <v>0</v>
      </c>
    </row>
    <row r="1574" spans="1:9" ht="15.75" x14ac:dyDescent="0.25">
      <c r="A1574" s="26">
        <v>1310</v>
      </c>
      <c r="B1574" s="6" t="str">
        <f>CADASTROS!$C$1003</f>
        <v>Adailton de J. Santiago</v>
      </c>
      <c r="C1574" s="7"/>
      <c r="D1574" s="7"/>
      <c r="E1574" s="7"/>
      <c r="F1574" s="7"/>
      <c r="G1574" s="7"/>
      <c r="H1574" s="7"/>
      <c r="I1574" s="8">
        <f t="shared" si="112"/>
        <v>0</v>
      </c>
    </row>
    <row r="1575" spans="1:9" ht="15.75" x14ac:dyDescent="0.25">
      <c r="A1575" s="26">
        <v>1311</v>
      </c>
      <c r="B1575" s="6" t="str">
        <f>CADASTROS!$C$1004</f>
        <v>Milton Alves Alencar</v>
      </c>
      <c r="C1575" s="7"/>
      <c r="D1575" s="7"/>
      <c r="E1575" s="7"/>
      <c r="F1575" s="7"/>
      <c r="G1575" s="7"/>
      <c r="H1575" s="7"/>
      <c r="I1575" s="8">
        <f t="shared" si="112"/>
        <v>0</v>
      </c>
    </row>
    <row r="1576" spans="1:9" ht="15.75" x14ac:dyDescent="0.25">
      <c r="A1576" s="26">
        <v>1312</v>
      </c>
      <c r="B1576" s="6" t="str">
        <f>CADASTROS!$C$1005</f>
        <v>Paulo Ferreira dos Santos</v>
      </c>
      <c r="C1576" s="7"/>
      <c r="D1576" s="7"/>
      <c r="E1576" s="7"/>
      <c r="F1576" s="7"/>
      <c r="G1576" s="7"/>
      <c r="H1576" s="7"/>
      <c r="I1576" s="8">
        <f t="shared" si="112"/>
        <v>0</v>
      </c>
    </row>
    <row r="1577" spans="1:9" ht="15.75" x14ac:dyDescent="0.25">
      <c r="A1577" s="26">
        <v>1313</v>
      </c>
      <c r="B1577" s="6" t="str">
        <f>CADASTROS!$C$1006</f>
        <v>Tereza Gabriela de Souza</v>
      </c>
      <c r="C1577" s="7"/>
      <c r="D1577" s="7"/>
      <c r="E1577" s="7"/>
      <c r="F1577" s="7"/>
      <c r="G1577" s="7"/>
      <c r="H1577" s="7"/>
      <c r="I1577" s="8">
        <f t="shared" si="112"/>
        <v>0</v>
      </c>
    </row>
    <row r="1578" spans="1:9" ht="15.75" x14ac:dyDescent="0.25">
      <c r="A1578" s="26">
        <v>1314</v>
      </c>
      <c r="B1578" s="6" t="str">
        <f>CADASTROS!$C$1007</f>
        <v>Hercules Pereira Santos</v>
      </c>
      <c r="C1578" s="7"/>
      <c r="D1578" s="7"/>
      <c r="E1578" s="7"/>
      <c r="F1578" s="7"/>
      <c r="G1578" s="7"/>
      <c r="H1578" s="7"/>
      <c r="I1578" s="8">
        <f t="shared" si="112"/>
        <v>0</v>
      </c>
    </row>
    <row r="1579" spans="1:9" ht="15.75" x14ac:dyDescent="0.25">
      <c r="A1579" s="26">
        <v>1315</v>
      </c>
      <c r="B1579" s="6" t="str">
        <f>CADASTROS!$C$1008</f>
        <v>Ana Maria de Souza Oliveira</v>
      </c>
      <c r="C1579" s="7"/>
      <c r="D1579" s="7">
        <v>16</v>
      </c>
      <c r="E1579" s="7">
        <v>11</v>
      </c>
      <c r="F1579" s="7"/>
      <c r="G1579" s="7"/>
      <c r="H1579" s="7"/>
      <c r="I1579" s="8">
        <f t="shared" si="112"/>
        <v>27</v>
      </c>
    </row>
    <row r="1580" spans="1:9" ht="15.75" x14ac:dyDescent="0.25">
      <c r="A1580" s="26">
        <v>1316</v>
      </c>
      <c r="B1580" s="6" t="str">
        <f>CADASTROS!$C$1009</f>
        <v>Italo Braga Santos</v>
      </c>
      <c r="C1580" s="7"/>
      <c r="D1580" s="7"/>
      <c r="E1580" s="7"/>
      <c r="F1580" s="7"/>
      <c r="G1580" s="7"/>
      <c r="H1580" s="7"/>
      <c r="I1580" s="8">
        <f t="shared" si="112"/>
        <v>0</v>
      </c>
    </row>
    <row r="1581" spans="1:9" ht="15.75" x14ac:dyDescent="0.25">
      <c r="A1581" s="26">
        <v>1317</v>
      </c>
      <c r="B1581" s="6" t="str">
        <f>CADASTROS!$C$1010</f>
        <v>Bruno de Jesus Oliveira</v>
      </c>
      <c r="C1581" s="7"/>
      <c r="D1581" s="7"/>
      <c r="E1581" s="7"/>
      <c r="F1581" s="7"/>
      <c r="G1581" s="7"/>
      <c r="H1581" s="7"/>
      <c r="I1581" s="8">
        <f t="shared" si="112"/>
        <v>0</v>
      </c>
    </row>
    <row r="1582" spans="1:9" ht="15.75" x14ac:dyDescent="0.25">
      <c r="A1582" s="26">
        <v>1318</v>
      </c>
      <c r="B1582" s="6" t="str">
        <f>CADASTROS!$C$1011</f>
        <v>Maria da Paixão C. da Silva</v>
      </c>
      <c r="C1582" s="7"/>
      <c r="D1582" s="7"/>
      <c r="E1582" s="7"/>
      <c r="F1582" s="7"/>
      <c r="G1582" s="7"/>
      <c r="H1582" s="7"/>
      <c r="I1582" s="8">
        <f t="shared" si="112"/>
        <v>0</v>
      </c>
    </row>
    <row r="1583" spans="1:9" ht="15.75" x14ac:dyDescent="0.25">
      <c r="A1583" s="26">
        <v>1319</v>
      </c>
      <c r="B1583" s="6" t="str">
        <f>CADASTROS!$C$1012</f>
        <v>Crispiniano Macedo Santos</v>
      </c>
      <c r="C1583" s="7"/>
      <c r="D1583" s="7"/>
      <c r="E1583" s="7"/>
      <c r="F1583" s="7"/>
      <c r="G1583" s="7">
        <v>64</v>
      </c>
      <c r="H1583" s="7"/>
      <c r="I1583" s="8">
        <f t="shared" si="112"/>
        <v>64</v>
      </c>
    </row>
    <row r="1584" spans="1:9" ht="15.75" x14ac:dyDescent="0.25">
      <c r="A1584" s="26">
        <v>1320</v>
      </c>
      <c r="B1584" s="6" t="str">
        <f>CADASTROS!$C$1013</f>
        <v>Raimunda Santana Silva</v>
      </c>
      <c r="C1584" s="7"/>
      <c r="D1584" s="7">
        <v>18.5</v>
      </c>
      <c r="E1584" s="7">
        <v>19</v>
      </c>
      <c r="F1584" s="7"/>
      <c r="G1584" s="7">
        <v>40</v>
      </c>
      <c r="H1584" s="7"/>
      <c r="I1584" s="8">
        <f t="shared" si="112"/>
        <v>77.5</v>
      </c>
    </row>
    <row r="1585" spans="1:9" ht="15.75" x14ac:dyDescent="0.25">
      <c r="A1585" s="26">
        <v>1321</v>
      </c>
      <c r="B1585" s="6" t="str">
        <f>CADASTROS!$C$1014</f>
        <v>Jasiane Lima de Souza</v>
      </c>
      <c r="C1585" s="7"/>
      <c r="D1585" s="7"/>
      <c r="E1585" s="7"/>
      <c r="F1585" s="7"/>
      <c r="G1585" s="7"/>
      <c r="H1585" s="7"/>
      <c r="I1585" s="8">
        <f t="shared" si="112"/>
        <v>0</v>
      </c>
    </row>
    <row r="1586" spans="1:9" ht="15.75" x14ac:dyDescent="0.25">
      <c r="A1586" s="26">
        <v>1322</v>
      </c>
      <c r="B1586" s="6" t="str">
        <f>CADASTROS!$C$1015</f>
        <v>Rosileide Brito Cerqueira</v>
      </c>
      <c r="C1586" s="7">
        <v>22</v>
      </c>
      <c r="D1586" s="7">
        <v>28</v>
      </c>
      <c r="E1586" s="7">
        <v>22</v>
      </c>
      <c r="F1586" s="7"/>
      <c r="G1586" s="7">
        <v>25</v>
      </c>
      <c r="H1586" s="7">
        <v>27</v>
      </c>
      <c r="I1586" s="8">
        <f t="shared" si="112"/>
        <v>124</v>
      </c>
    </row>
    <row r="1587" spans="1:9" ht="15.75" x14ac:dyDescent="0.25">
      <c r="A1587" s="26">
        <v>1323</v>
      </c>
      <c r="B1587" s="6" t="str">
        <f>CADASTROS!$C$1016</f>
        <v>Ana Paula Ferreira Silva</v>
      </c>
      <c r="C1587" s="7"/>
      <c r="D1587" s="7"/>
      <c r="E1587" s="7"/>
      <c r="F1587" s="7"/>
      <c r="G1587" s="7"/>
      <c r="H1587" s="7"/>
      <c r="I1587" s="8">
        <f t="shared" si="112"/>
        <v>0</v>
      </c>
    </row>
    <row r="1588" spans="1:9" ht="15.75" x14ac:dyDescent="0.25">
      <c r="A1588" s="26">
        <v>1324</v>
      </c>
      <c r="B1588" s="6" t="str">
        <f>CADASTROS!$C$1017</f>
        <v>Claudimiro R. Soares</v>
      </c>
      <c r="C1588" s="7"/>
      <c r="D1588" s="7"/>
      <c r="E1588" s="7"/>
      <c r="F1588" s="7"/>
      <c r="G1588" s="7"/>
      <c r="H1588" s="7"/>
      <c r="I1588" s="8">
        <f t="shared" si="112"/>
        <v>0</v>
      </c>
    </row>
    <row r="1589" spans="1:9" ht="15.75" x14ac:dyDescent="0.25">
      <c r="A1589" s="26">
        <v>1325</v>
      </c>
      <c r="B1589" s="6" t="str">
        <f>CADASTROS!$C$1018</f>
        <v>Laiane Dmasceno Silva</v>
      </c>
      <c r="C1589" s="7"/>
      <c r="D1589" s="7"/>
      <c r="E1589" s="7"/>
      <c r="F1589" s="7"/>
      <c r="G1589" s="7"/>
      <c r="H1589" s="7"/>
      <c r="I1589" s="8">
        <f t="shared" si="112"/>
        <v>0</v>
      </c>
    </row>
    <row r="1590" spans="1:9" ht="15.75" x14ac:dyDescent="0.25">
      <c r="A1590" s="26">
        <v>1326</v>
      </c>
      <c r="B1590" s="6" t="str">
        <f>CADASTROS!$C$1019</f>
        <v>Edilene Ferreira Vieira</v>
      </c>
      <c r="C1590" s="7"/>
      <c r="D1590" s="7"/>
      <c r="E1590" s="7"/>
      <c r="F1590" s="7"/>
      <c r="G1590" s="7"/>
      <c r="H1590" s="7"/>
      <c r="I1590" s="8">
        <f t="shared" si="112"/>
        <v>0</v>
      </c>
    </row>
    <row r="1591" spans="1:9" ht="15.75" x14ac:dyDescent="0.25">
      <c r="A1591" s="26">
        <v>1327</v>
      </c>
      <c r="B1591" s="6" t="str">
        <f>CADASTROS!$C$1020</f>
        <v>Thaise Souza Pires</v>
      </c>
      <c r="C1591" s="7"/>
      <c r="D1591" s="7"/>
      <c r="E1591" s="7"/>
      <c r="F1591" s="7"/>
      <c r="G1591" s="7"/>
      <c r="H1591" s="7"/>
      <c r="I1591" s="8">
        <f t="shared" si="112"/>
        <v>0</v>
      </c>
    </row>
    <row r="1592" spans="1:9" ht="15.75" x14ac:dyDescent="0.25">
      <c r="A1592" s="26">
        <v>1328</v>
      </c>
      <c r="B1592" s="6" t="str">
        <f>CADASTROS!$C$1021</f>
        <v>Nelson Pereira dos Santos (LN)</v>
      </c>
      <c r="C1592" s="7"/>
      <c r="D1592" s="7"/>
      <c r="E1592" s="7"/>
      <c r="F1592" s="7"/>
      <c r="G1592" s="7"/>
      <c r="H1592" s="7"/>
      <c r="I1592" s="8">
        <f t="shared" si="112"/>
        <v>0</v>
      </c>
    </row>
    <row r="1593" spans="1:9" ht="15.75" x14ac:dyDescent="0.25">
      <c r="A1593" s="26">
        <v>1329</v>
      </c>
      <c r="B1593" s="6" t="str">
        <f>CADASTROS!$C$1022</f>
        <v>Adaiane dos Santos Cedro (LN)</v>
      </c>
      <c r="C1593" s="7"/>
      <c r="D1593" s="7"/>
      <c r="E1593" s="7"/>
      <c r="F1593" s="7"/>
      <c r="G1593" s="7"/>
      <c r="H1593" s="7"/>
      <c r="I1593" s="8">
        <f t="shared" si="112"/>
        <v>0</v>
      </c>
    </row>
    <row r="1594" spans="1:9" ht="15.75" x14ac:dyDescent="0.25">
      <c r="B1594" s="7" t="s">
        <v>3</v>
      </c>
      <c r="C1594" s="7">
        <f t="shared" ref="C1594:I1594" si="113">SUM(C1567:C1593)</f>
        <v>22</v>
      </c>
      <c r="D1594" s="7">
        <f t="shared" si="113"/>
        <v>62.5</v>
      </c>
      <c r="E1594" s="7">
        <f t="shared" si="113"/>
        <v>52</v>
      </c>
      <c r="F1594" s="7">
        <f t="shared" si="113"/>
        <v>0</v>
      </c>
      <c r="G1594" s="7">
        <f t="shared" si="113"/>
        <v>129</v>
      </c>
      <c r="H1594" s="7">
        <f t="shared" si="113"/>
        <v>27</v>
      </c>
      <c r="I1594" s="7">
        <f t="shared" si="113"/>
        <v>292.5</v>
      </c>
    </row>
    <row r="1596" spans="1:9" ht="15.75" x14ac:dyDescent="0.25">
      <c r="B1596" s="9" t="s">
        <v>4</v>
      </c>
      <c r="C1596" s="7"/>
      <c r="D1596" s="7"/>
      <c r="E1596" s="7"/>
      <c r="F1596" s="7"/>
      <c r="G1596" s="7"/>
      <c r="H1596" s="7"/>
      <c r="I1596" s="7">
        <f>SUM(C1596:H1596)</f>
        <v>0</v>
      </c>
    </row>
    <row r="1597" spans="1:9" x14ac:dyDescent="0.25">
      <c r="B1597" s="10"/>
    </row>
    <row r="1598" spans="1:9" ht="15.75" x14ac:dyDescent="0.25">
      <c r="B1598" s="9" t="s">
        <v>5</v>
      </c>
      <c r="C1598" s="11" t="e">
        <f t="shared" ref="C1598:H1598" si="114">C1594/C1596</f>
        <v>#DIV/0!</v>
      </c>
      <c r="D1598" s="11" t="e">
        <f t="shared" si="114"/>
        <v>#DIV/0!</v>
      </c>
      <c r="E1598" s="11" t="e">
        <f t="shared" si="114"/>
        <v>#DIV/0!</v>
      </c>
      <c r="F1598" s="11" t="e">
        <f t="shared" si="114"/>
        <v>#DIV/0!</v>
      </c>
      <c r="G1598" s="11" t="e">
        <f t="shared" si="114"/>
        <v>#DIV/0!</v>
      </c>
      <c r="H1598" s="11" t="e">
        <f t="shared" si="114"/>
        <v>#DIV/0!</v>
      </c>
      <c r="I1598" s="11"/>
    </row>
    <row r="1599" spans="1:9" ht="15.75" x14ac:dyDescent="0.25">
      <c r="B1599" s="12"/>
      <c r="C1599" s="13"/>
      <c r="D1599" s="13"/>
      <c r="E1599" s="13"/>
      <c r="F1599" s="13"/>
      <c r="G1599" s="13"/>
      <c r="H1599" s="12"/>
      <c r="I1599" s="12"/>
    </row>
    <row r="1600" spans="1:9" ht="15.75" x14ac:dyDescent="0.25">
      <c r="B1600" s="9" t="s">
        <v>6</v>
      </c>
      <c r="C1600" s="7"/>
      <c r="D1600" s="7"/>
      <c r="E1600" s="6"/>
      <c r="F1600" s="6"/>
      <c r="G1600" s="6"/>
      <c r="H1600" s="6"/>
      <c r="I1600" s="14"/>
    </row>
    <row r="1602" spans="1:9" ht="33.75" x14ac:dyDescent="0.25">
      <c r="B1602" s="265" t="s">
        <v>955</v>
      </c>
      <c r="C1602" s="266"/>
      <c r="D1602" s="266"/>
      <c r="E1602" s="266"/>
      <c r="F1602" s="266"/>
      <c r="G1602" s="266"/>
      <c r="H1602" s="266"/>
      <c r="I1602" s="267"/>
    </row>
    <row r="1603" spans="1:9" ht="47.25" x14ac:dyDescent="0.25">
      <c r="A1603" s="32" t="s">
        <v>22</v>
      </c>
      <c r="B1603" s="32" t="s">
        <v>1</v>
      </c>
      <c r="C1603" s="4" t="s">
        <v>2963</v>
      </c>
      <c r="D1603" s="4" t="s">
        <v>2964</v>
      </c>
      <c r="E1603" s="101" t="s">
        <v>2965</v>
      </c>
      <c r="F1603" s="101" t="s">
        <v>2966</v>
      </c>
      <c r="G1603" s="101" t="s">
        <v>2865</v>
      </c>
      <c r="H1603" s="4" t="s">
        <v>2962</v>
      </c>
      <c r="I1603" s="34" t="s">
        <v>2</v>
      </c>
    </row>
    <row r="1604" spans="1:9" ht="25.5" x14ac:dyDescent="0.25">
      <c r="A1604" s="31"/>
      <c r="B1604" s="31"/>
      <c r="C1604" s="16" t="s">
        <v>9</v>
      </c>
      <c r="D1604" s="16" t="s">
        <v>9</v>
      </c>
      <c r="E1604" s="16" t="s">
        <v>9</v>
      </c>
      <c r="F1604" s="16" t="s">
        <v>9</v>
      </c>
      <c r="G1604" s="16" t="s">
        <v>9</v>
      </c>
      <c r="H1604" s="16" t="s">
        <v>9</v>
      </c>
      <c r="I1604" s="35"/>
    </row>
    <row r="1605" spans="1:9" ht="15.75" x14ac:dyDescent="0.25">
      <c r="A1605" s="26">
        <v>1330</v>
      </c>
      <c r="B1605" s="6" t="str">
        <f>CADASTROS!$C$1023</f>
        <v>Luiz Carlos S. Silva (LN)</v>
      </c>
      <c r="C1605" s="7"/>
      <c r="D1605" s="7"/>
      <c r="E1605" s="7"/>
      <c r="F1605" s="7"/>
      <c r="G1605" s="7"/>
      <c r="H1605" s="7"/>
      <c r="I1605" s="8">
        <f>SUM(C1605+D1605+E1605+F1605+G1605+H1605)</f>
        <v>0</v>
      </c>
    </row>
    <row r="1606" spans="1:9" ht="15.75" x14ac:dyDescent="0.25">
      <c r="A1606" s="26">
        <v>1331</v>
      </c>
      <c r="B1606" s="6" t="str">
        <f>CADASTROS!$C$1024</f>
        <v>José Carlos Souza (2B)</v>
      </c>
      <c r="C1606" s="7"/>
      <c r="D1606" s="7"/>
      <c r="E1606" s="7"/>
      <c r="F1606" s="7"/>
      <c r="G1606" s="7"/>
      <c r="H1606" s="7"/>
      <c r="I1606" s="8">
        <f t="shared" ref="I1606:I1631" si="115">SUM(C1606+D1606+E1606+F1606+G1606+H1606)</f>
        <v>0</v>
      </c>
    </row>
    <row r="1607" spans="1:9" ht="15.75" x14ac:dyDescent="0.25">
      <c r="A1607" s="26">
        <v>1332</v>
      </c>
      <c r="B1607" s="6" t="str">
        <f>CADASTROS!$C$1025</f>
        <v>Maria T. S. Oliveira (LN)</v>
      </c>
      <c r="C1607" s="7"/>
      <c r="D1607" s="7">
        <v>52</v>
      </c>
      <c r="E1607" s="7">
        <v>73.5</v>
      </c>
      <c r="F1607" s="7"/>
      <c r="G1607" s="7"/>
      <c r="H1607" s="7"/>
      <c r="I1607" s="8">
        <f t="shared" si="115"/>
        <v>125.5</v>
      </c>
    </row>
    <row r="1608" spans="1:9" ht="15.75" x14ac:dyDescent="0.25">
      <c r="A1608" s="26">
        <v>1333</v>
      </c>
      <c r="B1608" s="6" t="str">
        <f>CADASTROS!$C$1026</f>
        <v>Sinara Campos de Oliveira (LN)</v>
      </c>
      <c r="C1608" s="7"/>
      <c r="D1608" s="7"/>
      <c r="E1608" s="7"/>
      <c r="F1608" s="7"/>
      <c r="G1608" s="7"/>
      <c r="H1608" s="7"/>
      <c r="I1608" s="8">
        <f t="shared" si="115"/>
        <v>0</v>
      </c>
    </row>
    <row r="1609" spans="1:9" ht="15.75" x14ac:dyDescent="0.25">
      <c r="A1609" s="26">
        <v>1334</v>
      </c>
      <c r="B1609" s="6" t="str">
        <f>CADASTROS!$C$1027</f>
        <v>Maciel Souza Silva (LN)</v>
      </c>
      <c r="C1609" s="7"/>
      <c r="D1609" s="7"/>
      <c r="E1609" s="7"/>
      <c r="F1609" s="7"/>
      <c r="G1609" s="7"/>
      <c r="H1609" s="7"/>
      <c r="I1609" s="8">
        <f t="shared" si="115"/>
        <v>0</v>
      </c>
    </row>
    <row r="1610" spans="1:9" ht="15.75" x14ac:dyDescent="0.25">
      <c r="A1610" s="26">
        <v>1335</v>
      </c>
      <c r="B1610" s="6" t="str">
        <f>CADASTROS!$C$1028</f>
        <v>Ivaneide Carvalho Sampaio (LN)</v>
      </c>
      <c r="C1610" s="7"/>
      <c r="D1610" s="7"/>
      <c r="E1610" s="7"/>
      <c r="F1610" s="7"/>
      <c r="G1610" s="7"/>
      <c r="H1610" s="7"/>
      <c r="I1610" s="8">
        <f t="shared" si="115"/>
        <v>0</v>
      </c>
    </row>
    <row r="1611" spans="1:9" ht="15.75" x14ac:dyDescent="0.25">
      <c r="A1611" s="26">
        <v>1336</v>
      </c>
      <c r="B1611" s="6" t="str">
        <f>CADASTROS!$C$1029</f>
        <v>Rosangela C. Sampaio (LN)</v>
      </c>
      <c r="C1611" s="7"/>
      <c r="D1611" s="7"/>
      <c r="E1611" s="7"/>
      <c r="F1611" s="7"/>
      <c r="G1611" s="7"/>
      <c r="H1611" s="7"/>
      <c r="I1611" s="8">
        <f t="shared" si="115"/>
        <v>0</v>
      </c>
    </row>
    <row r="1612" spans="1:9" ht="15.75" x14ac:dyDescent="0.25">
      <c r="A1612" s="26">
        <v>1337</v>
      </c>
      <c r="B1612" s="6" t="str">
        <f>CADASTROS!$C$1030</f>
        <v>Rosinete O. do E. Santo</v>
      </c>
      <c r="C1612" s="7"/>
      <c r="D1612" s="7"/>
      <c r="E1612" s="7"/>
      <c r="F1612" s="7"/>
      <c r="G1612" s="7"/>
      <c r="H1612" s="7"/>
      <c r="I1612" s="8">
        <f t="shared" si="115"/>
        <v>0</v>
      </c>
    </row>
    <row r="1613" spans="1:9" ht="15.75" x14ac:dyDescent="0.25">
      <c r="A1613" s="26">
        <v>1338</v>
      </c>
      <c r="B1613" s="6" t="str">
        <f>CADASTROS!$C$1031</f>
        <v>Jussiaria Pires Alves</v>
      </c>
      <c r="C1613" s="7"/>
      <c r="D1613" s="7"/>
      <c r="E1613" s="7"/>
      <c r="F1613" s="7"/>
      <c r="G1613" s="7"/>
      <c r="H1613" s="7"/>
      <c r="I1613" s="8">
        <f t="shared" si="115"/>
        <v>0</v>
      </c>
    </row>
    <row r="1614" spans="1:9" ht="15.75" x14ac:dyDescent="0.25">
      <c r="A1614" s="26">
        <v>1339</v>
      </c>
      <c r="B1614" s="6" t="str">
        <f>CADASTROS!$C$1032</f>
        <v>Rael Cassiano da Cruz (2B)</v>
      </c>
      <c r="C1614" s="7"/>
      <c r="D1614" s="7"/>
      <c r="E1614" s="7"/>
      <c r="F1614" s="7"/>
      <c r="G1614" s="7"/>
      <c r="H1614" s="7"/>
      <c r="I1614" s="8">
        <f t="shared" si="115"/>
        <v>0</v>
      </c>
    </row>
    <row r="1615" spans="1:9" ht="15.75" x14ac:dyDescent="0.25">
      <c r="A1615" s="26">
        <v>1340</v>
      </c>
      <c r="B1615" s="6" t="str">
        <f>CADASTROS!$C$1033</f>
        <v>Eliene Almeida Oliveira (2B)</v>
      </c>
      <c r="C1615" s="7"/>
      <c r="D1615" s="7"/>
      <c r="E1615" s="7"/>
      <c r="F1615" s="7"/>
      <c r="G1615" s="7"/>
      <c r="H1615" s="7"/>
      <c r="I1615" s="8">
        <f t="shared" si="115"/>
        <v>0</v>
      </c>
    </row>
    <row r="1616" spans="1:9" ht="15.75" x14ac:dyDescent="0.25">
      <c r="A1616" s="26">
        <v>1341</v>
      </c>
      <c r="B1616" s="6" t="str">
        <f>CADASTROS!$C$1034</f>
        <v>Adriana do N. Santana</v>
      </c>
      <c r="C1616" s="7"/>
      <c r="D1616" s="7"/>
      <c r="E1616" s="7"/>
      <c r="F1616" s="7"/>
      <c r="G1616" s="7"/>
      <c r="H1616" s="7"/>
      <c r="I1616" s="8">
        <f t="shared" si="115"/>
        <v>0</v>
      </c>
    </row>
    <row r="1617" spans="1:9" ht="15.75" x14ac:dyDescent="0.25">
      <c r="A1617" s="26">
        <v>1342</v>
      </c>
      <c r="B1617" s="6" t="str">
        <f>CADASTROS!$C$1035</f>
        <v>Giselia Silva de Miranda</v>
      </c>
      <c r="C1617" s="7"/>
      <c r="D1617" s="7"/>
      <c r="E1617" s="7"/>
      <c r="F1617" s="7"/>
      <c r="G1617" s="7"/>
      <c r="H1617" s="7"/>
      <c r="I1617" s="8">
        <f t="shared" si="115"/>
        <v>0</v>
      </c>
    </row>
    <row r="1618" spans="1:9" ht="15.75" x14ac:dyDescent="0.25">
      <c r="A1618" s="26">
        <v>1343</v>
      </c>
      <c r="B1618" s="6" t="str">
        <f>CADASTROS!$C$1036</f>
        <v>Maria Silva S. Oliveira</v>
      </c>
      <c r="C1618" s="7"/>
      <c r="D1618" s="7"/>
      <c r="E1618" s="7"/>
      <c r="F1618" s="7"/>
      <c r="G1618" s="7"/>
      <c r="H1618" s="7"/>
      <c r="I1618" s="8">
        <f t="shared" si="115"/>
        <v>0</v>
      </c>
    </row>
    <row r="1619" spans="1:9" ht="15.75" x14ac:dyDescent="0.25">
      <c r="A1619" s="26">
        <v>1344</v>
      </c>
      <c r="B1619" s="6" t="str">
        <f>CADASTROS!$C$1037</f>
        <v>Orlando Silva de Almeida</v>
      </c>
      <c r="C1619" s="7"/>
      <c r="D1619" s="7"/>
      <c r="E1619" s="7"/>
      <c r="F1619" s="7"/>
      <c r="G1619" s="7"/>
      <c r="H1619" s="7"/>
      <c r="I1619" s="8">
        <f t="shared" si="115"/>
        <v>0</v>
      </c>
    </row>
    <row r="1620" spans="1:9" ht="15.75" x14ac:dyDescent="0.25">
      <c r="A1620" s="26">
        <v>1345</v>
      </c>
      <c r="B1620" s="6" t="str">
        <f>CADASTROS!$C$1038</f>
        <v>Poliana Almeida Oliveira</v>
      </c>
      <c r="C1620" s="7"/>
      <c r="D1620" s="7"/>
      <c r="E1620" s="7"/>
      <c r="F1620" s="7"/>
      <c r="G1620" s="7"/>
      <c r="H1620" s="7"/>
      <c r="I1620" s="8">
        <f t="shared" si="115"/>
        <v>0</v>
      </c>
    </row>
    <row r="1621" spans="1:9" ht="15.75" x14ac:dyDescent="0.25">
      <c r="A1621" s="26">
        <v>1346</v>
      </c>
      <c r="B1621" s="6" t="str">
        <f>CADASTROS!$C$1039</f>
        <v>Sileuza Jesus Nascimento</v>
      </c>
      <c r="C1621" s="7"/>
      <c r="D1621" s="7"/>
      <c r="E1621" s="7"/>
      <c r="F1621" s="7"/>
      <c r="G1621" s="7"/>
      <c r="H1621" s="7"/>
      <c r="I1621" s="8">
        <f t="shared" si="115"/>
        <v>0</v>
      </c>
    </row>
    <row r="1622" spans="1:9" ht="15.75" x14ac:dyDescent="0.25">
      <c r="A1622" s="26">
        <v>1347</v>
      </c>
      <c r="B1622" s="6" t="str">
        <f>CADASTROS!$C$1040</f>
        <v>Núbia Pereira Lima</v>
      </c>
      <c r="C1622" s="7"/>
      <c r="D1622" s="7"/>
      <c r="E1622" s="7"/>
      <c r="F1622" s="7"/>
      <c r="G1622" s="7"/>
      <c r="H1622" s="7"/>
      <c r="I1622" s="8">
        <f t="shared" si="115"/>
        <v>0</v>
      </c>
    </row>
    <row r="1623" spans="1:9" ht="15.75" x14ac:dyDescent="0.25">
      <c r="A1623" s="26">
        <v>1348</v>
      </c>
      <c r="B1623" s="6" t="str">
        <f>CADASTROS!$C$1041</f>
        <v>Eline S. Ferreira</v>
      </c>
      <c r="C1623" s="7"/>
      <c r="D1623" s="7"/>
      <c r="E1623" s="7"/>
      <c r="F1623" s="7"/>
      <c r="G1623" s="7"/>
      <c r="H1623" s="7"/>
      <c r="I1623" s="8">
        <f t="shared" si="115"/>
        <v>0</v>
      </c>
    </row>
    <row r="1624" spans="1:9" ht="15.75" x14ac:dyDescent="0.25">
      <c r="A1624" s="26">
        <v>1349</v>
      </c>
      <c r="B1624" s="6" t="str">
        <f>CADASTROS!$C$1042</f>
        <v>Catia Sirlene P Brito</v>
      </c>
      <c r="C1624" s="7"/>
      <c r="D1624" s="7"/>
      <c r="E1624" s="7"/>
      <c r="F1624" s="7"/>
      <c r="G1624" s="7"/>
      <c r="H1624" s="7"/>
      <c r="I1624" s="8">
        <f t="shared" si="115"/>
        <v>0</v>
      </c>
    </row>
    <row r="1625" spans="1:9" ht="15.75" x14ac:dyDescent="0.25">
      <c r="A1625" s="26">
        <v>1350</v>
      </c>
      <c r="B1625" s="6" t="str">
        <f>CADASTROS!$C$1043</f>
        <v>Marcelo G de Souza</v>
      </c>
      <c r="C1625" s="7"/>
      <c r="D1625" s="7"/>
      <c r="E1625" s="7"/>
      <c r="F1625" s="7"/>
      <c r="G1625" s="7"/>
      <c r="H1625" s="7"/>
      <c r="I1625" s="8">
        <f t="shared" si="115"/>
        <v>0</v>
      </c>
    </row>
    <row r="1626" spans="1:9" ht="15.75" x14ac:dyDescent="0.25">
      <c r="A1626" s="26">
        <v>1351</v>
      </c>
      <c r="B1626" s="6" t="str">
        <f>CADASTROS!$C$1044</f>
        <v>Darlene Lima de S. Ferreira</v>
      </c>
      <c r="C1626" s="7"/>
      <c r="D1626" s="7"/>
      <c r="E1626" s="7"/>
      <c r="F1626" s="7"/>
      <c r="G1626" s="7"/>
      <c r="H1626" s="7"/>
      <c r="I1626" s="8">
        <f t="shared" si="115"/>
        <v>0</v>
      </c>
    </row>
    <row r="1627" spans="1:9" ht="15.75" x14ac:dyDescent="0.25">
      <c r="A1627" s="26">
        <v>1352</v>
      </c>
      <c r="B1627" s="6" t="str">
        <f>CADASTROS!$C$1045</f>
        <v>Djalma C. Marques</v>
      </c>
      <c r="C1627" s="7"/>
      <c r="D1627" s="7"/>
      <c r="E1627" s="7"/>
      <c r="F1627" s="7"/>
      <c r="G1627" s="7"/>
      <c r="H1627" s="7"/>
      <c r="I1627" s="8">
        <f t="shared" si="115"/>
        <v>0</v>
      </c>
    </row>
    <row r="1628" spans="1:9" ht="15.75" x14ac:dyDescent="0.25">
      <c r="A1628" s="26">
        <v>1353</v>
      </c>
      <c r="B1628" s="6" t="str">
        <f>CADASTROS!$C$1046</f>
        <v>Ednaldo Romão da Silva</v>
      </c>
      <c r="C1628" s="7"/>
      <c r="D1628" s="7"/>
      <c r="E1628" s="7"/>
      <c r="F1628" s="7"/>
      <c r="G1628" s="7"/>
      <c r="H1628" s="7"/>
      <c r="I1628" s="8">
        <f t="shared" si="115"/>
        <v>0</v>
      </c>
    </row>
    <row r="1629" spans="1:9" ht="15.75" x14ac:dyDescent="0.25">
      <c r="A1629" s="26">
        <v>1354</v>
      </c>
      <c r="B1629" s="6" t="str">
        <f>CADASTROS!$C$1047</f>
        <v>Maria Sonia Ferreira da Silva</v>
      </c>
      <c r="C1629" s="7"/>
      <c r="D1629" s="7"/>
      <c r="E1629" s="7"/>
      <c r="F1629" s="7"/>
      <c r="G1629" s="7"/>
      <c r="H1629" s="7"/>
      <c r="I1629" s="8">
        <f t="shared" si="115"/>
        <v>0</v>
      </c>
    </row>
    <row r="1630" spans="1:9" ht="15.75" x14ac:dyDescent="0.25">
      <c r="A1630" s="26">
        <v>1355</v>
      </c>
      <c r="B1630" s="6" t="str">
        <f>CADASTROS!$C$1048</f>
        <v>Manoel Messias A. Miranda</v>
      </c>
      <c r="C1630" s="7"/>
      <c r="D1630" s="7"/>
      <c r="E1630" s="7"/>
      <c r="F1630" s="7"/>
      <c r="G1630" s="7"/>
      <c r="H1630" s="7"/>
      <c r="I1630" s="8">
        <f t="shared" si="115"/>
        <v>0</v>
      </c>
    </row>
    <row r="1631" spans="1:9" ht="15.75" x14ac:dyDescent="0.25">
      <c r="A1631" s="26">
        <v>1356</v>
      </c>
      <c r="B1631" s="6" t="str">
        <f>CADASTROS!$C$1049</f>
        <v>Eliana Jesus de Souza (LN)</v>
      </c>
      <c r="C1631" s="7"/>
      <c r="D1631" s="7"/>
      <c r="E1631" s="7"/>
      <c r="F1631" s="7"/>
      <c r="G1631" s="7"/>
      <c r="H1631" s="7"/>
      <c r="I1631" s="8">
        <f t="shared" si="115"/>
        <v>0</v>
      </c>
    </row>
    <row r="1632" spans="1:9" ht="15.75" x14ac:dyDescent="0.25">
      <c r="B1632" s="7" t="s">
        <v>3</v>
      </c>
      <c r="C1632" s="7">
        <f t="shared" ref="C1632:I1632" si="116">SUM(C1605:C1631)</f>
        <v>0</v>
      </c>
      <c r="D1632" s="7">
        <f t="shared" si="116"/>
        <v>52</v>
      </c>
      <c r="E1632" s="7">
        <f t="shared" si="116"/>
        <v>73.5</v>
      </c>
      <c r="F1632" s="7">
        <f t="shared" si="116"/>
        <v>0</v>
      </c>
      <c r="G1632" s="7">
        <f t="shared" si="116"/>
        <v>0</v>
      </c>
      <c r="H1632" s="7">
        <f t="shared" si="116"/>
        <v>0</v>
      </c>
      <c r="I1632" s="7">
        <f t="shared" si="116"/>
        <v>125.5</v>
      </c>
    </row>
    <row r="1634" spans="1:9" ht="15.75" x14ac:dyDescent="0.25">
      <c r="B1634" s="9" t="s">
        <v>4</v>
      </c>
      <c r="C1634" s="7"/>
      <c r="D1634" s="7"/>
      <c r="E1634" s="7"/>
      <c r="F1634" s="7"/>
      <c r="G1634" s="7"/>
      <c r="H1634" s="7"/>
      <c r="I1634" s="7">
        <f>SUM(C1634:H1634)</f>
        <v>0</v>
      </c>
    </row>
    <row r="1635" spans="1:9" x14ac:dyDescent="0.25">
      <c r="B1635" s="10"/>
    </row>
    <row r="1636" spans="1:9" ht="15.75" x14ac:dyDescent="0.25">
      <c r="B1636" s="9" t="s">
        <v>5</v>
      </c>
      <c r="C1636" s="11" t="e">
        <f t="shared" ref="C1636:H1636" si="117">C1632/C1634</f>
        <v>#DIV/0!</v>
      </c>
      <c r="D1636" s="11" t="e">
        <f t="shared" si="117"/>
        <v>#DIV/0!</v>
      </c>
      <c r="E1636" s="11" t="e">
        <f t="shared" si="117"/>
        <v>#DIV/0!</v>
      </c>
      <c r="F1636" s="11" t="e">
        <f t="shared" si="117"/>
        <v>#DIV/0!</v>
      </c>
      <c r="G1636" s="11" t="e">
        <f t="shared" si="117"/>
        <v>#DIV/0!</v>
      </c>
      <c r="H1636" s="11" t="e">
        <f t="shared" si="117"/>
        <v>#DIV/0!</v>
      </c>
      <c r="I1636" s="11"/>
    </row>
    <row r="1637" spans="1:9" ht="15.75" x14ac:dyDescent="0.25">
      <c r="B1637" s="12"/>
      <c r="C1637" s="13"/>
      <c r="D1637" s="13"/>
      <c r="E1637" s="13"/>
      <c r="F1637" s="13"/>
      <c r="G1637" s="13"/>
      <c r="H1637" s="12"/>
      <c r="I1637" s="12"/>
    </row>
    <row r="1638" spans="1:9" ht="15.75" x14ac:dyDescent="0.25">
      <c r="B1638" s="9" t="s">
        <v>6</v>
      </c>
      <c r="C1638" s="7"/>
      <c r="D1638" s="7"/>
      <c r="E1638" s="6"/>
      <c r="F1638" s="6"/>
      <c r="G1638" s="6"/>
      <c r="H1638" s="6"/>
      <c r="I1638" s="14"/>
    </row>
    <row r="1640" spans="1:9" ht="33.75" x14ac:dyDescent="0.25">
      <c r="B1640" s="265" t="s">
        <v>955</v>
      </c>
      <c r="C1640" s="266"/>
      <c r="D1640" s="266"/>
      <c r="E1640" s="266"/>
      <c r="F1640" s="266"/>
      <c r="G1640" s="266"/>
      <c r="H1640" s="266"/>
      <c r="I1640" s="267"/>
    </row>
    <row r="1641" spans="1:9" ht="47.25" x14ac:dyDescent="0.25">
      <c r="A1641" s="32" t="s">
        <v>22</v>
      </c>
      <c r="B1641" s="32" t="s">
        <v>1</v>
      </c>
      <c r="C1641" s="4" t="s">
        <v>2963</v>
      </c>
      <c r="D1641" s="4" t="s">
        <v>2964</v>
      </c>
      <c r="E1641" s="101" t="s">
        <v>2965</v>
      </c>
      <c r="F1641" s="101" t="s">
        <v>2966</v>
      </c>
      <c r="G1641" s="101" t="s">
        <v>2865</v>
      </c>
      <c r="H1641" s="4" t="s">
        <v>2962</v>
      </c>
      <c r="I1641" s="34" t="s">
        <v>2</v>
      </c>
    </row>
    <row r="1642" spans="1:9" ht="25.5" x14ac:dyDescent="0.25">
      <c r="A1642" s="31"/>
      <c r="B1642" s="31"/>
      <c r="C1642" s="16" t="s">
        <v>9</v>
      </c>
      <c r="D1642" s="16" t="s">
        <v>9</v>
      </c>
      <c r="E1642" s="16" t="s">
        <v>9</v>
      </c>
      <c r="F1642" s="16" t="s">
        <v>9</v>
      </c>
      <c r="G1642" s="16" t="s">
        <v>9</v>
      </c>
      <c r="H1642" s="16" t="s">
        <v>9</v>
      </c>
      <c r="I1642" s="35"/>
    </row>
    <row r="1643" spans="1:9" ht="15.75" x14ac:dyDescent="0.25">
      <c r="A1643" s="26">
        <v>1357</v>
      </c>
      <c r="B1643" s="6" t="str">
        <f>CADASTROS!$C$1050</f>
        <v>Ilza Félix Pinheiro (LN)</v>
      </c>
      <c r="C1643" s="7"/>
      <c r="D1643" s="7"/>
      <c r="E1643" s="7"/>
      <c r="F1643" s="7"/>
      <c r="G1643" s="7"/>
      <c r="H1643" s="7"/>
      <c r="I1643" s="8">
        <f>SUM(C1643+D1643+E1643+F1643+G1643+H1643)</f>
        <v>0</v>
      </c>
    </row>
    <row r="1644" spans="1:9" ht="15.75" x14ac:dyDescent="0.25">
      <c r="A1644" s="26">
        <v>1358</v>
      </c>
      <c r="B1644" s="6" t="str">
        <f>CADASTROS!$C$1051</f>
        <v>Antônio Nunes dos Santos (LN)</v>
      </c>
      <c r="C1644" s="7"/>
      <c r="D1644" s="7"/>
      <c r="E1644" s="7"/>
      <c r="F1644" s="7"/>
      <c r="G1644" s="7"/>
      <c r="H1644" s="7"/>
      <c r="I1644" s="8">
        <f t="shared" ref="I1644:I1669" si="118">SUM(C1644+D1644+E1644+F1644+G1644+H1644)</f>
        <v>0</v>
      </c>
    </row>
    <row r="1645" spans="1:9" ht="15.75" x14ac:dyDescent="0.25">
      <c r="A1645" s="26">
        <v>1359</v>
      </c>
      <c r="B1645" s="6" t="str">
        <f>CADASTROS!$C$1052</f>
        <v>Eliene Vitor Bispo</v>
      </c>
      <c r="C1645" s="7"/>
      <c r="D1645" s="7"/>
      <c r="E1645" s="7"/>
      <c r="F1645" s="7"/>
      <c r="G1645" s="7"/>
      <c r="H1645" s="7"/>
      <c r="I1645" s="8">
        <f t="shared" si="118"/>
        <v>0</v>
      </c>
    </row>
    <row r="1646" spans="1:9" ht="15.75" x14ac:dyDescent="0.25">
      <c r="A1646" s="26">
        <v>1360</v>
      </c>
      <c r="B1646" s="6" t="str">
        <f>CADASTROS!$C$1053</f>
        <v>Ananias Bernardo da Silva</v>
      </c>
      <c r="C1646" s="7"/>
      <c r="D1646" s="7"/>
      <c r="E1646" s="7"/>
      <c r="F1646" s="7"/>
      <c r="G1646" s="7"/>
      <c r="H1646" s="7"/>
      <c r="I1646" s="8">
        <f t="shared" si="118"/>
        <v>0</v>
      </c>
    </row>
    <row r="1647" spans="1:9" ht="15.75" x14ac:dyDescent="0.25">
      <c r="A1647" s="26">
        <v>1361</v>
      </c>
      <c r="B1647" s="6" t="str">
        <f>CADASTROS!$C$1054</f>
        <v>Martinho R. de J. Neto</v>
      </c>
      <c r="C1647" s="7"/>
      <c r="D1647" s="7"/>
      <c r="E1647" s="7"/>
      <c r="F1647" s="7"/>
      <c r="G1647" s="7"/>
      <c r="H1647" s="7"/>
      <c r="I1647" s="8">
        <f t="shared" si="118"/>
        <v>0</v>
      </c>
    </row>
    <row r="1648" spans="1:9" ht="15.75" x14ac:dyDescent="0.25">
      <c r="A1648" s="26">
        <v>1362</v>
      </c>
      <c r="B1648" s="6" t="str">
        <f>CADASTROS!$C$1055</f>
        <v>Ricardo dos Santos Ferreira</v>
      </c>
      <c r="C1648" s="7"/>
      <c r="D1648" s="7"/>
      <c r="E1648" s="7"/>
      <c r="F1648" s="7"/>
      <c r="G1648" s="7"/>
      <c r="H1648" s="7"/>
      <c r="I1648" s="8">
        <f t="shared" si="118"/>
        <v>0</v>
      </c>
    </row>
    <row r="1649" spans="1:9" ht="15.75" x14ac:dyDescent="0.25">
      <c r="A1649" s="26">
        <v>1363</v>
      </c>
      <c r="B1649" s="6" t="str">
        <f>CADASTROS!$C$1056</f>
        <v>Maria Nilce O. Santos</v>
      </c>
      <c r="C1649" s="7"/>
      <c r="D1649" s="7"/>
      <c r="E1649" s="7"/>
      <c r="F1649" s="7"/>
      <c r="G1649" s="7"/>
      <c r="H1649" s="7"/>
      <c r="I1649" s="8">
        <f t="shared" si="118"/>
        <v>0</v>
      </c>
    </row>
    <row r="1650" spans="1:9" ht="15.75" x14ac:dyDescent="0.25">
      <c r="A1650" s="26">
        <v>1364</v>
      </c>
      <c r="B1650" s="6" t="str">
        <f>CADASTROS!$C$1057</f>
        <v>Vera Lucia Carlos Silva</v>
      </c>
      <c r="C1650" s="7"/>
      <c r="D1650" s="7"/>
      <c r="E1650" s="7"/>
      <c r="F1650" s="7"/>
      <c r="G1650" s="7"/>
      <c r="H1650" s="7"/>
      <c r="I1650" s="8">
        <f t="shared" si="118"/>
        <v>0</v>
      </c>
    </row>
    <row r="1651" spans="1:9" ht="15.75" x14ac:dyDescent="0.25">
      <c r="A1651" s="26">
        <v>1365</v>
      </c>
      <c r="B1651" s="6" t="str">
        <f>CADASTROS!$C$1058</f>
        <v>Marivaldo Matos Soares</v>
      </c>
      <c r="C1651" s="7">
        <v>63</v>
      </c>
      <c r="D1651" s="7">
        <v>65</v>
      </c>
      <c r="E1651" s="7">
        <v>46.5</v>
      </c>
      <c r="F1651" s="7"/>
      <c r="G1651" s="7">
        <v>65.5</v>
      </c>
      <c r="H1651" s="7"/>
      <c r="I1651" s="8">
        <f t="shared" si="118"/>
        <v>240</v>
      </c>
    </row>
    <row r="1652" spans="1:9" ht="15.75" x14ac:dyDescent="0.25">
      <c r="A1652" s="26">
        <v>1366</v>
      </c>
      <c r="B1652" s="6" t="str">
        <f>CADASTROS!$C$1059</f>
        <v>Maria Tatiane de Souza</v>
      </c>
      <c r="C1652" s="7"/>
      <c r="D1652" s="7"/>
      <c r="E1652" s="7"/>
      <c r="F1652" s="7"/>
      <c r="G1652" s="7"/>
      <c r="H1652" s="7"/>
      <c r="I1652" s="8">
        <f t="shared" si="118"/>
        <v>0</v>
      </c>
    </row>
    <row r="1653" spans="1:9" ht="15.75" x14ac:dyDescent="0.25">
      <c r="A1653" s="26">
        <v>1367</v>
      </c>
      <c r="B1653" s="6" t="str">
        <f>CADASTROS!$C$1060</f>
        <v>Gersiane Soares dos Santos</v>
      </c>
      <c r="C1653" s="7"/>
      <c r="D1653" s="7">
        <v>20</v>
      </c>
      <c r="E1653" s="7">
        <v>18</v>
      </c>
      <c r="F1653" s="7"/>
      <c r="G1653" s="7">
        <v>20</v>
      </c>
      <c r="H1653" s="7"/>
      <c r="I1653" s="8">
        <f t="shared" si="118"/>
        <v>58</v>
      </c>
    </row>
    <row r="1654" spans="1:9" ht="15.75" x14ac:dyDescent="0.25">
      <c r="A1654" s="26">
        <v>1368</v>
      </c>
      <c r="B1654" s="6" t="str">
        <f>CADASTROS!$C$1061</f>
        <v>Vera Lucia Cruz Almeida</v>
      </c>
      <c r="C1654" s="7"/>
      <c r="D1654" s="7"/>
      <c r="E1654" s="7"/>
      <c r="F1654" s="7"/>
      <c r="G1654" s="7"/>
      <c r="H1654" s="7"/>
      <c r="I1654" s="8">
        <f t="shared" si="118"/>
        <v>0</v>
      </c>
    </row>
    <row r="1655" spans="1:9" ht="15.75" x14ac:dyDescent="0.25">
      <c r="A1655" s="26">
        <v>1369</v>
      </c>
      <c r="B1655" s="6" t="str">
        <f>CADASTROS!$C$1062</f>
        <v>Julia Cornelio de Souza</v>
      </c>
      <c r="C1655" s="7"/>
      <c r="D1655" s="7"/>
      <c r="E1655" s="7"/>
      <c r="F1655" s="7"/>
      <c r="G1655" s="7"/>
      <c r="H1655" s="7"/>
      <c r="I1655" s="8">
        <f t="shared" si="118"/>
        <v>0</v>
      </c>
    </row>
    <row r="1656" spans="1:9" ht="15.75" x14ac:dyDescent="0.25">
      <c r="A1656" s="26">
        <v>1370</v>
      </c>
      <c r="B1656" s="6" t="str">
        <f>CADASTROS!$C$1063</f>
        <v>Tatiane Mendes de Souza</v>
      </c>
      <c r="C1656" s="7"/>
      <c r="D1656" s="7"/>
      <c r="E1656" s="7"/>
      <c r="F1656" s="7"/>
      <c r="G1656" s="7"/>
      <c r="H1656" s="7"/>
      <c r="I1656" s="8">
        <f t="shared" si="118"/>
        <v>0</v>
      </c>
    </row>
    <row r="1657" spans="1:9" ht="15.75" x14ac:dyDescent="0.25">
      <c r="A1657" s="26">
        <v>1371</v>
      </c>
      <c r="B1657" s="6" t="str">
        <f>CADASTROS!$C$1064</f>
        <v>Edilene Santana de Souza</v>
      </c>
      <c r="C1657" s="7"/>
      <c r="D1657" s="7"/>
      <c r="E1657" s="7"/>
      <c r="F1657" s="7"/>
      <c r="G1657" s="7"/>
      <c r="H1657" s="7"/>
      <c r="I1657" s="8">
        <f t="shared" si="118"/>
        <v>0</v>
      </c>
    </row>
    <row r="1658" spans="1:9" ht="15.75" x14ac:dyDescent="0.25">
      <c r="A1658" s="26">
        <v>1372</v>
      </c>
      <c r="B1658" s="6" t="str">
        <f>CADASTROS!$C$1065</f>
        <v>Raimundo Soares de Souza</v>
      </c>
      <c r="C1658" s="7"/>
      <c r="D1658" s="7">
        <v>10</v>
      </c>
      <c r="E1658" s="7">
        <v>8.5</v>
      </c>
      <c r="F1658" s="7"/>
      <c r="G1658" s="7"/>
      <c r="H1658" s="7"/>
      <c r="I1658" s="8">
        <f t="shared" si="118"/>
        <v>18.5</v>
      </c>
    </row>
    <row r="1659" spans="1:9" ht="15.75" x14ac:dyDescent="0.25">
      <c r="A1659" s="26">
        <v>1373</v>
      </c>
      <c r="B1659" s="6" t="str">
        <f>CADASTROS!$C$1066</f>
        <v>Rilda Rosa Caldeira</v>
      </c>
      <c r="C1659" s="7"/>
      <c r="D1659" s="7"/>
      <c r="E1659" s="7"/>
      <c r="F1659" s="7"/>
      <c r="G1659" s="7"/>
      <c r="H1659" s="7"/>
      <c r="I1659" s="8">
        <f t="shared" si="118"/>
        <v>0</v>
      </c>
    </row>
    <row r="1660" spans="1:9" ht="15.75" x14ac:dyDescent="0.25">
      <c r="A1660" s="26">
        <v>1374</v>
      </c>
      <c r="B1660" s="6" t="str">
        <f>CADASTROS!$C$1067</f>
        <v>Orlando S. Almeida</v>
      </c>
      <c r="C1660" s="7"/>
      <c r="D1660" s="7"/>
      <c r="E1660" s="7"/>
      <c r="F1660" s="7"/>
      <c r="G1660" s="7"/>
      <c r="H1660" s="7"/>
      <c r="I1660" s="8">
        <f t="shared" si="118"/>
        <v>0</v>
      </c>
    </row>
    <row r="1661" spans="1:9" ht="15.75" x14ac:dyDescent="0.25">
      <c r="A1661" s="26">
        <v>1375</v>
      </c>
      <c r="B1661" s="6" t="str">
        <f>CADASTROS!$C$1068</f>
        <v>Clenilda Oliveira Santos</v>
      </c>
      <c r="C1661" s="7"/>
      <c r="D1661" s="7"/>
      <c r="E1661" s="7"/>
      <c r="F1661" s="7"/>
      <c r="G1661" s="7"/>
      <c r="H1661" s="7"/>
      <c r="I1661" s="8">
        <f t="shared" si="118"/>
        <v>0</v>
      </c>
    </row>
    <row r="1662" spans="1:9" ht="15.75" x14ac:dyDescent="0.25">
      <c r="A1662" s="26">
        <v>1376</v>
      </c>
      <c r="B1662" s="6" t="str">
        <f>CADASTROS!$C$1069</f>
        <v>Marinez Silva Santana</v>
      </c>
      <c r="C1662" s="7"/>
      <c r="D1662" s="7"/>
      <c r="E1662" s="7"/>
      <c r="F1662" s="7"/>
      <c r="G1662" s="7"/>
      <c r="H1662" s="7"/>
      <c r="I1662" s="8">
        <f t="shared" si="118"/>
        <v>0</v>
      </c>
    </row>
    <row r="1663" spans="1:9" ht="15.75" x14ac:dyDescent="0.25">
      <c r="A1663" s="26">
        <v>1377</v>
      </c>
      <c r="B1663" s="6" t="str">
        <f>CADASTROS!$C$1070</f>
        <v>Pedro Barbosa da Silva</v>
      </c>
      <c r="C1663" s="7"/>
      <c r="D1663" s="7"/>
      <c r="E1663" s="7"/>
      <c r="F1663" s="7"/>
      <c r="G1663" s="7"/>
      <c r="H1663" s="7"/>
      <c r="I1663" s="8">
        <f t="shared" si="118"/>
        <v>0</v>
      </c>
    </row>
    <row r="1664" spans="1:9" ht="15.75" x14ac:dyDescent="0.25">
      <c r="A1664" s="26">
        <v>1378</v>
      </c>
      <c r="B1664" s="6" t="str">
        <f>CADASTROS!$C$1071</f>
        <v>Arenildo Rosa Pires</v>
      </c>
      <c r="C1664" s="7"/>
      <c r="D1664" s="7"/>
      <c r="E1664" s="7"/>
      <c r="F1664" s="7"/>
      <c r="G1664" s="7"/>
      <c r="H1664" s="7"/>
      <c r="I1664" s="8">
        <f t="shared" si="118"/>
        <v>0</v>
      </c>
    </row>
    <row r="1665" spans="1:9" ht="15.75" x14ac:dyDescent="0.25">
      <c r="A1665" s="26">
        <v>1379</v>
      </c>
      <c r="B1665" s="6" t="str">
        <f>CADASTROS!$C$1072</f>
        <v>Joselito Teodoro da Cruz</v>
      </c>
      <c r="C1665" s="7"/>
      <c r="D1665" s="7"/>
      <c r="E1665" s="7"/>
      <c r="F1665" s="7"/>
      <c r="G1665" s="7"/>
      <c r="H1665" s="7"/>
      <c r="I1665" s="8">
        <f t="shared" si="118"/>
        <v>0</v>
      </c>
    </row>
    <row r="1666" spans="1:9" ht="15.75" x14ac:dyDescent="0.25">
      <c r="A1666" s="26">
        <v>1380</v>
      </c>
      <c r="B1666" s="6" t="str">
        <f>CADASTROS!$C$1073</f>
        <v>Raimundo Rodrigues Oliveira</v>
      </c>
      <c r="C1666" s="7"/>
      <c r="D1666" s="7"/>
      <c r="E1666" s="7"/>
      <c r="F1666" s="7"/>
      <c r="G1666" s="7"/>
      <c r="H1666" s="7"/>
      <c r="I1666" s="8">
        <f t="shared" si="118"/>
        <v>0</v>
      </c>
    </row>
    <row r="1667" spans="1:9" ht="15.75" x14ac:dyDescent="0.25">
      <c r="A1667" s="26">
        <v>1381</v>
      </c>
      <c r="B1667" s="6" t="str">
        <f>CADASTROS!$C$1074</f>
        <v>Robevaldo Claudio dos Anjos</v>
      </c>
      <c r="C1667" s="7"/>
      <c r="D1667" s="7"/>
      <c r="E1667" s="7">
        <v>30</v>
      </c>
      <c r="F1667" s="7"/>
      <c r="G1667" s="7"/>
      <c r="H1667" s="7"/>
      <c r="I1667" s="8">
        <f t="shared" si="118"/>
        <v>30</v>
      </c>
    </row>
    <row r="1668" spans="1:9" ht="15.75" x14ac:dyDescent="0.25">
      <c r="A1668" s="26">
        <v>1382</v>
      </c>
      <c r="B1668" s="6" t="str">
        <f>CADASTROS!$C$1075</f>
        <v>Adenil Pereira Bispo</v>
      </c>
      <c r="C1668" s="7"/>
      <c r="D1668" s="7"/>
      <c r="E1668" s="7"/>
      <c r="F1668" s="7"/>
      <c r="G1668" s="7"/>
      <c r="H1668" s="7"/>
      <c r="I1668" s="8">
        <f t="shared" si="118"/>
        <v>0</v>
      </c>
    </row>
    <row r="1669" spans="1:9" ht="15.75" x14ac:dyDescent="0.25">
      <c r="A1669" s="26">
        <v>1383</v>
      </c>
      <c r="B1669" s="6" t="str">
        <f>CADASTROS!$C$1076</f>
        <v>Sandro Damasceno Oliveira</v>
      </c>
      <c r="C1669" s="7"/>
      <c r="D1669" s="7"/>
      <c r="E1669" s="7"/>
      <c r="F1669" s="7"/>
      <c r="G1669" s="7"/>
      <c r="H1669" s="7"/>
      <c r="I1669" s="8">
        <f t="shared" si="118"/>
        <v>0</v>
      </c>
    </row>
    <row r="1670" spans="1:9" ht="15.75" x14ac:dyDescent="0.25">
      <c r="B1670" s="7" t="s">
        <v>3</v>
      </c>
      <c r="C1670" s="7">
        <f t="shared" ref="C1670:I1670" si="119">SUM(C1643:C1669)</f>
        <v>63</v>
      </c>
      <c r="D1670" s="7">
        <f t="shared" si="119"/>
        <v>95</v>
      </c>
      <c r="E1670" s="7">
        <f t="shared" si="119"/>
        <v>103</v>
      </c>
      <c r="F1670" s="7">
        <f t="shared" si="119"/>
        <v>0</v>
      </c>
      <c r="G1670" s="7">
        <f t="shared" si="119"/>
        <v>85.5</v>
      </c>
      <c r="H1670" s="7">
        <f t="shared" si="119"/>
        <v>0</v>
      </c>
      <c r="I1670" s="7">
        <f t="shared" si="119"/>
        <v>346.5</v>
      </c>
    </row>
    <row r="1672" spans="1:9" ht="15.75" x14ac:dyDescent="0.25">
      <c r="B1672" s="9" t="s">
        <v>4</v>
      </c>
      <c r="C1672" s="7"/>
      <c r="D1672" s="7"/>
      <c r="E1672" s="7"/>
      <c r="F1672" s="7"/>
      <c r="G1672" s="7"/>
      <c r="H1672" s="7"/>
      <c r="I1672" s="7">
        <f>SUM(C1672:H1672)</f>
        <v>0</v>
      </c>
    </row>
    <row r="1673" spans="1:9" x14ac:dyDescent="0.25">
      <c r="B1673" s="10"/>
    </row>
    <row r="1674" spans="1:9" ht="15.75" x14ac:dyDescent="0.25">
      <c r="B1674" s="9" t="s">
        <v>5</v>
      </c>
      <c r="C1674" s="11" t="e">
        <f t="shared" ref="C1674:H1674" si="120">C1670/C1672</f>
        <v>#DIV/0!</v>
      </c>
      <c r="D1674" s="11" t="e">
        <f t="shared" si="120"/>
        <v>#DIV/0!</v>
      </c>
      <c r="E1674" s="11" t="e">
        <f t="shared" si="120"/>
        <v>#DIV/0!</v>
      </c>
      <c r="F1674" s="11" t="e">
        <f t="shared" si="120"/>
        <v>#DIV/0!</v>
      </c>
      <c r="G1674" s="11" t="e">
        <f t="shared" si="120"/>
        <v>#DIV/0!</v>
      </c>
      <c r="H1674" s="11" t="e">
        <f t="shared" si="120"/>
        <v>#DIV/0!</v>
      </c>
      <c r="I1674" s="11"/>
    </row>
    <row r="1675" spans="1:9" ht="15.75" x14ac:dyDescent="0.25">
      <c r="B1675" s="12"/>
      <c r="C1675" s="13"/>
      <c r="D1675" s="13"/>
      <c r="E1675" s="13"/>
      <c r="F1675" s="13"/>
      <c r="G1675" s="13"/>
      <c r="H1675" s="12"/>
      <c r="I1675" s="12"/>
    </row>
    <row r="1676" spans="1:9" ht="15.75" x14ac:dyDescent="0.25">
      <c r="B1676" s="9" t="s">
        <v>6</v>
      </c>
      <c r="C1676" s="7"/>
      <c r="D1676" s="7"/>
      <c r="E1676" s="6"/>
      <c r="F1676" s="6"/>
      <c r="G1676" s="6"/>
      <c r="H1676" s="6"/>
      <c r="I1676" s="14"/>
    </row>
    <row r="1678" spans="1:9" ht="33.75" x14ac:dyDescent="0.25">
      <c r="B1678" s="265" t="s">
        <v>955</v>
      </c>
      <c r="C1678" s="266"/>
      <c r="D1678" s="266"/>
      <c r="E1678" s="266"/>
      <c r="F1678" s="266"/>
      <c r="G1678" s="266"/>
      <c r="H1678" s="266"/>
      <c r="I1678" s="267"/>
    </row>
    <row r="1679" spans="1:9" ht="47.25" x14ac:dyDescent="0.25">
      <c r="A1679" s="32" t="s">
        <v>22</v>
      </c>
      <c r="B1679" s="32" t="s">
        <v>1</v>
      </c>
      <c r="C1679" s="4" t="s">
        <v>2963</v>
      </c>
      <c r="D1679" s="4" t="s">
        <v>2964</v>
      </c>
      <c r="E1679" s="101" t="s">
        <v>2965</v>
      </c>
      <c r="F1679" s="101" t="s">
        <v>2966</v>
      </c>
      <c r="G1679" s="101" t="s">
        <v>2865</v>
      </c>
      <c r="H1679" s="4" t="s">
        <v>2962</v>
      </c>
      <c r="I1679" s="34" t="s">
        <v>2</v>
      </c>
    </row>
    <row r="1680" spans="1:9" ht="25.5" x14ac:dyDescent="0.25">
      <c r="A1680" s="31"/>
      <c r="B1680" s="31"/>
      <c r="C1680" s="16" t="s">
        <v>9</v>
      </c>
      <c r="D1680" s="16" t="s">
        <v>9</v>
      </c>
      <c r="E1680" s="16" t="s">
        <v>9</v>
      </c>
      <c r="F1680" s="16" t="s">
        <v>9</v>
      </c>
      <c r="G1680" s="16" t="s">
        <v>9</v>
      </c>
      <c r="H1680" s="16" t="s">
        <v>9</v>
      </c>
      <c r="I1680" s="35"/>
    </row>
    <row r="1681" spans="1:9" ht="15.75" x14ac:dyDescent="0.25">
      <c r="A1681" s="26">
        <v>1384</v>
      </c>
      <c r="B1681" s="6" t="str">
        <f>CADASTROS!$C$1077</f>
        <v>Roberto Paixão Nagô</v>
      </c>
      <c r="C1681" s="7"/>
      <c r="D1681" s="7"/>
      <c r="E1681" s="7"/>
      <c r="F1681" s="7"/>
      <c r="G1681" s="7"/>
      <c r="H1681" s="7"/>
      <c r="I1681" s="8">
        <f>SUM(C1681+D1681+E1681+F1681+G1681+H1681)</f>
        <v>0</v>
      </c>
    </row>
    <row r="1682" spans="1:9" ht="15.75" x14ac:dyDescent="0.25">
      <c r="A1682" s="26">
        <v>1385</v>
      </c>
      <c r="B1682" s="6" t="str">
        <f>CADASTROS!$C$1078</f>
        <v>Erivan Romão da Silva</v>
      </c>
      <c r="C1682" s="7"/>
      <c r="D1682" s="7"/>
      <c r="E1682" s="7"/>
      <c r="F1682" s="7"/>
      <c r="G1682" s="7"/>
      <c r="H1682" s="7"/>
      <c r="I1682" s="8">
        <f t="shared" ref="I1682:I1707" si="121">SUM(C1682+D1682+E1682+F1682+G1682+H1682)</f>
        <v>0</v>
      </c>
    </row>
    <row r="1683" spans="1:9" ht="15.75" x14ac:dyDescent="0.25">
      <c r="A1683" s="26">
        <v>1386</v>
      </c>
      <c r="B1683" s="6" t="str">
        <f>CADASTROS!$C$1079</f>
        <v>Fábio Miranda Fernandes</v>
      </c>
      <c r="C1683" s="7"/>
      <c r="D1683" s="7"/>
      <c r="E1683" s="7"/>
      <c r="F1683" s="7"/>
      <c r="G1683" s="7"/>
      <c r="H1683" s="7"/>
      <c r="I1683" s="8">
        <f t="shared" si="121"/>
        <v>0</v>
      </c>
    </row>
    <row r="1684" spans="1:9" ht="15.75" x14ac:dyDescent="0.25">
      <c r="A1684" s="26">
        <v>1387</v>
      </c>
      <c r="B1684" s="6" t="str">
        <f>CADASTROS!$C$1080</f>
        <v>Daiane Almeida Oliveira</v>
      </c>
      <c r="C1684" s="7"/>
      <c r="D1684" s="7"/>
      <c r="E1684" s="7"/>
      <c r="F1684" s="7"/>
      <c r="G1684" s="7"/>
      <c r="H1684" s="7"/>
      <c r="I1684" s="8">
        <f t="shared" si="121"/>
        <v>0</v>
      </c>
    </row>
    <row r="1685" spans="1:9" ht="15.75" x14ac:dyDescent="0.25">
      <c r="A1685" s="26">
        <v>1388</v>
      </c>
      <c r="B1685" s="6" t="str">
        <f>CADASTROS!$C$1081</f>
        <v>Salete Ferreira Santos</v>
      </c>
      <c r="C1685" s="7"/>
      <c r="D1685" s="7"/>
      <c r="E1685" s="7"/>
      <c r="F1685" s="7"/>
      <c r="G1685" s="7"/>
      <c r="H1685" s="7"/>
      <c r="I1685" s="8">
        <f t="shared" si="121"/>
        <v>0</v>
      </c>
    </row>
    <row r="1686" spans="1:9" ht="15.75" x14ac:dyDescent="0.25">
      <c r="A1686" s="26">
        <v>1389</v>
      </c>
      <c r="B1686" s="6" t="str">
        <f>CADASTROS!$C$1082</f>
        <v>Abelina Félix da Silva</v>
      </c>
      <c r="C1686" s="7"/>
      <c r="D1686" s="7"/>
      <c r="E1686" s="7"/>
      <c r="F1686" s="7"/>
      <c r="G1686" s="7"/>
      <c r="H1686" s="7"/>
      <c r="I1686" s="8">
        <f t="shared" si="121"/>
        <v>0</v>
      </c>
    </row>
    <row r="1687" spans="1:9" ht="15.75" x14ac:dyDescent="0.25">
      <c r="A1687" s="26">
        <v>1390</v>
      </c>
      <c r="B1687" s="6" t="str">
        <f>CADASTROS!$C$1083</f>
        <v>Carmesina M. Fernandes</v>
      </c>
      <c r="C1687" s="7"/>
      <c r="D1687" s="7"/>
      <c r="E1687" s="7"/>
      <c r="F1687" s="7"/>
      <c r="G1687" s="7"/>
      <c r="H1687" s="7"/>
      <c r="I1687" s="8">
        <f t="shared" si="121"/>
        <v>0</v>
      </c>
    </row>
    <row r="1688" spans="1:9" ht="15.75" x14ac:dyDescent="0.25">
      <c r="A1688" s="26">
        <v>1391</v>
      </c>
      <c r="B1688" s="6" t="str">
        <f>CADASTROS!$C$1084</f>
        <v>Sebastião de S Gomes</v>
      </c>
      <c r="C1688" s="7"/>
      <c r="D1688" s="7"/>
      <c r="E1688" s="7"/>
      <c r="F1688" s="7"/>
      <c r="G1688" s="7"/>
      <c r="H1688" s="7"/>
      <c r="I1688" s="8">
        <f t="shared" si="121"/>
        <v>0</v>
      </c>
    </row>
    <row r="1689" spans="1:9" ht="15.75" x14ac:dyDescent="0.25">
      <c r="A1689" s="26">
        <v>1392</v>
      </c>
      <c r="B1689" s="6" t="str">
        <f>CADASTROS!$C$1085</f>
        <v>Elineuza de Souza Pereira</v>
      </c>
      <c r="C1689" s="7"/>
      <c r="D1689" s="7"/>
      <c r="E1689" s="7"/>
      <c r="F1689" s="7"/>
      <c r="G1689" s="7"/>
      <c r="H1689" s="7"/>
      <c r="I1689" s="8">
        <f t="shared" si="121"/>
        <v>0</v>
      </c>
    </row>
    <row r="1690" spans="1:9" ht="15.75" x14ac:dyDescent="0.25">
      <c r="A1690" s="26">
        <v>1393</v>
      </c>
      <c r="B1690" s="6" t="str">
        <f>CADASTROS!$C$1086</f>
        <v>Geverson R. de Jesus</v>
      </c>
      <c r="C1690" s="7"/>
      <c r="D1690" s="7"/>
      <c r="E1690" s="7"/>
      <c r="F1690" s="7"/>
      <c r="G1690" s="7"/>
      <c r="H1690" s="7"/>
      <c r="I1690" s="8">
        <f t="shared" si="121"/>
        <v>0</v>
      </c>
    </row>
    <row r="1691" spans="1:9" ht="15.75" x14ac:dyDescent="0.25">
      <c r="A1691" s="26">
        <v>1394</v>
      </c>
      <c r="B1691" s="6" t="str">
        <f>CADASTROS!$C$1087</f>
        <v>Maria José Alves Souza</v>
      </c>
      <c r="C1691" s="7"/>
      <c r="D1691" s="7"/>
      <c r="E1691" s="7"/>
      <c r="F1691" s="7"/>
      <c r="G1691" s="7"/>
      <c r="H1691" s="7"/>
      <c r="I1691" s="8">
        <f t="shared" si="121"/>
        <v>0</v>
      </c>
    </row>
    <row r="1692" spans="1:9" ht="15.75" x14ac:dyDescent="0.25">
      <c r="A1692" s="26">
        <v>1395</v>
      </c>
      <c r="B1692" s="6" t="str">
        <f>CADASTROS!$C$1088</f>
        <v>Cleidiane Santos dos Reis</v>
      </c>
      <c r="C1692" s="7"/>
      <c r="D1692" s="7"/>
      <c r="E1692" s="7"/>
      <c r="F1692" s="7"/>
      <c r="G1692" s="7"/>
      <c r="H1692" s="7"/>
      <c r="I1692" s="8">
        <f t="shared" si="121"/>
        <v>0</v>
      </c>
    </row>
    <row r="1693" spans="1:9" ht="15.75" x14ac:dyDescent="0.25">
      <c r="A1693" s="26">
        <v>1396</v>
      </c>
      <c r="B1693" s="6" t="str">
        <f>CADASTROS!$C$1089</f>
        <v>Edilma dos Santos Silva</v>
      </c>
      <c r="C1693" s="7"/>
      <c r="D1693" s="7"/>
      <c r="E1693" s="7"/>
      <c r="F1693" s="7"/>
      <c r="G1693" s="7"/>
      <c r="H1693" s="7"/>
      <c r="I1693" s="8">
        <f t="shared" si="121"/>
        <v>0</v>
      </c>
    </row>
    <row r="1694" spans="1:9" ht="15.75" x14ac:dyDescent="0.25">
      <c r="A1694" s="26">
        <v>1397</v>
      </c>
      <c r="B1694" s="6" t="str">
        <f>CADASTROS!$C$1090</f>
        <v>Ludimila Santos de Amorim</v>
      </c>
      <c r="C1694" s="7"/>
      <c r="D1694" s="7"/>
      <c r="E1694" s="7"/>
      <c r="F1694" s="7"/>
      <c r="G1694" s="7"/>
      <c r="H1694" s="7"/>
      <c r="I1694" s="8">
        <f t="shared" si="121"/>
        <v>0</v>
      </c>
    </row>
    <row r="1695" spans="1:9" ht="15.75" x14ac:dyDescent="0.25">
      <c r="A1695" s="26">
        <v>1398</v>
      </c>
      <c r="B1695" s="6" t="str">
        <f>CADASTROS!$C$1091</f>
        <v>Adriana Moureira Matos</v>
      </c>
      <c r="C1695" s="7"/>
      <c r="D1695" s="7"/>
      <c r="E1695" s="7"/>
      <c r="F1695" s="7"/>
      <c r="G1695" s="7">
        <v>11</v>
      </c>
      <c r="H1695" s="7"/>
      <c r="I1695" s="8">
        <f t="shared" si="121"/>
        <v>11</v>
      </c>
    </row>
    <row r="1696" spans="1:9" ht="15.75" x14ac:dyDescent="0.25">
      <c r="A1696" s="26">
        <v>1399</v>
      </c>
      <c r="B1696" s="6" t="str">
        <f>CADASTROS!$C$1092</f>
        <v>Sidnei de Souza</v>
      </c>
      <c r="C1696" s="7"/>
      <c r="D1696" s="7">
        <v>14</v>
      </c>
      <c r="E1696" s="7">
        <v>12</v>
      </c>
      <c r="F1696" s="7"/>
      <c r="G1696" s="7"/>
      <c r="H1696" s="7"/>
      <c r="I1696" s="8">
        <f t="shared" si="121"/>
        <v>26</v>
      </c>
    </row>
    <row r="1697" spans="1:9" ht="15.75" x14ac:dyDescent="0.25">
      <c r="A1697" s="26">
        <v>1400</v>
      </c>
      <c r="B1697" s="6" t="str">
        <f>CADASTROS!$C$1093</f>
        <v>Patricia Rodrigues de Jesus</v>
      </c>
      <c r="C1697" s="7"/>
      <c r="D1697" s="7"/>
      <c r="E1697" s="7"/>
      <c r="F1697" s="7"/>
      <c r="G1697" s="7"/>
      <c r="H1697" s="7"/>
      <c r="I1697" s="8">
        <f t="shared" si="121"/>
        <v>0</v>
      </c>
    </row>
    <row r="1698" spans="1:9" ht="15.75" x14ac:dyDescent="0.25">
      <c r="A1698" s="26">
        <v>1401</v>
      </c>
      <c r="B1698" s="6" t="str">
        <f>CADASTROS!$C$1094</f>
        <v>José Nunes Aragão</v>
      </c>
      <c r="C1698" s="7"/>
      <c r="D1698" s="7"/>
      <c r="E1698" s="7"/>
      <c r="F1698" s="7"/>
      <c r="G1698" s="7"/>
      <c r="H1698" s="7"/>
      <c r="I1698" s="8">
        <f t="shared" si="121"/>
        <v>0</v>
      </c>
    </row>
    <row r="1699" spans="1:9" ht="15.75" x14ac:dyDescent="0.25">
      <c r="A1699" s="26">
        <v>1402</v>
      </c>
      <c r="B1699" s="6" t="str">
        <f>CADASTROS!$C$1095</f>
        <v>Valéria de Souza Silva</v>
      </c>
      <c r="C1699" s="7"/>
      <c r="D1699" s="7"/>
      <c r="E1699" s="7"/>
      <c r="F1699" s="7"/>
      <c r="G1699" s="7"/>
      <c r="H1699" s="7"/>
      <c r="I1699" s="8">
        <f t="shared" si="121"/>
        <v>0</v>
      </c>
    </row>
    <row r="1700" spans="1:9" ht="15.75" x14ac:dyDescent="0.25">
      <c r="A1700" s="26">
        <v>1403</v>
      </c>
      <c r="B1700" s="6" t="str">
        <f>CADASTROS!$C$1096</f>
        <v>Valdirene Marques Silva</v>
      </c>
      <c r="C1700" s="7"/>
      <c r="D1700" s="7"/>
      <c r="E1700" s="7"/>
      <c r="F1700" s="7"/>
      <c r="G1700" s="7"/>
      <c r="H1700" s="7"/>
      <c r="I1700" s="8">
        <f t="shared" si="121"/>
        <v>0</v>
      </c>
    </row>
    <row r="1701" spans="1:9" ht="15.75" x14ac:dyDescent="0.25">
      <c r="A1701" s="26">
        <v>1404</v>
      </c>
      <c r="B1701" s="6" t="str">
        <f>CADASTROS!$C$1097</f>
        <v>Érika das Neves Moura</v>
      </c>
      <c r="C1701" s="7"/>
      <c r="D1701" s="7"/>
      <c r="E1701" s="7"/>
      <c r="F1701" s="7"/>
      <c r="G1701" s="7"/>
      <c r="H1701" s="7"/>
      <c r="I1701" s="8">
        <f t="shared" si="121"/>
        <v>0</v>
      </c>
    </row>
    <row r="1702" spans="1:9" ht="15.75" x14ac:dyDescent="0.25">
      <c r="A1702" s="26">
        <v>1405</v>
      </c>
      <c r="B1702" s="6" t="str">
        <f>CADASTROS!$C$1098</f>
        <v>Nivaldo Antônio Magno</v>
      </c>
      <c r="C1702" s="7"/>
      <c r="D1702" s="7"/>
      <c r="E1702" s="7"/>
      <c r="F1702" s="7"/>
      <c r="G1702" s="7"/>
      <c r="H1702" s="7"/>
      <c r="I1702" s="8">
        <f t="shared" si="121"/>
        <v>0</v>
      </c>
    </row>
    <row r="1703" spans="1:9" ht="15.75" x14ac:dyDescent="0.25">
      <c r="A1703" s="26">
        <v>1406</v>
      </c>
      <c r="B1703" s="6" t="str">
        <f>CADASTROS!$C$1099</f>
        <v>Adriana Aguida de Souza</v>
      </c>
      <c r="C1703" s="7"/>
      <c r="D1703" s="7"/>
      <c r="E1703" s="7"/>
      <c r="F1703" s="7"/>
      <c r="G1703" s="7"/>
      <c r="H1703" s="7"/>
      <c r="I1703" s="8">
        <f t="shared" si="121"/>
        <v>0</v>
      </c>
    </row>
    <row r="1704" spans="1:9" ht="15.75" x14ac:dyDescent="0.25">
      <c r="A1704" s="26">
        <v>1407</v>
      </c>
      <c r="B1704" s="6" t="str">
        <f>CADASTROS!$C$1100</f>
        <v>José A. S. da Silva</v>
      </c>
      <c r="C1704" s="7">
        <v>11</v>
      </c>
      <c r="D1704" s="7"/>
      <c r="E1704" s="7">
        <v>14</v>
      </c>
      <c r="F1704" s="7"/>
      <c r="G1704" s="7">
        <v>14</v>
      </c>
      <c r="H1704" s="7"/>
      <c r="I1704" s="8">
        <f t="shared" si="121"/>
        <v>39</v>
      </c>
    </row>
    <row r="1705" spans="1:9" ht="15.75" x14ac:dyDescent="0.25">
      <c r="A1705" s="26">
        <v>1408</v>
      </c>
      <c r="B1705" s="6" t="str">
        <f>CADASTROS!$C$1101</f>
        <v>Célio Santos de Oliveira</v>
      </c>
      <c r="C1705" s="7"/>
      <c r="D1705" s="7"/>
      <c r="E1705" s="7"/>
      <c r="F1705" s="7"/>
      <c r="G1705" s="7"/>
      <c r="H1705" s="7"/>
      <c r="I1705" s="8">
        <f t="shared" si="121"/>
        <v>0</v>
      </c>
    </row>
    <row r="1706" spans="1:9" ht="15.75" x14ac:dyDescent="0.25">
      <c r="A1706" s="26">
        <v>1409</v>
      </c>
      <c r="B1706" s="6" t="str">
        <f>CADASTROS!$C$1102</f>
        <v>Carlos Cândido Profeta</v>
      </c>
      <c r="C1706" s="7"/>
      <c r="D1706" s="7"/>
      <c r="E1706" s="7"/>
      <c r="F1706" s="7"/>
      <c r="G1706" s="7"/>
      <c r="H1706" s="7"/>
      <c r="I1706" s="8">
        <f t="shared" si="121"/>
        <v>0</v>
      </c>
    </row>
    <row r="1707" spans="1:9" ht="15.75" x14ac:dyDescent="0.25">
      <c r="A1707" s="26">
        <v>1410</v>
      </c>
      <c r="B1707" s="6" t="str">
        <f>CADASTROS!$C$1103</f>
        <v>Edinaldo Vitória Santos</v>
      </c>
      <c r="C1707" s="7"/>
      <c r="D1707" s="7"/>
      <c r="E1707" s="7"/>
      <c r="F1707" s="7"/>
      <c r="G1707" s="7"/>
      <c r="H1707" s="7"/>
      <c r="I1707" s="8">
        <f t="shared" si="121"/>
        <v>0</v>
      </c>
    </row>
    <row r="1708" spans="1:9" ht="15.75" x14ac:dyDescent="0.25">
      <c r="B1708" s="7" t="s">
        <v>3</v>
      </c>
      <c r="C1708" s="7">
        <f t="shared" ref="C1708:I1708" si="122">SUM(C1681:C1707)</f>
        <v>11</v>
      </c>
      <c r="D1708" s="7">
        <f t="shared" si="122"/>
        <v>14</v>
      </c>
      <c r="E1708" s="7">
        <f t="shared" si="122"/>
        <v>26</v>
      </c>
      <c r="F1708" s="7">
        <f t="shared" si="122"/>
        <v>0</v>
      </c>
      <c r="G1708" s="7">
        <f t="shared" si="122"/>
        <v>25</v>
      </c>
      <c r="H1708" s="7">
        <f t="shared" si="122"/>
        <v>0</v>
      </c>
      <c r="I1708" s="7">
        <f t="shared" si="122"/>
        <v>76</v>
      </c>
    </row>
    <row r="1710" spans="1:9" ht="15.75" x14ac:dyDescent="0.25">
      <c r="B1710" s="9" t="s">
        <v>4</v>
      </c>
      <c r="C1710" s="7"/>
      <c r="D1710" s="7"/>
      <c r="E1710" s="7"/>
      <c r="F1710" s="7"/>
      <c r="G1710" s="7"/>
      <c r="H1710" s="7"/>
      <c r="I1710" s="7">
        <f>SUM(C1710:H1710)</f>
        <v>0</v>
      </c>
    </row>
    <row r="1711" spans="1:9" x14ac:dyDescent="0.25">
      <c r="B1711" s="10"/>
    </row>
    <row r="1712" spans="1:9" ht="15.75" x14ac:dyDescent="0.25">
      <c r="B1712" s="9" t="s">
        <v>5</v>
      </c>
      <c r="C1712" s="11" t="e">
        <f t="shared" ref="C1712:H1712" si="123">C1708/C1710</f>
        <v>#DIV/0!</v>
      </c>
      <c r="D1712" s="11" t="e">
        <f t="shared" si="123"/>
        <v>#DIV/0!</v>
      </c>
      <c r="E1712" s="11" t="e">
        <f t="shared" si="123"/>
        <v>#DIV/0!</v>
      </c>
      <c r="F1712" s="11" t="e">
        <f t="shared" si="123"/>
        <v>#DIV/0!</v>
      </c>
      <c r="G1712" s="11" t="e">
        <f t="shared" si="123"/>
        <v>#DIV/0!</v>
      </c>
      <c r="H1712" s="11" t="e">
        <f t="shared" si="123"/>
        <v>#DIV/0!</v>
      </c>
      <c r="I1712" s="11"/>
    </row>
    <row r="1713" spans="1:9" ht="15.75" x14ac:dyDescent="0.25">
      <c r="B1713" s="12"/>
      <c r="C1713" s="13"/>
      <c r="D1713" s="13"/>
      <c r="E1713" s="13"/>
      <c r="F1713" s="13"/>
      <c r="G1713" s="13"/>
      <c r="H1713" s="12"/>
      <c r="I1713" s="12"/>
    </row>
    <row r="1714" spans="1:9" ht="15.75" x14ac:dyDescent="0.25">
      <c r="B1714" s="9" t="s">
        <v>6</v>
      </c>
      <c r="C1714" s="7"/>
      <c r="D1714" s="7"/>
      <c r="E1714" s="6"/>
      <c r="F1714" s="6"/>
      <c r="G1714" s="6"/>
      <c r="H1714" s="6"/>
      <c r="I1714" s="14"/>
    </row>
    <row r="1716" spans="1:9" ht="33.75" x14ac:dyDescent="0.25">
      <c r="B1716" s="265" t="s">
        <v>955</v>
      </c>
      <c r="C1716" s="266"/>
      <c r="D1716" s="266"/>
      <c r="E1716" s="266"/>
      <c r="F1716" s="266"/>
      <c r="G1716" s="266"/>
      <c r="H1716" s="266"/>
      <c r="I1716" s="267"/>
    </row>
    <row r="1717" spans="1:9" ht="47.25" x14ac:dyDescent="0.25">
      <c r="A1717" s="32" t="s">
        <v>22</v>
      </c>
      <c r="B1717" s="32" t="s">
        <v>1</v>
      </c>
      <c r="C1717" s="4" t="s">
        <v>2963</v>
      </c>
      <c r="D1717" s="4" t="s">
        <v>2964</v>
      </c>
      <c r="E1717" s="101" t="s">
        <v>2965</v>
      </c>
      <c r="F1717" s="101" t="s">
        <v>2966</v>
      </c>
      <c r="G1717" s="101" t="s">
        <v>2865</v>
      </c>
      <c r="H1717" s="4" t="s">
        <v>2962</v>
      </c>
      <c r="I1717" s="34" t="s">
        <v>2</v>
      </c>
    </row>
    <row r="1718" spans="1:9" ht="25.5" x14ac:dyDescent="0.25">
      <c r="A1718" s="31"/>
      <c r="B1718" s="31"/>
      <c r="C1718" s="16" t="s">
        <v>9</v>
      </c>
      <c r="D1718" s="16" t="s">
        <v>9</v>
      </c>
      <c r="E1718" s="16" t="s">
        <v>9</v>
      </c>
      <c r="F1718" s="16" t="s">
        <v>9</v>
      </c>
      <c r="G1718" s="16" t="s">
        <v>9</v>
      </c>
      <c r="H1718" s="16" t="s">
        <v>9</v>
      </c>
      <c r="I1718" s="35"/>
    </row>
    <row r="1719" spans="1:9" ht="15.75" x14ac:dyDescent="0.25">
      <c r="A1719" s="26">
        <v>1411</v>
      </c>
      <c r="B1719" s="6" t="str">
        <f>CADASTROS!$C$1104</f>
        <v>Darte Cleia R. de Souza</v>
      </c>
      <c r="C1719" s="7"/>
      <c r="D1719" s="7"/>
      <c r="E1719" s="7"/>
      <c r="F1719" s="7"/>
      <c r="G1719" s="7"/>
      <c r="H1719" s="7"/>
      <c r="I1719" s="8">
        <f>SUM(C1719+D1719+E1719+F1719+G1719+H1719)</f>
        <v>0</v>
      </c>
    </row>
    <row r="1720" spans="1:9" ht="15.75" x14ac:dyDescent="0.25">
      <c r="A1720" s="26">
        <v>1412</v>
      </c>
      <c r="B1720" s="6" t="str">
        <f>CADASTROS!$C$1105</f>
        <v>Franciely Jesus dos Santos</v>
      </c>
      <c r="C1720" s="7"/>
      <c r="D1720" s="7"/>
      <c r="E1720" s="7"/>
      <c r="F1720" s="7"/>
      <c r="G1720" s="7"/>
      <c r="H1720" s="7"/>
      <c r="I1720" s="8">
        <f t="shared" ref="I1720:I1745" si="124">SUM(C1720+D1720+E1720+F1720+G1720+H1720)</f>
        <v>0</v>
      </c>
    </row>
    <row r="1721" spans="1:9" ht="15.75" x14ac:dyDescent="0.25">
      <c r="A1721" s="26">
        <v>1413</v>
      </c>
      <c r="B1721" s="6" t="str">
        <f>CADASTROS!$C$1106</f>
        <v>Valdir Lino de Almeida</v>
      </c>
      <c r="C1721" s="7"/>
      <c r="D1721" s="7"/>
      <c r="E1721" s="7"/>
      <c r="F1721" s="7"/>
      <c r="G1721" s="7"/>
      <c r="H1721" s="7"/>
      <c r="I1721" s="8">
        <f t="shared" si="124"/>
        <v>0</v>
      </c>
    </row>
    <row r="1722" spans="1:9" ht="15.75" x14ac:dyDescent="0.25">
      <c r="A1722" s="26">
        <v>1414</v>
      </c>
      <c r="B1722" s="6" t="str">
        <f>CADASTROS!$C$1107</f>
        <v>Dalva Iris de Souza Morais</v>
      </c>
      <c r="C1722" s="7"/>
      <c r="D1722" s="7"/>
      <c r="E1722" s="7"/>
      <c r="F1722" s="7"/>
      <c r="G1722" s="7"/>
      <c r="H1722" s="7"/>
      <c r="I1722" s="8">
        <f t="shared" si="124"/>
        <v>0</v>
      </c>
    </row>
    <row r="1723" spans="1:9" ht="15.75" x14ac:dyDescent="0.25">
      <c r="A1723" s="26">
        <v>1415</v>
      </c>
      <c r="B1723" s="6" t="str">
        <f>CADASTROS!$C$1108</f>
        <v>José Roberto Jesus Santos</v>
      </c>
      <c r="C1723" s="7"/>
      <c r="D1723" s="7"/>
      <c r="E1723" s="7"/>
      <c r="F1723" s="7"/>
      <c r="G1723" s="7"/>
      <c r="H1723" s="7"/>
      <c r="I1723" s="8">
        <f t="shared" si="124"/>
        <v>0</v>
      </c>
    </row>
    <row r="1724" spans="1:9" ht="15.75" x14ac:dyDescent="0.25">
      <c r="A1724" s="26">
        <v>1416</v>
      </c>
      <c r="B1724" s="6" t="str">
        <f>CADASTROS!$C$1109</f>
        <v>Roque Gomes Lima</v>
      </c>
      <c r="C1724" s="7"/>
      <c r="D1724" s="7"/>
      <c r="E1724" s="7"/>
      <c r="F1724" s="7"/>
      <c r="G1724" s="7"/>
      <c r="H1724" s="7"/>
      <c r="I1724" s="8">
        <f t="shared" si="124"/>
        <v>0</v>
      </c>
    </row>
    <row r="1725" spans="1:9" ht="15.75" x14ac:dyDescent="0.25">
      <c r="A1725" s="26">
        <v>1417</v>
      </c>
      <c r="B1725" s="6" t="str">
        <f>CADASTROS!$C$1110</f>
        <v>Edicleide A. Conceição</v>
      </c>
      <c r="C1725" s="7"/>
      <c r="D1725" s="7"/>
      <c r="E1725" s="7"/>
      <c r="F1725" s="7"/>
      <c r="G1725" s="7"/>
      <c r="H1725" s="7"/>
      <c r="I1725" s="8">
        <f t="shared" si="124"/>
        <v>0</v>
      </c>
    </row>
    <row r="1726" spans="1:9" ht="15.75" x14ac:dyDescent="0.25">
      <c r="A1726" s="26">
        <v>1418</v>
      </c>
      <c r="B1726" s="6" t="str">
        <f>CADASTROS!$C$1111</f>
        <v>Raimundo Jesus Santos</v>
      </c>
      <c r="C1726" s="7"/>
      <c r="D1726" s="7"/>
      <c r="E1726" s="7"/>
      <c r="F1726" s="7"/>
      <c r="G1726" s="7"/>
      <c r="H1726" s="7"/>
      <c r="I1726" s="8">
        <f t="shared" si="124"/>
        <v>0</v>
      </c>
    </row>
    <row r="1727" spans="1:9" ht="15.75" x14ac:dyDescent="0.25">
      <c r="A1727" s="26">
        <v>1419</v>
      </c>
      <c r="B1727" s="6" t="str">
        <f>CADASTROS!$C$1112</f>
        <v>Jacira J. Brito</v>
      </c>
      <c r="C1727" s="7"/>
      <c r="D1727" s="7"/>
      <c r="E1727" s="7"/>
      <c r="F1727" s="7"/>
      <c r="G1727" s="7"/>
      <c r="H1727" s="7"/>
      <c r="I1727" s="8">
        <f t="shared" si="124"/>
        <v>0</v>
      </c>
    </row>
    <row r="1728" spans="1:9" ht="15.75" x14ac:dyDescent="0.25">
      <c r="A1728" s="26">
        <v>1421</v>
      </c>
      <c r="B1728" s="6" t="str">
        <f>CADASTROS!$C$1113</f>
        <v>Deivid de Jesus Santos</v>
      </c>
      <c r="C1728" s="7"/>
      <c r="D1728" s="7"/>
      <c r="E1728" s="7"/>
      <c r="F1728" s="7"/>
      <c r="G1728" s="7"/>
      <c r="H1728" s="7"/>
      <c r="I1728" s="8">
        <f t="shared" si="124"/>
        <v>0</v>
      </c>
    </row>
    <row r="1729" spans="1:9" ht="15.75" x14ac:dyDescent="0.25">
      <c r="A1729" s="26">
        <v>1422</v>
      </c>
      <c r="B1729" s="6" t="str">
        <f>CADASTROS!$C$1114</f>
        <v>Marluce de Jesus Santos</v>
      </c>
      <c r="C1729" s="7"/>
      <c r="D1729" s="7"/>
      <c r="E1729" s="7"/>
      <c r="F1729" s="7"/>
      <c r="G1729" s="7"/>
      <c r="H1729" s="7"/>
      <c r="I1729" s="8">
        <f t="shared" si="124"/>
        <v>0</v>
      </c>
    </row>
    <row r="1730" spans="1:9" ht="15.75" x14ac:dyDescent="0.25">
      <c r="A1730" s="26">
        <v>1423</v>
      </c>
      <c r="B1730" s="6" t="str">
        <f>CADASTROS!$C$1115</f>
        <v>Rosenilde de Jesus V. Macedo</v>
      </c>
      <c r="C1730" s="7"/>
      <c r="D1730" s="7"/>
      <c r="E1730" s="7"/>
      <c r="F1730" s="7"/>
      <c r="G1730" s="7"/>
      <c r="H1730" s="7"/>
      <c r="I1730" s="8">
        <f t="shared" si="124"/>
        <v>0</v>
      </c>
    </row>
    <row r="1731" spans="1:9" ht="15.75" x14ac:dyDescent="0.25">
      <c r="A1731" s="26">
        <v>1424</v>
      </c>
      <c r="B1731" s="6" t="str">
        <f>CADASTROS!$C$1116</f>
        <v>Tarcia Tatiana A. da Silva</v>
      </c>
      <c r="C1731" s="7"/>
      <c r="D1731" s="7">
        <v>16.5</v>
      </c>
      <c r="E1731" s="7">
        <v>14</v>
      </c>
      <c r="F1731" s="7"/>
      <c r="G1731" s="7">
        <v>34.5</v>
      </c>
      <c r="H1731" s="7">
        <v>22</v>
      </c>
      <c r="I1731" s="8">
        <f t="shared" si="124"/>
        <v>87</v>
      </c>
    </row>
    <row r="1732" spans="1:9" ht="15.75" x14ac:dyDescent="0.25">
      <c r="A1732" s="26">
        <v>1425</v>
      </c>
      <c r="B1732" s="6" t="str">
        <f>CADASTROS!$C$1117</f>
        <v>Roberto Carlos Bispo dos Santos</v>
      </c>
      <c r="C1732" s="7"/>
      <c r="D1732" s="7"/>
      <c r="E1732" s="7"/>
      <c r="F1732" s="7"/>
      <c r="G1732" s="7"/>
      <c r="H1732" s="7"/>
      <c r="I1732" s="8">
        <f t="shared" si="124"/>
        <v>0</v>
      </c>
    </row>
    <row r="1733" spans="1:9" ht="15.75" x14ac:dyDescent="0.25">
      <c r="A1733" s="26">
        <v>1426</v>
      </c>
      <c r="B1733" s="6" t="str">
        <f>CADASTROS!$C$1118</f>
        <v>Marilene de Jesus Santos</v>
      </c>
      <c r="C1733" s="7"/>
      <c r="D1733" s="7"/>
      <c r="E1733" s="7"/>
      <c r="F1733" s="7"/>
      <c r="G1733" s="7"/>
      <c r="H1733" s="7"/>
      <c r="I1733" s="8">
        <f t="shared" si="124"/>
        <v>0</v>
      </c>
    </row>
    <row r="1734" spans="1:9" ht="15.75" x14ac:dyDescent="0.25">
      <c r="A1734" s="26">
        <v>1427</v>
      </c>
      <c r="B1734" s="6" t="str">
        <f>CADASTROS!$C$1119</f>
        <v>Valdirene de Souza Oliveira</v>
      </c>
      <c r="C1734" s="7"/>
      <c r="D1734" s="7"/>
      <c r="E1734" s="7"/>
      <c r="F1734" s="7"/>
      <c r="G1734" s="7"/>
      <c r="H1734" s="7"/>
      <c r="I1734" s="8">
        <f t="shared" si="124"/>
        <v>0</v>
      </c>
    </row>
    <row r="1735" spans="1:9" ht="15.75" x14ac:dyDescent="0.25">
      <c r="A1735" s="26">
        <v>1428</v>
      </c>
      <c r="B1735" s="6" t="str">
        <f>CADASTROS!$C$1120</f>
        <v>Jurinete Pires dos Santos</v>
      </c>
      <c r="C1735" s="7"/>
      <c r="D1735" s="7"/>
      <c r="E1735" s="7"/>
      <c r="F1735" s="7"/>
      <c r="G1735" s="7"/>
      <c r="H1735" s="7"/>
      <c r="I1735" s="8">
        <f t="shared" si="124"/>
        <v>0</v>
      </c>
    </row>
    <row r="1736" spans="1:9" ht="15.75" x14ac:dyDescent="0.25">
      <c r="A1736" s="26">
        <v>1429</v>
      </c>
      <c r="B1736" s="6" t="str">
        <f>CADASTROS!$C$1121</f>
        <v>Mavina Quirina Teixeira</v>
      </c>
      <c r="C1736" s="7"/>
      <c r="D1736" s="7"/>
      <c r="E1736" s="7"/>
      <c r="F1736" s="7"/>
      <c r="G1736" s="7"/>
      <c r="H1736" s="7"/>
      <c r="I1736" s="8">
        <f t="shared" si="124"/>
        <v>0</v>
      </c>
    </row>
    <row r="1737" spans="1:9" ht="15.75" x14ac:dyDescent="0.25">
      <c r="A1737" s="26">
        <v>1430</v>
      </c>
      <c r="B1737" s="6" t="str">
        <f>CADASTROS!$C$1122</f>
        <v>Ismael Santos Nunes</v>
      </c>
      <c r="C1737" s="7"/>
      <c r="D1737" s="7"/>
      <c r="E1737" s="7"/>
      <c r="F1737" s="7"/>
      <c r="G1737" s="7"/>
      <c r="H1737" s="7"/>
      <c r="I1737" s="8">
        <f t="shared" si="124"/>
        <v>0</v>
      </c>
    </row>
    <row r="1738" spans="1:9" ht="15.75" x14ac:dyDescent="0.25">
      <c r="A1738" s="26">
        <v>1431</v>
      </c>
      <c r="B1738" s="6" t="str">
        <f>CADASTROS!$C$1123</f>
        <v>Jennifer Sousa de Jesus</v>
      </c>
      <c r="C1738" s="7"/>
      <c r="D1738" s="7"/>
      <c r="E1738" s="7"/>
      <c r="F1738" s="7"/>
      <c r="G1738" s="7"/>
      <c r="H1738" s="7"/>
      <c r="I1738" s="8">
        <f t="shared" si="124"/>
        <v>0</v>
      </c>
    </row>
    <row r="1739" spans="1:9" ht="15.75" x14ac:dyDescent="0.25">
      <c r="A1739" s="26">
        <v>1432</v>
      </c>
      <c r="B1739" s="6" t="str">
        <f>CADASTROS!$C$1124</f>
        <v>Liliane Souza dos Santos</v>
      </c>
      <c r="C1739" s="7"/>
      <c r="D1739" s="7"/>
      <c r="E1739" s="7"/>
      <c r="F1739" s="7"/>
      <c r="G1739" s="7"/>
      <c r="H1739" s="7"/>
      <c r="I1739" s="8">
        <f t="shared" si="124"/>
        <v>0</v>
      </c>
    </row>
    <row r="1740" spans="1:9" ht="15.75" x14ac:dyDescent="0.25">
      <c r="A1740" s="26">
        <v>1433</v>
      </c>
      <c r="B1740" s="6" t="str">
        <f>CADASTROS!$C$1125</f>
        <v>Atailton de Jesus Moureira</v>
      </c>
      <c r="C1740" s="7"/>
      <c r="D1740" s="7"/>
      <c r="E1740" s="7"/>
      <c r="F1740" s="7"/>
      <c r="G1740" s="7"/>
      <c r="H1740" s="7"/>
      <c r="I1740" s="8">
        <f t="shared" si="124"/>
        <v>0</v>
      </c>
    </row>
    <row r="1741" spans="1:9" ht="15.75" x14ac:dyDescent="0.25">
      <c r="A1741" s="26">
        <v>1434</v>
      </c>
      <c r="B1741" s="6" t="str">
        <f>CADASTROS!$C$1126</f>
        <v>Ademilton J Miranda</v>
      </c>
      <c r="C1741" s="7"/>
      <c r="D1741" s="7"/>
      <c r="E1741" s="7"/>
      <c r="F1741" s="7"/>
      <c r="G1741" s="7"/>
      <c r="H1741" s="7"/>
      <c r="I1741" s="8">
        <f t="shared" si="124"/>
        <v>0</v>
      </c>
    </row>
    <row r="1742" spans="1:9" ht="15.75" x14ac:dyDescent="0.25">
      <c r="A1742" s="26">
        <v>1435</v>
      </c>
      <c r="B1742" s="6" t="str">
        <f>CADASTROS!$C$1127</f>
        <v>Luciana dos Santos</v>
      </c>
      <c r="C1742" s="7"/>
      <c r="D1742" s="7"/>
      <c r="E1742" s="7"/>
      <c r="F1742" s="7"/>
      <c r="G1742" s="7"/>
      <c r="H1742" s="7"/>
      <c r="I1742" s="8">
        <f t="shared" si="124"/>
        <v>0</v>
      </c>
    </row>
    <row r="1743" spans="1:9" ht="15.75" x14ac:dyDescent="0.25">
      <c r="A1743" s="26">
        <v>1436</v>
      </c>
      <c r="B1743" s="6" t="str">
        <f>CADASTROS!$C$1128</f>
        <v>José Valdik Paes S Araújo</v>
      </c>
      <c r="C1743" s="7"/>
      <c r="D1743" s="7"/>
      <c r="E1743" s="7"/>
      <c r="F1743" s="7"/>
      <c r="G1743" s="7"/>
      <c r="H1743" s="7"/>
      <c r="I1743" s="8">
        <f t="shared" si="124"/>
        <v>0</v>
      </c>
    </row>
    <row r="1744" spans="1:9" ht="15.75" x14ac:dyDescent="0.25">
      <c r="A1744" s="26">
        <v>1437</v>
      </c>
      <c r="B1744" s="6" t="str">
        <f>CADASTROS!$C$1129</f>
        <v>Erivaldo dos Santos Silva</v>
      </c>
      <c r="C1744" s="7"/>
      <c r="D1744" s="7"/>
      <c r="E1744" s="7"/>
      <c r="F1744" s="7"/>
      <c r="G1744" s="7"/>
      <c r="H1744" s="7"/>
      <c r="I1744" s="8">
        <f t="shared" si="124"/>
        <v>0</v>
      </c>
    </row>
    <row r="1745" spans="1:9" ht="15.75" x14ac:dyDescent="0.25">
      <c r="A1745" s="26">
        <v>1438</v>
      </c>
      <c r="B1745" s="6" t="str">
        <f>CADASTROS!$C$1130</f>
        <v>Marineide Mendes Santos</v>
      </c>
      <c r="C1745" s="7"/>
      <c r="D1745" s="7">
        <v>27</v>
      </c>
      <c r="E1745" s="7">
        <v>25.5</v>
      </c>
      <c r="F1745" s="7"/>
      <c r="G1745" s="7"/>
      <c r="H1745" s="7"/>
      <c r="I1745" s="8">
        <f t="shared" si="124"/>
        <v>52.5</v>
      </c>
    </row>
    <row r="1746" spans="1:9" ht="15.75" x14ac:dyDescent="0.25">
      <c r="B1746" s="7" t="s">
        <v>3</v>
      </c>
      <c r="C1746" s="7">
        <f t="shared" ref="C1746:I1746" si="125">SUM(C1719:C1745)</f>
        <v>0</v>
      </c>
      <c r="D1746" s="7">
        <f t="shared" si="125"/>
        <v>43.5</v>
      </c>
      <c r="E1746" s="7">
        <f t="shared" si="125"/>
        <v>39.5</v>
      </c>
      <c r="F1746" s="7">
        <f t="shared" si="125"/>
        <v>0</v>
      </c>
      <c r="G1746" s="7">
        <f t="shared" si="125"/>
        <v>34.5</v>
      </c>
      <c r="H1746" s="7">
        <f t="shared" si="125"/>
        <v>22</v>
      </c>
      <c r="I1746" s="7">
        <f t="shared" si="125"/>
        <v>139.5</v>
      </c>
    </row>
    <row r="1748" spans="1:9" ht="15.75" x14ac:dyDescent="0.25">
      <c r="B1748" s="9" t="s">
        <v>4</v>
      </c>
      <c r="C1748" s="7"/>
      <c r="D1748" s="7"/>
      <c r="E1748" s="7"/>
      <c r="F1748" s="7"/>
      <c r="G1748" s="7"/>
      <c r="H1748" s="7"/>
      <c r="I1748" s="7">
        <f>SUM(C1748:H1748)</f>
        <v>0</v>
      </c>
    </row>
    <row r="1749" spans="1:9" x14ac:dyDescent="0.25">
      <c r="B1749" s="10"/>
    </row>
    <row r="1750" spans="1:9" ht="15.75" x14ac:dyDescent="0.25">
      <c r="B1750" s="9" t="s">
        <v>5</v>
      </c>
      <c r="C1750" s="11" t="e">
        <f t="shared" ref="C1750:H1750" si="126">C1746/C1748</f>
        <v>#DIV/0!</v>
      </c>
      <c r="D1750" s="11" t="e">
        <f t="shared" si="126"/>
        <v>#DIV/0!</v>
      </c>
      <c r="E1750" s="11" t="e">
        <f t="shared" si="126"/>
        <v>#DIV/0!</v>
      </c>
      <c r="F1750" s="11" t="e">
        <f t="shared" si="126"/>
        <v>#DIV/0!</v>
      </c>
      <c r="G1750" s="11" t="e">
        <f t="shared" si="126"/>
        <v>#DIV/0!</v>
      </c>
      <c r="H1750" s="11" t="e">
        <f t="shared" si="126"/>
        <v>#DIV/0!</v>
      </c>
      <c r="I1750" s="11"/>
    </row>
    <row r="1751" spans="1:9" ht="15.75" x14ac:dyDescent="0.25">
      <c r="B1751" s="12"/>
      <c r="C1751" s="13"/>
      <c r="D1751" s="13"/>
      <c r="E1751" s="13"/>
      <c r="F1751" s="13"/>
      <c r="G1751" s="13"/>
      <c r="H1751" s="12"/>
      <c r="I1751" s="12"/>
    </row>
    <row r="1752" spans="1:9" ht="15.75" x14ac:dyDescent="0.25">
      <c r="B1752" s="9" t="s">
        <v>6</v>
      </c>
      <c r="C1752" s="7"/>
      <c r="D1752" s="7"/>
      <c r="E1752" s="6"/>
      <c r="F1752" s="6"/>
      <c r="G1752" s="6"/>
      <c r="H1752" s="6"/>
      <c r="I1752" s="14"/>
    </row>
    <row r="1754" spans="1:9" ht="33.75" x14ac:dyDescent="0.25">
      <c r="B1754" s="265" t="s">
        <v>955</v>
      </c>
      <c r="C1754" s="266"/>
      <c r="D1754" s="266"/>
      <c r="E1754" s="266"/>
      <c r="F1754" s="266"/>
      <c r="G1754" s="266"/>
      <c r="H1754" s="266"/>
      <c r="I1754" s="267"/>
    </row>
    <row r="1755" spans="1:9" ht="47.25" x14ac:dyDescent="0.25">
      <c r="A1755" s="32" t="s">
        <v>22</v>
      </c>
      <c r="B1755" s="32" t="s">
        <v>1</v>
      </c>
      <c r="C1755" s="4" t="s">
        <v>2963</v>
      </c>
      <c r="D1755" s="4" t="s">
        <v>2964</v>
      </c>
      <c r="E1755" s="101" t="s">
        <v>2965</v>
      </c>
      <c r="F1755" s="101" t="s">
        <v>2966</v>
      </c>
      <c r="G1755" s="101" t="s">
        <v>2865</v>
      </c>
      <c r="H1755" s="4" t="s">
        <v>2962</v>
      </c>
      <c r="I1755" s="34" t="s">
        <v>2</v>
      </c>
    </row>
    <row r="1756" spans="1:9" ht="25.5" x14ac:dyDescent="0.25">
      <c r="A1756" s="31"/>
      <c r="B1756" s="31"/>
      <c r="C1756" s="16" t="s">
        <v>9</v>
      </c>
      <c r="D1756" s="16" t="s">
        <v>9</v>
      </c>
      <c r="E1756" s="16" t="s">
        <v>9</v>
      </c>
      <c r="F1756" s="16" t="s">
        <v>9</v>
      </c>
      <c r="G1756" s="16" t="s">
        <v>9</v>
      </c>
      <c r="H1756" s="16" t="s">
        <v>9</v>
      </c>
      <c r="I1756" s="35"/>
    </row>
    <row r="1757" spans="1:9" ht="15.75" x14ac:dyDescent="0.25">
      <c r="A1757" s="26">
        <v>1439</v>
      </c>
      <c r="B1757" s="6" t="str">
        <f>CADASTROS!$C$1131</f>
        <v>Abdon Neto dos S Almeida</v>
      </c>
      <c r="C1757" s="7"/>
      <c r="D1757" s="7"/>
      <c r="E1757" s="7"/>
      <c r="F1757" s="7"/>
      <c r="G1757" s="7"/>
      <c r="H1757" s="7"/>
      <c r="I1757" s="8">
        <f>SUM(C1757+D1757+E1757+F1757+G1757+H1757)</f>
        <v>0</v>
      </c>
    </row>
    <row r="1758" spans="1:9" ht="15.75" x14ac:dyDescent="0.25">
      <c r="A1758" s="26">
        <v>1440</v>
      </c>
      <c r="B1758" s="6" t="str">
        <f>CADASTROS!$C$1132</f>
        <v>Rosilandia R Aquino</v>
      </c>
      <c r="C1758" s="7"/>
      <c r="D1758" s="7"/>
      <c r="E1758" s="7"/>
      <c r="F1758" s="7"/>
      <c r="G1758" s="7"/>
      <c r="H1758" s="7"/>
      <c r="I1758" s="8">
        <f t="shared" ref="I1758:I1783" si="127">SUM(C1758+D1758+E1758+F1758+G1758+H1758)</f>
        <v>0</v>
      </c>
    </row>
    <row r="1759" spans="1:9" ht="15.75" x14ac:dyDescent="0.25">
      <c r="A1759" s="26">
        <v>1441</v>
      </c>
      <c r="B1759" s="6" t="str">
        <f>CADASTROS!$C$1133</f>
        <v>Maria Alves de Souza</v>
      </c>
      <c r="C1759" s="7"/>
      <c r="D1759" s="7"/>
      <c r="E1759" s="7"/>
      <c r="F1759" s="7"/>
      <c r="G1759" s="7"/>
      <c r="H1759" s="7"/>
      <c r="I1759" s="8">
        <f t="shared" si="127"/>
        <v>0</v>
      </c>
    </row>
    <row r="1760" spans="1:9" ht="15.75" x14ac:dyDescent="0.25">
      <c r="A1760" s="26">
        <v>1442</v>
      </c>
      <c r="B1760" s="6" t="str">
        <f>CADASTROS!$C$1134</f>
        <v>Elizangela Silva de Souza</v>
      </c>
      <c r="C1760" s="7"/>
      <c r="D1760" s="7"/>
      <c r="E1760" s="7"/>
      <c r="F1760" s="7"/>
      <c r="G1760" s="7"/>
      <c r="H1760" s="7"/>
      <c r="I1760" s="8">
        <f t="shared" si="127"/>
        <v>0</v>
      </c>
    </row>
    <row r="1761" spans="1:9" ht="15.75" x14ac:dyDescent="0.25">
      <c r="A1761" s="26">
        <v>1443</v>
      </c>
      <c r="B1761" s="6" t="str">
        <f>CADASTROS!$C$1135</f>
        <v>Cláudia Aguida de Souza</v>
      </c>
      <c r="C1761" s="7"/>
      <c r="D1761" s="7"/>
      <c r="E1761" s="7"/>
      <c r="F1761" s="7"/>
      <c r="G1761" s="7"/>
      <c r="H1761" s="7"/>
      <c r="I1761" s="8">
        <f t="shared" si="127"/>
        <v>0</v>
      </c>
    </row>
    <row r="1762" spans="1:9" ht="15.75" x14ac:dyDescent="0.25">
      <c r="A1762" s="26">
        <v>1444</v>
      </c>
      <c r="B1762" s="6" t="str">
        <f>CADASTROS!$C$1136</f>
        <v>Marinaide Alves Boaventura</v>
      </c>
      <c r="C1762" s="7"/>
      <c r="D1762" s="7"/>
      <c r="E1762" s="7"/>
      <c r="F1762" s="7"/>
      <c r="G1762" s="7"/>
      <c r="H1762" s="7"/>
      <c r="I1762" s="8">
        <f t="shared" si="127"/>
        <v>0</v>
      </c>
    </row>
    <row r="1763" spans="1:9" ht="15.75" x14ac:dyDescent="0.25">
      <c r="A1763" s="26">
        <v>1445</v>
      </c>
      <c r="B1763" s="6" t="str">
        <f>CADASTROS!$C$1137</f>
        <v>Jenilda Vitória Santos</v>
      </c>
      <c r="C1763" s="7"/>
      <c r="D1763" s="7"/>
      <c r="E1763" s="7"/>
      <c r="F1763" s="7"/>
      <c r="G1763" s="7"/>
      <c r="H1763" s="7"/>
      <c r="I1763" s="8">
        <f t="shared" si="127"/>
        <v>0</v>
      </c>
    </row>
    <row r="1764" spans="1:9" ht="15.75" x14ac:dyDescent="0.25">
      <c r="A1764" s="26">
        <v>1446</v>
      </c>
      <c r="B1764" s="6" t="str">
        <f>CADASTROS!$C$1138</f>
        <v>Mª Betania Silva de Souza</v>
      </c>
      <c r="C1764" s="7"/>
      <c r="D1764" s="7"/>
      <c r="E1764" s="7"/>
      <c r="F1764" s="7"/>
      <c r="G1764" s="7"/>
      <c r="H1764" s="7"/>
      <c r="I1764" s="8">
        <f t="shared" si="127"/>
        <v>0</v>
      </c>
    </row>
    <row r="1765" spans="1:9" ht="15.75" x14ac:dyDescent="0.25">
      <c r="A1765" s="26">
        <v>1447</v>
      </c>
      <c r="B1765" s="6" t="str">
        <f>CADASTROS!$C$1139</f>
        <v>Laiane Ferreira da Jesus</v>
      </c>
      <c r="C1765" s="7"/>
      <c r="D1765" s="7"/>
      <c r="E1765" s="7"/>
      <c r="F1765" s="7"/>
      <c r="G1765" s="7"/>
      <c r="H1765" s="7"/>
      <c r="I1765" s="8">
        <f t="shared" si="127"/>
        <v>0</v>
      </c>
    </row>
    <row r="1766" spans="1:9" ht="15.75" x14ac:dyDescent="0.25">
      <c r="A1766" s="26">
        <v>1448</v>
      </c>
      <c r="B1766" s="6" t="str">
        <f>CADASTROS!$C$1140</f>
        <v>Josimaria Pereira S Sousa</v>
      </c>
      <c r="C1766" s="7"/>
      <c r="D1766" s="7"/>
      <c r="E1766" s="7"/>
      <c r="F1766" s="7"/>
      <c r="G1766" s="7"/>
      <c r="H1766" s="7"/>
      <c r="I1766" s="8">
        <f t="shared" si="127"/>
        <v>0</v>
      </c>
    </row>
    <row r="1767" spans="1:9" ht="15.75" x14ac:dyDescent="0.25">
      <c r="A1767" s="26">
        <v>1449</v>
      </c>
      <c r="B1767" s="6" t="str">
        <f>CADASTROS!$C$1141</f>
        <v>Juracir Aquino Pereira</v>
      </c>
      <c r="C1767" s="7"/>
      <c r="D1767" s="7">
        <v>12.5</v>
      </c>
      <c r="E1767" s="7">
        <v>11.5</v>
      </c>
      <c r="F1767" s="7"/>
      <c r="G1767" s="7">
        <v>15</v>
      </c>
      <c r="H1767" s="7"/>
      <c r="I1767" s="8">
        <f t="shared" si="127"/>
        <v>39</v>
      </c>
    </row>
    <row r="1768" spans="1:9" ht="15.75" x14ac:dyDescent="0.25">
      <c r="A1768" s="26">
        <v>1450</v>
      </c>
      <c r="B1768" s="6" t="str">
        <f>CADASTROS!$C$1142</f>
        <v>José Orlando V. Rodrigues</v>
      </c>
      <c r="C1768" s="7"/>
      <c r="D1768" s="7"/>
      <c r="E1768" s="7"/>
      <c r="F1768" s="7"/>
      <c r="G1768" s="7"/>
      <c r="H1768" s="7"/>
      <c r="I1768" s="8">
        <f t="shared" si="127"/>
        <v>0</v>
      </c>
    </row>
    <row r="1769" spans="1:9" ht="15.75" x14ac:dyDescent="0.25">
      <c r="A1769" s="26">
        <v>1451</v>
      </c>
      <c r="B1769" s="6" t="str">
        <f>CADASTROS!$C$1143</f>
        <v>Ailton Silva Santos</v>
      </c>
      <c r="C1769" s="7"/>
      <c r="D1769" s="7"/>
      <c r="E1769" s="7"/>
      <c r="F1769" s="7"/>
      <c r="G1769" s="7"/>
      <c r="H1769" s="7"/>
      <c r="I1769" s="8">
        <f t="shared" si="127"/>
        <v>0</v>
      </c>
    </row>
    <row r="1770" spans="1:9" ht="15.75" x14ac:dyDescent="0.25">
      <c r="A1770" s="26">
        <v>1452</v>
      </c>
      <c r="B1770" s="6" t="str">
        <f>CADASTROS!$C$1144</f>
        <v>Jovania Santos da Cruz</v>
      </c>
      <c r="C1770" s="7"/>
      <c r="D1770" s="7"/>
      <c r="E1770" s="7"/>
      <c r="F1770" s="7"/>
      <c r="G1770" s="7"/>
      <c r="H1770" s="7"/>
      <c r="I1770" s="8">
        <f t="shared" si="127"/>
        <v>0</v>
      </c>
    </row>
    <row r="1771" spans="1:9" ht="15.75" x14ac:dyDescent="0.25">
      <c r="A1771" s="26">
        <v>1453</v>
      </c>
      <c r="B1771" s="6" t="str">
        <f>CADASTROS!$C$1145</f>
        <v>Solange de Jesus Souza</v>
      </c>
      <c r="C1771" s="7"/>
      <c r="D1771" s="7"/>
      <c r="E1771" s="7"/>
      <c r="F1771" s="7"/>
      <c r="G1771" s="7"/>
      <c r="H1771" s="7"/>
      <c r="I1771" s="8">
        <f t="shared" si="127"/>
        <v>0</v>
      </c>
    </row>
    <row r="1772" spans="1:9" ht="15.75" x14ac:dyDescent="0.25">
      <c r="A1772" s="26">
        <v>1454</v>
      </c>
      <c r="B1772" s="6" t="str">
        <f>CADASTROS!$C$1146</f>
        <v>Gessy de Jesus Souza</v>
      </c>
      <c r="C1772" s="7"/>
      <c r="D1772" s="7"/>
      <c r="E1772" s="7"/>
      <c r="F1772" s="7"/>
      <c r="G1772" s="7"/>
      <c r="H1772" s="7"/>
      <c r="I1772" s="8">
        <f t="shared" si="127"/>
        <v>0</v>
      </c>
    </row>
    <row r="1773" spans="1:9" ht="15.75" x14ac:dyDescent="0.25">
      <c r="A1773" s="26">
        <v>1455</v>
      </c>
      <c r="B1773" s="6" t="str">
        <f>CADASTROS!$C$1147</f>
        <v>Valternei de S. Rodrigues</v>
      </c>
      <c r="C1773" s="7"/>
      <c r="D1773" s="7"/>
      <c r="E1773" s="7"/>
      <c r="F1773" s="7"/>
      <c r="G1773" s="7"/>
      <c r="H1773" s="7"/>
      <c r="I1773" s="8">
        <f t="shared" si="127"/>
        <v>0</v>
      </c>
    </row>
    <row r="1774" spans="1:9" ht="15.75" x14ac:dyDescent="0.25">
      <c r="A1774" s="26">
        <v>1456</v>
      </c>
      <c r="B1774" s="6" t="str">
        <f>CADASTROS!$C$1148</f>
        <v>Genival Nunes da Silva</v>
      </c>
      <c r="C1774" s="7"/>
      <c r="D1774" s="7"/>
      <c r="E1774" s="7"/>
      <c r="F1774" s="7"/>
      <c r="G1774" s="7"/>
      <c r="H1774" s="7"/>
      <c r="I1774" s="8">
        <f t="shared" si="127"/>
        <v>0</v>
      </c>
    </row>
    <row r="1775" spans="1:9" ht="15.75" x14ac:dyDescent="0.25">
      <c r="A1775" s="26">
        <v>1457</v>
      </c>
      <c r="B1775" s="6" t="str">
        <f>CADASTROS!$C$1149</f>
        <v>Adriana Souza dos Santos</v>
      </c>
      <c r="C1775" s="7"/>
      <c r="D1775" s="7"/>
      <c r="E1775" s="7"/>
      <c r="F1775" s="7"/>
      <c r="G1775" s="7"/>
      <c r="H1775" s="7"/>
      <c r="I1775" s="8">
        <f t="shared" si="127"/>
        <v>0</v>
      </c>
    </row>
    <row r="1776" spans="1:9" ht="15.75" x14ac:dyDescent="0.25">
      <c r="A1776" s="26">
        <v>1458</v>
      </c>
      <c r="B1776" s="6" t="str">
        <f>CADASTROS!$C$1150</f>
        <v>Lucicleide Jesus Carvalho</v>
      </c>
      <c r="C1776" s="7"/>
      <c r="D1776" s="7"/>
      <c r="E1776" s="7"/>
      <c r="F1776" s="7"/>
      <c r="G1776" s="7"/>
      <c r="H1776" s="7"/>
      <c r="I1776" s="8">
        <f t="shared" si="127"/>
        <v>0</v>
      </c>
    </row>
    <row r="1777" spans="1:9" ht="15.75" x14ac:dyDescent="0.25">
      <c r="A1777" s="26">
        <v>1459</v>
      </c>
      <c r="B1777" s="6" t="str">
        <f>CADASTROS!$C$1151</f>
        <v>Dioneide de Jesus</v>
      </c>
      <c r="C1777" s="7"/>
      <c r="D1777" s="7"/>
      <c r="E1777" s="7"/>
      <c r="F1777" s="7"/>
      <c r="G1777" s="7"/>
      <c r="H1777" s="7"/>
      <c r="I1777" s="8">
        <f t="shared" si="127"/>
        <v>0</v>
      </c>
    </row>
    <row r="1778" spans="1:9" ht="15.75" x14ac:dyDescent="0.25">
      <c r="A1778" s="26">
        <v>1460</v>
      </c>
      <c r="B1778" s="6" t="str">
        <f>CADASTROS!$C$1152</f>
        <v>Lucivania Teles Lelis</v>
      </c>
      <c r="C1778" s="7"/>
      <c r="D1778" s="7"/>
      <c r="E1778" s="7"/>
      <c r="F1778" s="7"/>
      <c r="G1778" s="7"/>
      <c r="H1778" s="7"/>
      <c r="I1778" s="8">
        <f t="shared" si="127"/>
        <v>0</v>
      </c>
    </row>
    <row r="1779" spans="1:9" ht="15.75" x14ac:dyDescent="0.25">
      <c r="A1779" s="26">
        <v>1461</v>
      </c>
      <c r="B1779" s="6" t="str">
        <f>CADASTROS!$C$1153</f>
        <v>Isabel Martins de Araújo</v>
      </c>
      <c r="C1779" s="7"/>
      <c r="D1779" s="7"/>
      <c r="E1779" s="7"/>
      <c r="F1779" s="7"/>
      <c r="G1779" s="7"/>
      <c r="H1779" s="7"/>
      <c r="I1779" s="8">
        <f t="shared" si="127"/>
        <v>0</v>
      </c>
    </row>
    <row r="1780" spans="1:9" ht="15.75" x14ac:dyDescent="0.25">
      <c r="A1780" s="26">
        <v>1462</v>
      </c>
      <c r="B1780" s="6" t="str">
        <f>CADASTROS!$C$1154</f>
        <v>Heronilda Araújo Oliveira</v>
      </c>
      <c r="C1780" s="7"/>
      <c r="D1780" s="7"/>
      <c r="E1780" s="7"/>
      <c r="F1780" s="7"/>
      <c r="G1780" s="7"/>
      <c r="H1780" s="7"/>
      <c r="I1780" s="8">
        <f t="shared" si="127"/>
        <v>0</v>
      </c>
    </row>
    <row r="1781" spans="1:9" ht="15.75" x14ac:dyDescent="0.25">
      <c r="A1781" s="26">
        <v>1463</v>
      </c>
      <c r="B1781" s="6" t="str">
        <f>CADASTROS!$C$1155</f>
        <v>Edvania Pereira dos Santos</v>
      </c>
      <c r="C1781" s="7"/>
      <c r="D1781" s="7"/>
      <c r="E1781" s="7"/>
      <c r="F1781" s="7"/>
      <c r="G1781" s="7"/>
      <c r="H1781" s="7"/>
      <c r="I1781" s="8">
        <f t="shared" si="127"/>
        <v>0</v>
      </c>
    </row>
    <row r="1782" spans="1:9" ht="15.75" x14ac:dyDescent="0.25">
      <c r="A1782" s="26">
        <v>1464</v>
      </c>
      <c r="B1782" s="6" t="str">
        <f>CADASTROS!$C$1156</f>
        <v>Gislandia Silva Oliveira</v>
      </c>
      <c r="C1782" s="7"/>
      <c r="D1782" s="7"/>
      <c r="E1782" s="7"/>
      <c r="F1782" s="7"/>
      <c r="G1782" s="7"/>
      <c r="H1782" s="7"/>
      <c r="I1782" s="8">
        <f t="shared" si="127"/>
        <v>0</v>
      </c>
    </row>
    <row r="1783" spans="1:9" ht="15.75" x14ac:dyDescent="0.25">
      <c r="A1783" s="26">
        <v>1465</v>
      </c>
      <c r="B1783" s="6" t="str">
        <f>CADASTROS!$C$1157</f>
        <v>Laercio Ferreira de Gois</v>
      </c>
      <c r="C1783" s="7"/>
      <c r="D1783" s="7"/>
      <c r="E1783" s="7"/>
      <c r="F1783" s="7"/>
      <c r="G1783" s="7"/>
      <c r="H1783" s="7"/>
      <c r="I1783" s="8">
        <f t="shared" si="127"/>
        <v>0</v>
      </c>
    </row>
    <row r="1784" spans="1:9" ht="15.75" x14ac:dyDescent="0.25">
      <c r="B1784" s="7" t="s">
        <v>3</v>
      </c>
      <c r="C1784" s="7">
        <f t="shared" ref="C1784:I1784" si="128">SUM(C1757:C1783)</f>
        <v>0</v>
      </c>
      <c r="D1784" s="7">
        <f t="shared" si="128"/>
        <v>12.5</v>
      </c>
      <c r="E1784" s="7">
        <f t="shared" si="128"/>
        <v>11.5</v>
      </c>
      <c r="F1784" s="7">
        <f t="shared" si="128"/>
        <v>0</v>
      </c>
      <c r="G1784" s="7">
        <f t="shared" si="128"/>
        <v>15</v>
      </c>
      <c r="H1784" s="7">
        <f t="shared" si="128"/>
        <v>0</v>
      </c>
      <c r="I1784" s="7">
        <f t="shared" si="128"/>
        <v>39</v>
      </c>
    </row>
    <row r="1786" spans="1:9" ht="15.75" x14ac:dyDescent="0.25">
      <c r="B1786" s="9" t="s">
        <v>4</v>
      </c>
      <c r="C1786" s="7"/>
      <c r="D1786" s="7"/>
      <c r="E1786" s="7"/>
      <c r="F1786" s="7"/>
      <c r="G1786" s="7"/>
      <c r="H1786" s="7"/>
      <c r="I1786" s="7">
        <f>SUM(C1786:H1786)</f>
        <v>0</v>
      </c>
    </row>
    <row r="1787" spans="1:9" x14ac:dyDescent="0.25">
      <c r="B1787" s="10"/>
    </row>
    <row r="1788" spans="1:9" ht="15.75" x14ac:dyDescent="0.25">
      <c r="B1788" s="9" t="s">
        <v>5</v>
      </c>
      <c r="C1788" s="11" t="e">
        <f t="shared" ref="C1788:H1788" si="129">C1784/C1786</f>
        <v>#DIV/0!</v>
      </c>
      <c r="D1788" s="11" t="e">
        <f t="shared" si="129"/>
        <v>#DIV/0!</v>
      </c>
      <c r="E1788" s="11" t="e">
        <f t="shared" si="129"/>
        <v>#DIV/0!</v>
      </c>
      <c r="F1788" s="11" t="e">
        <f t="shared" si="129"/>
        <v>#DIV/0!</v>
      </c>
      <c r="G1788" s="11" t="e">
        <f t="shared" si="129"/>
        <v>#DIV/0!</v>
      </c>
      <c r="H1788" s="11" t="e">
        <f t="shared" si="129"/>
        <v>#DIV/0!</v>
      </c>
      <c r="I1788" s="11"/>
    </row>
    <row r="1789" spans="1:9" ht="15.75" x14ac:dyDescent="0.25">
      <c r="B1789" s="12"/>
      <c r="C1789" s="13"/>
      <c r="D1789" s="13"/>
      <c r="E1789" s="13"/>
      <c r="F1789" s="13"/>
      <c r="G1789" s="13"/>
      <c r="H1789" s="12"/>
      <c r="I1789" s="12"/>
    </row>
    <row r="1790" spans="1:9" ht="15.75" x14ac:dyDescent="0.25">
      <c r="B1790" s="9" t="s">
        <v>6</v>
      </c>
      <c r="C1790" s="7"/>
      <c r="D1790" s="7"/>
      <c r="E1790" s="6"/>
      <c r="F1790" s="6"/>
      <c r="G1790" s="6"/>
      <c r="H1790" s="6"/>
      <c r="I1790" s="14"/>
    </row>
    <row r="1792" spans="1:9" ht="33.75" x14ac:dyDescent="0.25">
      <c r="B1792" s="265" t="s">
        <v>955</v>
      </c>
      <c r="C1792" s="266"/>
      <c r="D1792" s="266"/>
      <c r="E1792" s="266"/>
      <c r="F1792" s="266"/>
      <c r="G1792" s="266"/>
      <c r="H1792" s="266"/>
      <c r="I1792" s="267"/>
    </row>
    <row r="1793" spans="1:9" ht="47.25" x14ac:dyDescent="0.25">
      <c r="A1793" s="32" t="s">
        <v>22</v>
      </c>
      <c r="B1793" s="32" t="s">
        <v>1</v>
      </c>
      <c r="C1793" s="4" t="s">
        <v>2963</v>
      </c>
      <c r="D1793" s="4" t="s">
        <v>2964</v>
      </c>
      <c r="E1793" s="101" t="s">
        <v>2965</v>
      </c>
      <c r="F1793" s="101" t="s">
        <v>2966</v>
      </c>
      <c r="G1793" s="101" t="s">
        <v>2865</v>
      </c>
      <c r="H1793" s="4" t="s">
        <v>2962</v>
      </c>
      <c r="I1793" s="34" t="s">
        <v>2</v>
      </c>
    </row>
    <row r="1794" spans="1:9" ht="25.5" x14ac:dyDescent="0.25">
      <c r="A1794" s="31"/>
      <c r="B1794" s="31"/>
      <c r="C1794" s="16" t="s">
        <v>9</v>
      </c>
      <c r="D1794" s="16" t="s">
        <v>9</v>
      </c>
      <c r="E1794" s="16" t="s">
        <v>9</v>
      </c>
      <c r="F1794" s="16" t="s">
        <v>9</v>
      </c>
      <c r="G1794" s="16" t="s">
        <v>9</v>
      </c>
      <c r="H1794" s="16" t="s">
        <v>9</v>
      </c>
      <c r="I1794" s="35"/>
    </row>
    <row r="1795" spans="1:9" ht="15.75" x14ac:dyDescent="0.25">
      <c r="A1795" s="26">
        <v>1466</v>
      </c>
      <c r="B1795" s="6" t="str">
        <f>CADASTROS!$C$1158</f>
        <v>Josciele Oliveira Martins</v>
      </c>
      <c r="C1795" s="7"/>
      <c r="D1795" s="7"/>
      <c r="E1795" s="7"/>
      <c r="F1795" s="7"/>
      <c r="G1795" s="7"/>
      <c r="H1795" s="7"/>
      <c r="I1795" s="8">
        <f>SUM(C1795+D1795+E1795+F1795+G1795+H1795)</f>
        <v>0</v>
      </c>
    </row>
    <row r="1796" spans="1:9" ht="15.75" x14ac:dyDescent="0.25">
      <c r="A1796" s="26">
        <v>1467</v>
      </c>
      <c r="B1796" s="6" t="str">
        <f>CADASTROS!$C$1159</f>
        <v>Edvalda S. Silva</v>
      </c>
      <c r="C1796" s="7"/>
      <c r="D1796" s="7"/>
      <c r="E1796" s="7"/>
      <c r="F1796" s="7"/>
      <c r="G1796" s="7"/>
      <c r="H1796" s="7"/>
      <c r="I1796" s="8">
        <f t="shared" ref="I1796:I1821" si="130">SUM(C1796+D1796+E1796+F1796+G1796+H1796)</f>
        <v>0</v>
      </c>
    </row>
    <row r="1797" spans="1:9" ht="15.75" x14ac:dyDescent="0.25">
      <c r="A1797" s="26">
        <v>1468</v>
      </c>
      <c r="B1797" s="6" t="str">
        <f>CADASTROS!$C$1160</f>
        <v>Ozias P. de Jesus/Ana Paula da Silva</v>
      </c>
      <c r="C1797" s="7"/>
      <c r="D1797" s="7">
        <v>10.5</v>
      </c>
      <c r="E1797" s="7">
        <v>11.5</v>
      </c>
      <c r="F1797" s="7"/>
      <c r="G1797" s="7"/>
      <c r="H1797" s="7"/>
      <c r="I1797" s="8">
        <f t="shared" si="130"/>
        <v>22</v>
      </c>
    </row>
    <row r="1798" spans="1:9" ht="15.75" x14ac:dyDescent="0.25">
      <c r="A1798" s="26">
        <v>1469</v>
      </c>
      <c r="B1798" s="6" t="str">
        <f>CADASTROS!$C$1161</f>
        <v>Claudinei de Souza Bispo</v>
      </c>
      <c r="C1798" s="7"/>
      <c r="D1798" s="7"/>
      <c r="E1798" s="7"/>
      <c r="F1798" s="7"/>
      <c r="G1798" s="7"/>
      <c r="H1798" s="7"/>
      <c r="I1798" s="8">
        <f t="shared" si="130"/>
        <v>0</v>
      </c>
    </row>
    <row r="1799" spans="1:9" ht="15.75" x14ac:dyDescent="0.25">
      <c r="A1799" s="26">
        <v>1470</v>
      </c>
      <c r="B1799" s="6" t="str">
        <f>CADASTROS!$C$1162</f>
        <v>Bianca Morais dos Santos</v>
      </c>
      <c r="C1799" s="7"/>
      <c r="D1799" s="7"/>
      <c r="E1799" s="7"/>
      <c r="F1799" s="7"/>
      <c r="G1799" s="7"/>
      <c r="H1799" s="7"/>
      <c r="I1799" s="8">
        <f t="shared" si="130"/>
        <v>0</v>
      </c>
    </row>
    <row r="1800" spans="1:9" ht="15.75" x14ac:dyDescent="0.25">
      <c r="A1800" s="26">
        <v>1471</v>
      </c>
      <c r="B1800" s="6" t="str">
        <f>CADASTROS!$C$1163</f>
        <v>Vilma Maria de Souza</v>
      </c>
      <c r="C1800" s="7"/>
      <c r="D1800" s="7"/>
      <c r="E1800" s="7"/>
      <c r="F1800" s="7"/>
      <c r="G1800" s="7"/>
      <c r="H1800" s="7"/>
      <c r="I1800" s="8">
        <f t="shared" si="130"/>
        <v>0</v>
      </c>
    </row>
    <row r="1801" spans="1:9" ht="15.75" x14ac:dyDescent="0.25">
      <c r="A1801" s="26">
        <v>1472</v>
      </c>
      <c r="B1801" s="6" t="str">
        <f>CADASTROS!$C$1164</f>
        <v>Geane Pereira Almeida</v>
      </c>
      <c r="C1801" s="7"/>
      <c r="D1801" s="7"/>
      <c r="E1801" s="7"/>
      <c r="F1801" s="7"/>
      <c r="G1801" s="7"/>
      <c r="H1801" s="7"/>
      <c r="I1801" s="8">
        <f t="shared" si="130"/>
        <v>0</v>
      </c>
    </row>
    <row r="1802" spans="1:9" ht="15.75" x14ac:dyDescent="0.25">
      <c r="A1802" s="26">
        <v>1473</v>
      </c>
      <c r="B1802" s="6" t="str">
        <f>CADASTROS!$C$1165</f>
        <v>Jaci Alquino de Souza</v>
      </c>
      <c r="C1802" s="7"/>
      <c r="D1802" s="7"/>
      <c r="E1802" s="7"/>
      <c r="F1802" s="7"/>
      <c r="G1802" s="7"/>
      <c r="H1802" s="7"/>
      <c r="I1802" s="8">
        <f t="shared" si="130"/>
        <v>0</v>
      </c>
    </row>
    <row r="1803" spans="1:9" ht="15.75" x14ac:dyDescent="0.25">
      <c r="A1803" s="26">
        <v>1474</v>
      </c>
      <c r="B1803" s="6" t="str">
        <f>CADASTROS!$C$1166</f>
        <v>Diogo Oliveira de Souza</v>
      </c>
      <c r="C1803" s="7"/>
      <c r="D1803" s="7"/>
      <c r="E1803" s="7"/>
      <c r="F1803" s="7"/>
      <c r="G1803" s="7"/>
      <c r="H1803" s="7"/>
      <c r="I1803" s="8">
        <f t="shared" si="130"/>
        <v>0</v>
      </c>
    </row>
    <row r="1804" spans="1:9" ht="15.75" x14ac:dyDescent="0.25">
      <c r="A1804" s="26"/>
      <c r="B1804" s="6" t="str">
        <f>CADASTROS!$C$1167</f>
        <v>José A da Silva</v>
      </c>
      <c r="C1804" s="7"/>
      <c r="D1804" s="7"/>
      <c r="E1804" s="7"/>
      <c r="F1804" s="7"/>
      <c r="G1804" s="7"/>
      <c r="H1804" s="7"/>
      <c r="I1804" s="8">
        <f t="shared" si="130"/>
        <v>0</v>
      </c>
    </row>
    <row r="1805" spans="1:9" ht="15.75" x14ac:dyDescent="0.25">
      <c r="A1805" s="26">
        <v>1476</v>
      </c>
      <c r="B1805" s="6" t="str">
        <f>CADASTROS!$C$1168</f>
        <v>Neurailde Rodrigues de Souza</v>
      </c>
      <c r="C1805" s="7"/>
      <c r="D1805" s="7"/>
      <c r="E1805" s="7"/>
      <c r="F1805" s="7"/>
      <c r="G1805" s="7"/>
      <c r="H1805" s="7"/>
      <c r="I1805" s="8">
        <f t="shared" si="130"/>
        <v>0</v>
      </c>
    </row>
    <row r="1806" spans="1:9" ht="15.75" x14ac:dyDescent="0.25">
      <c r="A1806" s="26">
        <v>1477</v>
      </c>
      <c r="B1806" s="6" t="str">
        <f>CADASTROS!$C$1169</f>
        <v>Roque Gomes Lima</v>
      </c>
      <c r="C1806" s="7"/>
      <c r="D1806" s="7"/>
      <c r="E1806" s="7"/>
      <c r="F1806" s="7"/>
      <c r="G1806" s="7"/>
      <c r="H1806" s="7"/>
      <c r="I1806" s="8">
        <f t="shared" si="130"/>
        <v>0</v>
      </c>
    </row>
    <row r="1807" spans="1:9" ht="15.75" x14ac:dyDescent="0.25">
      <c r="A1807" s="26">
        <v>1478</v>
      </c>
      <c r="B1807" s="6" t="str">
        <f>CADASTROS!$C$1170</f>
        <v>Claudia Aguida de Souza</v>
      </c>
      <c r="C1807" s="7"/>
      <c r="D1807" s="7"/>
      <c r="E1807" s="7"/>
      <c r="F1807" s="7"/>
      <c r="G1807" s="7"/>
      <c r="H1807" s="7"/>
      <c r="I1807" s="8">
        <f t="shared" si="130"/>
        <v>0</v>
      </c>
    </row>
    <row r="1808" spans="1:9" ht="15.75" x14ac:dyDescent="0.25">
      <c r="A1808" s="26">
        <v>1479</v>
      </c>
      <c r="B1808" s="6" t="str">
        <f>CADASTROS!$C$1171</f>
        <v>Mª de Lourdes Sousa Gomes</v>
      </c>
      <c r="C1808" s="7"/>
      <c r="D1808" s="7"/>
      <c r="E1808" s="7"/>
      <c r="F1808" s="7"/>
      <c r="G1808" s="7"/>
      <c r="H1808" s="7"/>
      <c r="I1808" s="8">
        <f t="shared" si="130"/>
        <v>0</v>
      </c>
    </row>
    <row r="1809" spans="1:9" ht="15.75" x14ac:dyDescent="0.25">
      <c r="A1809" s="26">
        <v>1480</v>
      </c>
      <c r="B1809" s="6" t="str">
        <f>CADASTROS!$C$1172</f>
        <v>Fernando Santos da Silva</v>
      </c>
      <c r="C1809" s="7">
        <v>13</v>
      </c>
      <c r="D1809" s="7">
        <v>12.5</v>
      </c>
      <c r="E1809" s="7">
        <v>11</v>
      </c>
      <c r="F1809" s="7"/>
      <c r="G1809" s="7">
        <v>10.5</v>
      </c>
      <c r="H1809" s="7"/>
      <c r="I1809" s="8">
        <f t="shared" si="130"/>
        <v>47</v>
      </c>
    </row>
    <row r="1810" spans="1:9" ht="15.75" x14ac:dyDescent="0.25">
      <c r="A1810" s="26">
        <v>1481</v>
      </c>
      <c r="B1810" s="6" t="str">
        <f>CADASTROS!$C$1173</f>
        <v>Arenildo Rosa Pires</v>
      </c>
      <c r="C1810" s="7"/>
      <c r="D1810" s="7"/>
      <c r="E1810" s="7"/>
      <c r="F1810" s="7"/>
      <c r="G1810" s="7"/>
      <c r="H1810" s="7"/>
      <c r="I1810" s="8">
        <f t="shared" si="130"/>
        <v>0</v>
      </c>
    </row>
    <row r="1811" spans="1:9" ht="15.75" x14ac:dyDescent="0.25">
      <c r="A1811" s="26">
        <v>1482</v>
      </c>
      <c r="B1811" s="6" t="str">
        <f>CADASTROS!$C$1174</f>
        <v>Mª Tania da Silva Oliveira</v>
      </c>
      <c r="C1811" s="7"/>
      <c r="D1811" s="7"/>
      <c r="E1811" s="7"/>
      <c r="F1811" s="7"/>
      <c r="G1811" s="7"/>
      <c r="H1811" s="7"/>
      <c r="I1811" s="8">
        <f t="shared" si="130"/>
        <v>0</v>
      </c>
    </row>
    <row r="1812" spans="1:9" ht="15.75" x14ac:dyDescent="0.25">
      <c r="A1812" s="26">
        <v>1483</v>
      </c>
      <c r="B1812" s="6" t="str">
        <f>CADASTROS!$C$1175</f>
        <v>Ana Paula Silva Cezar</v>
      </c>
      <c r="C1812" s="7"/>
      <c r="D1812" s="7"/>
      <c r="E1812" s="7"/>
      <c r="F1812" s="7"/>
      <c r="G1812" s="7"/>
      <c r="H1812" s="7"/>
      <c r="I1812" s="8">
        <f t="shared" si="130"/>
        <v>0</v>
      </c>
    </row>
    <row r="1813" spans="1:9" ht="15.75" x14ac:dyDescent="0.25">
      <c r="A1813" s="26">
        <v>1484</v>
      </c>
      <c r="B1813" s="6" t="str">
        <f>CADASTROS!$C$1176</f>
        <v>Anderson Nascimento Silva</v>
      </c>
      <c r="C1813" s="7"/>
      <c r="D1813" s="7"/>
      <c r="E1813" s="7"/>
      <c r="F1813" s="7"/>
      <c r="G1813" s="7"/>
      <c r="H1813" s="7"/>
      <c r="I1813" s="8">
        <f t="shared" si="130"/>
        <v>0</v>
      </c>
    </row>
    <row r="1814" spans="1:9" ht="15.75" x14ac:dyDescent="0.25">
      <c r="A1814" s="26">
        <v>1485</v>
      </c>
      <c r="B1814" s="6" t="str">
        <f>CADASTROS!$C$1177</f>
        <v>Cristina Santos de Souza</v>
      </c>
      <c r="C1814" s="7"/>
      <c r="D1814" s="7"/>
      <c r="E1814" s="7"/>
      <c r="F1814" s="7"/>
      <c r="G1814" s="7"/>
      <c r="H1814" s="7"/>
      <c r="I1814" s="8">
        <f t="shared" si="130"/>
        <v>0</v>
      </c>
    </row>
    <row r="1815" spans="1:9" ht="15.75" x14ac:dyDescent="0.25">
      <c r="A1815" s="26">
        <v>1486</v>
      </c>
      <c r="B1815" s="6" t="str">
        <f>CADASTROS!$C$1178</f>
        <v>Maricleide Teles dos Santos</v>
      </c>
      <c r="C1815" s="7"/>
      <c r="D1815" s="7"/>
      <c r="E1815" s="7"/>
      <c r="F1815" s="7"/>
      <c r="G1815" s="7"/>
      <c r="H1815" s="7"/>
      <c r="I1815" s="8">
        <f t="shared" si="130"/>
        <v>0</v>
      </c>
    </row>
    <row r="1816" spans="1:9" ht="15.75" x14ac:dyDescent="0.25">
      <c r="A1816" s="26">
        <v>1487</v>
      </c>
      <c r="B1816" s="6" t="str">
        <f>CADASTROS!$C$1179</f>
        <v>Julio Cesar Goes de Oliveira</v>
      </c>
      <c r="C1816" s="7"/>
      <c r="D1816" s="7"/>
      <c r="E1816" s="7"/>
      <c r="F1816" s="7"/>
      <c r="G1816" s="7"/>
      <c r="H1816" s="7"/>
      <c r="I1816" s="8">
        <f t="shared" si="130"/>
        <v>0</v>
      </c>
    </row>
    <row r="1817" spans="1:9" ht="15.75" x14ac:dyDescent="0.25">
      <c r="A1817" s="26">
        <v>1488</v>
      </c>
      <c r="B1817" s="6" t="str">
        <f>CADASTROS!$C$1180</f>
        <v>Elizabeth Melo Cerqueira</v>
      </c>
      <c r="C1817" s="7"/>
      <c r="D1817" s="7"/>
      <c r="E1817" s="7"/>
      <c r="F1817" s="7"/>
      <c r="G1817" s="7"/>
      <c r="H1817" s="7"/>
      <c r="I1817" s="8">
        <f t="shared" si="130"/>
        <v>0</v>
      </c>
    </row>
    <row r="1818" spans="1:9" ht="15.75" x14ac:dyDescent="0.25">
      <c r="A1818" s="26">
        <v>1489</v>
      </c>
      <c r="B1818" s="6" t="str">
        <f>CADASTROS!$C$1181</f>
        <v>Jairo de Jesus Sousa</v>
      </c>
      <c r="C1818" s="7"/>
      <c r="D1818" s="7"/>
      <c r="E1818" s="7"/>
      <c r="F1818" s="7"/>
      <c r="G1818" s="7"/>
      <c r="H1818" s="7"/>
      <c r="I1818" s="8">
        <f t="shared" si="130"/>
        <v>0</v>
      </c>
    </row>
    <row r="1819" spans="1:9" ht="15.75" x14ac:dyDescent="0.25">
      <c r="A1819" s="26">
        <v>1490</v>
      </c>
      <c r="B1819" s="6" t="str">
        <f>CADASTROS!$C$1182</f>
        <v>Cineide Brito de Lima</v>
      </c>
      <c r="C1819" s="7"/>
      <c r="D1819" s="7"/>
      <c r="E1819" s="7"/>
      <c r="F1819" s="7"/>
      <c r="G1819" s="7"/>
      <c r="H1819" s="7"/>
      <c r="I1819" s="8">
        <f t="shared" si="130"/>
        <v>0</v>
      </c>
    </row>
    <row r="1820" spans="1:9" ht="15.75" x14ac:dyDescent="0.25">
      <c r="A1820" s="26">
        <v>1491</v>
      </c>
      <c r="B1820" s="6" t="str">
        <f>CADASTROS!$C$1183</f>
        <v>Malaquias Pereira Junior</v>
      </c>
      <c r="C1820" s="7"/>
      <c r="D1820" s="7"/>
      <c r="E1820" s="7"/>
      <c r="F1820" s="7"/>
      <c r="G1820" s="7"/>
      <c r="H1820" s="7"/>
      <c r="I1820" s="8">
        <f t="shared" si="130"/>
        <v>0</v>
      </c>
    </row>
    <row r="1821" spans="1:9" ht="15.75" x14ac:dyDescent="0.25">
      <c r="A1821" s="26">
        <v>1492</v>
      </c>
      <c r="B1821" s="6" t="str">
        <f>CADASTROS!$C$1184</f>
        <v>Lucivania da Silva Moura</v>
      </c>
      <c r="C1821" s="7">
        <v>14.5</v>
      </c>
      <c r="D1821" s="7">
        <v>13.5</v>
      </c>
      <c r="E1821" s="7">
        <v>14</v>
      </c>
      <c r="F1821" s="7"/>
      <c r="G1821" s="7">
        <v>18</v>
      </c>
      <c r="H1821" s="7"/>
      <c r="I1821" s="8">
        <f t="shared" si="130"/>
        <v>60</v>
      </c>
    </row>
    <row r="1822" spans="1:9" ht="15.75" x14ac:dyDescent="0.25">
      <c r="B1822" s="7" t="s">
        <v>3</v>
      </c>
      <c r="C1822" s="7">
        <f t="shared" ref="C1822:I1822" si="131">SUM(C1795:C1821)</f>
        <v>27.5</v>
      </c>
      <c r="D1822" s="7">
        <f t="shared" si="131"/>
        <v>36.5</v>
      </c>
      <c r="E1822" s="7">
        <f t="shared" si="131"/>
        <v>36.5</v>
      </c>
      <c r="F1822" s="7">
        <f t="shared" si="131"/>
        <v>0</v>
      </c>
      <c r="G1822" s="7">
        <f t="shared" si="131"/>
        <v>28.5</v>
      </c>
      <c r="H1822" s="7">
        <f t="shared" si="131"/>
        <v>0</v>
      </c>
      <c r="I1822" s="7">
        <f t="shared" si="131"/>
        <v>129</v>
      </c>
    </row>
    <row r="1824" spans="1:9" ht="15.75" x14ac:dyDescent="0.25">
      <c r="B1824" s="9" t="s">
        <v>4</v>
      </c>
      <c r="C1824" s="7"/>
      <c r="D1824" s="7"/>
      <c r="E1824" s="7"/>
      <c r="F1824" s="7"/>
      <c r="G1824" s="7"/>
      <c r="H1824" s="7"/>
      <c r="I1824" s="7">
        <f>SUM(C1824:H1824)</f>
        <v>0</v>
      </c>
    </row>
    <row r="1825" spans="1:9" x14ac:dyDescent="0.25">
      <c r="B1825" s="10"/>
    </row>
    <row r="1826" spans="1:9" ht="15.75" x14ac:dyDescent="0.25">
      <c r="B1826" s="9" t="s">
        <v>5</v>
      </c>
      <c r="C1826" s="11" t="e">
        <f t="shared" ref="C1826:H1826" si="132">C1822/C1824</f>
        <v>#DIV/0!</v>
      </c>
      <c r="D1826" s="11" t="e">
        <f t="shared" si="132"/>
        <v>#DIV/0!</v>
      </c>
      <c r="E1826" s="11" t="e">
        <f t="shared" si="132"/>
        <v>#DIV/0!</v>
      </c>
      <c r="F1826" s="11" t="e">
        <f t="shared" si="132"/>
        <v>#DIV/0!</v>
      </c>
      <c r="G1826" s="11" t="e">
        <f t="shared" si="132"/>
        <v>#DIV/0!</v>
      </c>
      <c r="H1826" s="11" t="e">
        <f t="shared" si="132"/>
        <v>#DIV/0!</v>
      </c>
      <c r="I1826" s="11"/>
    </row>
    <row r="1827" spans="1:9" ht="15.75" x14ac:dyDescent="0.25">
      <c r="B1827" s="12"/>
      <c r="C1827" s="13"/>
      <c r="D1827" s="13"/>
      <c r="E1827" s="13"/>
      <c r="F1827" s="13"/>
      <c r="G1827" s="13"/>
      <c r="H1827" s="12"/>
      <c r="I1827" s="12"/>
    </row>
    <row r="1828" spans="1:9" ht="15.75" x14ac:dyDescent="0.25">
      <c r="B1828" s="9" t="s">
        <v>6</v>
      </c>
      <c r="C1828" s="7"/>
      <c r="D1828" s="7"/>
      <c r="E1828" s="6"/>
      <c r="F1828" s="6"/>
      <c r="G1828" s="6"/>
      <c r="H1828" s="6"/>
      <c r="I1828" s="14"/>
    </row>
    <row r="1831" spans="1:9" ht="33.75" x14ac:dyDescent="0.25">
      <c r="B1831" s="265" t="s">
        <v>955</v>
      </c>
      <c r="C1831" s="266"/>
      <c r="D1831" s="266"/>
      <c r="E1831" s="266"/>
      <c r="F1831" s="266"/>
      <c r="G1831" s="266"/>
      <c r="H1831" s="266"/>
      <c r="I1831" s="267"/>
    </row>
    <row r="1832" spans="1:9" ht="47.25" x14ac:dyDescent="0.25">
      <c r="A1832" s="32" t="s">
        <v>22</v>
      </c>
      <c r="B1832" s="32" t="s">
        <v>1</v>
      </c>
      <c r="C1832" s="4" t="s">
        <v>2963</v>
      </c>
      <c r="D1832" s="4" t="s">
        <v>2964</v>
      </c>
      <c r="E1832" s="101" t="s">
        <v>2965</v>
      </c>
      <c r="F1832" s="101" t="s">
        <v>2966</v>
      </c>
      <c r="G1832" s="101" t="s">
        <v>2865</v>
      </c>
      <c r="H1832" s="4" t="s">
        <v>2962</v>
      </c>
      <c r="I1832" s="34" t="s">
        <v>2</v>
      </c>
    </row>
    <row r="1833" spans="1:9" ht="25.5" x14ac:dyDescent="0.25">
      <c r="A1833" s="31"/>
      <c r="B1833" s="31"/>
      <c r="C1833" s="16" t="s">
        <v>9</v>
      </c>
      <c r="D1833" s="16" t="s">
        <v>9</v>
      </c>
      <c r="E1833" s="16" t="s">
        <v>9</v>
      </c>
      <c r="F1833" s="16" t="s">
        <v>9</v>
      </c>
      <c r="G1833" s="16" t="s">
        <v>9</v>
      </c>
      <c r="H1833" s="16" t="s">
        <v>9</v>
      </c>
      <c r="I1833" s="35"/>
    </row>
    <row r="1834" spans="1:9" ht="15.75" x14ac:dyDescent="0.25">
      <c r="A1834" s="26">
        <v>1493</v>
      </c>
      <c r="B1834" s="6" t="str">
        <f>CADASTROS!$C$1185</f>
        <v>Gilson Mendes de Oliveira</v>
      </c>
      <c r="C1834" s="7"/>
      <c r="D1834" s="7"/>
      <c r="E1834" s="7"/>
      <c r="F1834" s="7"/>
      <c r="G1834" s="7"/>
      <c r="H1834" s="7"/>
      <c r="I1834" s="8">
        <f>SUM(C1834+D1834+E1834+F1834+G1834+H1834)</f>
        <v>0</v>
      </c>
    </row>
    <row r="1835" spans="1:9" ht="15.75" x14ac:dyDescent="0.25">
      <c r="A1835" s="26">
        <v>1494</v>
      </c>
      <c r="B1835" s="6" t="str">
        <f>CADASTROS!$C$1186</f>
        <v>Cosme Santana de Oliveira</v>
      </c>
      <c r="C1835" s="7"/>
      <c r="D1835" s="7"/>
      <c r="E1835" s="7"/>
      <c r="F1835" s="7"/>
      <c r="G1835" s="7"/>
      <c r="H1835" s="7"/>
      <c r="I1835" s="8">
        <f t="shared" ref="I1835:I1860" si="133">SUM(C1835+D1835+E1835+F1835+G1835+H1835)</f>
        <v>0</v>
      </c>
    </row>
    <row r="1836" spans="1:9" ht="15.75" x14ac:dyDescent="0.25">
      <c r="A1836" s="26">
        <v>1495</v>
      </c>
      <c r="B1836" s="6" t="str">
        <f>CADASTROS!$C$1187</f>
        <v>Leandro Rodrigues Souza</v>
      </c>
      <c r="C1836" s="7">
        <v>18</v>
      </c>
      <c r="D1836" s="7">
        <v>19</v>
      </c>
      <c r="E1836" s="7">
        <v>8.5</v>
      </c>
      <c r="F1836" s="7"/>
      <c r="G1836" s="7">
        <v>14</v>
      </c>
      <c r="H1836" s="7"/>
      <c r="I1836" s="8">
        <f t="shared" si="133"/>
        <v>59.5</v>
      </c>
    </row>
    <row r="1837" spans="1:9" ht="15.75" x14ac:dyDescent="0.25">
      <c r="A1837" s="26">
        <v>1496</v>
      </c>
      <c r="B1837" s="6" t="str">
        <f>CADASTROS!$C$1188</f>
        <v>Joscilene Silva Oliveira</v>
      </c>
      <c r="C1837" s="7"/>
      <c r="D1837" s="7"/>
      <c r="E1837" s="7"/>
      <c r="F1837" s="7"/>
      <c r="G1837" s="7"/>
      <c r="H1837" s="7"/>
      <c r="I1837" s="8">
        <f t="shared" si="133"/>
        <v>0</v>
      </c>
    </row>
    <row r="1838" spans="1:9" ht="15.75" x14ac:dyDescent="0.25">
      <c r="A1838" s="26">
        <v>1497</v>
      </c>
      <c r="B1838" s="6" t="str">
        <f>CADASTROS!$C$1189</f>
        <v>Durvalino José Gonçalves</v>
      </c>
      <c r="C1838" s="7"/>
      <c r="D1838" s="7"/>
      <c r="E1838" s="7"/>
      <c r="F1838" s="7"/>
      <c r="G1838" s="7"/>
      <c r="H1838" s="7"/>
      <c r="I1838" s="8">
        <f t="shared" si="133"/>
        <v>0</v>
      </c>
    </row>
    <row r="1839" spans="1:9" ht="15.75" x14ac:dyDescent="0.25">
      <c r="A1839" s="26">
        <v>1498</v>
      </c>
      <c r="B1839" s="6" t="str">
        <f>CADASTROS!$C$1190</f>
        <v>Mário Diva Miranda</v>
      </c>
      <c r="C1839" s="7"/>
      <c r="D1839" s="7"/>
      <c r="E1839" s="7"/>
      <c r="F1839" s="7"/>
      <c r="G1839" s="7"/>
      <c r="H1839" s="7"/>
      <c r="I1839" s="8">
        <f t="shared" si="133"/>
        <v>0</v>
      </c>
    </row>
    <row r="1840" spans="1:9" ht="15.75" x14ac:dyDescent="0.25">
      <c r="A1840" s="26">
        <v>1499</v>
      </c>
      <c r="B1840" s="6" t="str">
        <f>CADASTROS!$C$1191</f>
        <v>Uilma Nunes Paixão</v>
      </c>
      <c r="C1840" s="7">
        <v>13</v>
      </c>
      <c r="D1840" s="7">
        <v>12</v>
      </c>
      <c r="E1840" s="7">
        <v>8.5</v>
      </c>
      <c r="F1840" s="7"/>
      <c r="G1840" s="7">
        <v>14</v>
      </c>
      <c r="H1840" s="7"/>
      <c r="I1840" s="8">
        <f t="shared" si="133"/>
        <v>47.5</v>
      </c>
    </row>
    <row r="1841" spans="1:9" ht="15.75" x14ac:dyDescent="0.25">
      <c r="A1841" s="26">
        <v>1500</v>
      </c>
      <c r="B1841" s="6" t="str">
        <f>CADASTROS!$C$1192</f>
        <v>Adriano Rodrigues dos Santos</v>
      </c>
      <c r="C1841" s="7"/>
      <c r="D1841" s="7"/>
      <c r="E1841" s="7"/>
      <c r="F1841" s="7"/>
      <c r="G1841" s="7"/>
      <c r="H1841" s="7"/>
      <c r="I1841" s="8">
        <f t="shared" si="133"/>
        <v>0</v>
      </c>
    </row>
    <row r="1842" spans="1:9" ht="15.75" x14ac:dyDescent="0.25">
      <c r="A1842" s="26">
        <v>1501</v>
      </c>
      <c r="B1842" s="6" t="str">
        <f>CADASTROS!$C$1193</f>
        <v>Eliane Souza Santos</v>
      </c>
      <c r="C1842" s="7"/>
      <c r="D1842" s="7"/>
      <c r="E1842" s="7"/>
      <c r="F1842" s="7"/>
      <c r="G1842" s="7"/>
      <c r="H1842" s="7"/>
      <c r="I1842" s="8">
        <f t="shared" si="133"/>
        <v>0</v>
      </c>
    </row>
    <row r="1843" spans="1:9" ht="15.75" x14ac:dyDescent="0.25">
      <c r="A1843" s="26">
        <v>1502</v>
      </c>
      <c r="B1843" s="6" t="str">
        <f>CADASTROS!$C$1194</f>
        <v>Caique Oliveira dos Santos</v>
      </c>
      <c r="C1843" s="7">
        <v>36.5</v>
      </c>
      <c r="D1843" s="7">
        <v>36</v>
      </c>
      <c r="E1843" s="7">
        <v>11.5</v>
      </c>
      <c r="F1843" s="7"/>
      <c r="G1843" s="7"/>
      <c r="H1843" s="7"/>
      <c r="I1843" s="8">
        <f t="shared" si="133"/>
        <v>84</v>
      </c>
    </row>
    <row r="1844" spans="1:9" ht="15.75" x14ac:dyDescent="0.25">
      <c r="A1844" s="26">
        <v>1503</v>
      </c>
      <c r="B1844" s="6" t="str">
        <f>CADASTROS!$C$1195</f>
        <v>Elane Rosa de Souza</v>
      </c>
      <c r="C1844" s="7">
        <v>12</v>
      </c>
      <c r="D1844" s="7">
        <v>12.5</v>
      </c>
      <c r="E1844" s="7">
        <v>12</v>
      </c>
      <c r="F1844" s="7"/>
      <c r="G1844" s="7">
        <v>13.5</v>
      </c>
      <c r="H1844" s="7"/>
      <c r="I1844" s="8">
        <f t="shared" si="133"/>
        <v>50</v>
      </c>
    </row>
    <row r="1845" spans="1:9" ht="15.75" x14ac:dyDescent="0.25">
      <c r="A1845" s="26">
        <v>1504</v>
      </c>
      <c r="B1845" s="6" t="str">
        <f>CADASTROS!$C$1196</f>
        <v>Gildete Evangelista Brito</v>
      </c>
      <c r="C1845" s="7"/>
      <c r="D1845" s="7"/>
      <c r="E1845" s="7"/>
      <c r="F1845" s="7"/>
      <c r="G1845" s="7"/>
      <c r="H1845" s="7"/>
      <c r="I1845" s="8">
        <f t="shared" si="133"/>
        <v>0</v>
      </c>
    </row>
    <row r="1846" spans="1:9" ht="15.75" x14ac:dyDescent="0.25">
      <c r="A1846" s="26">
        <v>1505</v>
      </c>
      <c r="B1846" s="6" t="str">
        <f>CADASTROS!$C$1197</f>
        <v>Luzia de Souza Brito</v>
      </c>
      <c r="C1846" s="7"/>
      <c r="D1846" s="7"/>
      <c r="E1846" s="7"/>
      <c r="F1846" s="7"/>
      <c r="G1846" s="7"/>
      <c r="H1846" s="7"/>
      <c r="I1846" s="8">
        <f t="shared" si="133"/>
        <v>0</v>
      </c>
    </row>
    <row r="1847" spans="1:9" ht="15.75" x14ac:dyDescent="0.25">
      <c r="A1847" s="26">
        <v>1506</v>
      </c>
      <c r="B1847" s="6" t="str">
        <f>CADASTROS!$C$1198</f>
        <v>Luciene Maria de Morais</v>
      </c>
      <c r="C1847" s="7"/>
      <c r="D1847" s="7"/>
      <c r="E1847" s="7"/>
      <c r="F1847" s="7"/>
      <c r="G1847" s="7"/>
      <c r="H1847" s="7"/>
      <c r="I1847" s="8">
        <f t="shared" si="133"/>
        <v>0</v>
      </c>
    </row>
    <row r="1848" spans="1:9" ht="15.75" x14ac:dyDescent="0.25">
      <c r="A1848" s="26">
        <v>1507</v>
      </c>
      <c r="B1848" s="6" t="str">
        <f>CADASTROS!$C$1199</f>
        <v>Andreia Morais de Brito</v>
      </c>
      <c r="C1848" s="7"/>
      <c r="D1848" s="7"/>
      <c r="E1848" s="7"/>
      <c r="F1848" s="7"/>
      <c r="G1848" s="7"/>
      <c r="H1848" s="7"/>
      <c r="I1848" s="8">
        <f t="shared" si="133"/>
        <v>0</v>
      </c>
    </row>
    <row r="1849" spans="1:9" ht="15.75" x14ac:dyDescent="0.25">
      <c r="A1849" s="26">
        <v>1508</v>
      </c>
      <c r="B1849" s="6" t="str">
        <f>CADASTROS!$C$1200</f>
        <v>Marlene Oliveira Boaventura</v>
      </c>
      <c r="C1849" s="7"/>
      <c r="D1849" s="7"/>
      <c r="E1849" s="7"/>
      <c r="F1849" s="7"/>
      <c r="G1849" s="7"/>
      <c r="H1849" s="7"/>
      <c r="I1849" s="8">
        <f t="shared" si="133"/>
        <v>0</v>
      </c>
    </row>
    <row r="1850" spans="1:9" ht="15.75" x14ac:dyDescent="0.25">
      <c r="A1850" s="26">
        <v>1509</v>
      </c>
      <c r="B1850" s="6" t="str">
        <f>CADASTROS!$C$1201</f>
        <v>Alexandre de Oliveira Souza</v>
      </c>
      <c r="C1850" s="7"/>
      <c r="D1850" s="7"/>
      <c r="E1850" s="7"/>
      <c r="F1850" s="7"/>
      <c r="G1850" s="7"/>
      <c r="H1850" s="7"/>
      <c r="I1850" s="8">
        <f t="shared" si="133"/>
        <v>0</v>
      </c>
    </row>
    <row r="1851" spans="1:9" ht="15.75" x14ac:dyDescent="0.25">
      <c r="A1851" s="26">
        <v>1510</v>
      </c>
      <c r="B1851" s="6" t="str">
        <f>CADASTROS!$C$1202</f>
        <v>Eliane Rosa dos Santos</v>
      </c>
      <c r="C1851" s="7"/>
      <c r="D1851" s="7"/>
      <c r="E1851" s="7"/>
      <c r="F1851" s="7"/>
      <c r="G1851" s="7"/>
      <c r="H1851" s="7"/>
      <c r="I1851" s="8">
        <f t="shared" si="133"/>
        <v>0</v>
      </c>
    </row>
    <row r="1852" spans="1:9" ht="15.75" x14ac:dyDescent="0.25">
      <c r="A1852" s="26">
        <v>1511</v>
      </c>
      <c r="B1852" s="6" t="str">
        <f>CADASTROS!$C$1203</f>
        <v>Maria Graças P. Moureira</v>
      </c>
      <c r="C1852" s="7">
        <v>14</v>
      </c>
      <c r="D1852" s="7">
        <v>12.5</v>
      </c>
      <c r="E1852" s="7">
        <v>12.5</v>
      </c>
      <c r="F1852" s="7"/>
      <c r="G1852" s="7"/>
      <c r="H1852" s="7">
        <v>32</v>
      </c>
      <c r="I1852" s="8">
        <f t="shared" si="133"/>
        <v>71</v>
      </c>
    </row>
    <row r="1853" spans="1:9" ht="15.75" x14ac:dyDescent="0.25">
      <c r="A1853" s="26">
        <v>1512</v>
      </c>
      <c r="B1853" s="6" t="str">
        <f>CADASTROS!$C$1204</f>
        <v>Raimunda Gomes de Novais</v>
      </c>
      <c r="C1853" s="7"/>
      <c r="D1853" s="7"/>
      <c r="E1853" s="7"/>
      <c r="F1853" s="7"/>
      <c r="G1853" s="7"/>
      <c r="H1853" s="7"/>
      <c r="I1853" s="8">
        <f t="shared" si="133"/>
        <v>0</v>
      </c>
    </row>
    <row r="1854" spans="1:9" ht="15.75" x14ac:dyDescent="0.25">
      <c r="A1854" s="26">
        <v>1513</v>
      </c>
      <c r="B1854" s="6" t="str">
        <f>CADASTROS!$C$1205</f>
        <v>Maremi Teles dos Santos</v>
      </c>
      <c r="C1854" s="7"/>
      <c r="D1854" s="7"/>
      <c r="E1854" s="7"/>
      <c r="F1854" s="7"/>
      <c r="G1854" s="7"/>
      <c r="H1854" s="7"/>
      <c r="I1854" s="8">
        <f t="shared" si="133"/>
        <v>0</v>
      </c>
    </row>
    <row r="1855" spans="1:9" ht="15.75" x14ac:dyDescent="0.25">
      <c r="A1855" s="26">
        <v>1514</v>
      </c>
      <c r="B1855" s="6" t="str">
        <f>CADASTROS!$C$1206</f>
        <v>Lucimaria Silva de Souza</v>
      </c>
      <c r="C1855" s="7"/>
      <c r="D1855" s="7"/>
      <c r="E1855" s="7"/>
      <c r="F1855" s="7"/>
      <c r="G1855" s="7"/>
      <c r="H1855" s="7"/>
      <c r="I1855" s="8">
        <f t="shared" si="133"/>
        <v>0</v>
      </c>
    </row>
    <row r="1856" spans="1:9" ht="15.75" x14ac:dyDescent="0.25">
      <c r="A1856" s="26">
        <v>1515</v>
      </c>
      <c r="B1856" s="6" t="str">
        <f>CADASTROS!$C$1207</f>
        <v>Valdeteno Novais Oliveira</v>
      </c>
      <c r="C1856" s="7"/>
      <c r="D1856" s="7"/>
      <c r="E1856" s="7"/>
      <c r="F1856" s="7"/>
      <c r="G1856" s="7"/>
      <c r="H1856" s="7"/>
      <c r="I1856" s="8">
        <f t="shared" si="133"/>
        <v>0</v>
      </c>
    </row>
    <row r="1857" spans="1:9" ht="15.75" x14ac:dyDescent="0.25">
      <c r="A1857" s="26">
        <v>1516</v>
      </c>
      <c r="B1857" s="6" t="str">
        <f>CADASTROS!$C$1208</f>
        <v>Ronielma de Oliveira Morais</v>
      </c>
      <c r="C1857" s="7"/>
      <c r="D1857" s="7"/>
      <c r="E1857" s="7"/>
      <c r="F1857" s="7"/>
      <c r="G1857" s="7"/>
      <c r="H1857" s="7"/>
      <c r="I1857" s="8">
        <f t="shared" si="133"/>
        <v>0</v>
      </c>
    </row>
    <row r="1858" spans="1:9" ht="15.75" x14ac:dyDescent="0.25">
      <c r="A1858" s="26">
        <v>1517</v>
      </c>
      <c r="B1858" s="6" t="str">
        <f>CADASTROS!$C$1209</f>
        <v>Sueli Oliveira Boaventura</v>
      </c>
      <c r="C1858" s="7"/>
      <c r="D1858" s="7"/>
      <c r="E1858" s="7"/>
      <c r="F1858" s="7"/>
      <c r="G1858" s="7"/>
      <c r="H1858" s="7"/>
      <c r="I1858" s="8">
        <f t="shared" si="133"/>
        <v>0</v>
      </c>
    </row>
    <row r="1859" spans="1:9" ht="15.75" x14ac:dyDescent="0.25">
      <c r="A1859" s="26">
        <v>1518</v>
      </c>
      <c r="B1859" s="6" t="str">
        <f>CADASTROS!$C$1210</f>
        <v>Neildo de Oliveira Silva</v>
      </c>
      <c r="C1859" s="7"/>
      <c r="D1859" s="7"/>
      <c r="E1859" s="7"/>
      <c r="F1859" s="7"/>
      <c r="G1859" s="7"/>
      <c r="H1859" s="7"/>
      <c r="I1859" s="8">
        <f t="shared" si="133"/>
        <v>0</v>
      </c>
    </row>
    <row r="1860" spans="1:9" ht="15.75" x14ac:dyDescent="0.25">
      <c r="A1860" s="26">
        <v>1519</v>
      </c>
      <c r="B1860" s="6" t="str">
        <f>CADASTROS!$C$1211</f>
        <v>Silvanete Boaventura de Souza</v>
      </c>
      <c r="C1860" s="7"/>
      <c r="D1860" s="7"/>
      <c r="E1860" s="7"/>
      <c r="F1860" s="7"/>
      <c r="G1860" s="7"/>
      <c r="H1860" s="7"/>
      <c r="I1860" s="8">
        <f t="shared" si="133"/>
        <v>0</v>
      </c>
    </row>
    <row r="1861" spans="1:9" ht="15.75" x14ac:dyDescent="0.25">
      <c r="B1861" s="7" t="s">
        <v>3</v>
      </c>
      <c r="C1861" s="7">
        <f t="shared" ref="C1861:I1861" si="134">SUM(C1834:C1860)</f>
        <v>93.5</v>
      </c>
      <c r="D1861" s="7">
        <f t="shared" si="134"/>
        <v>92</v>
      </c>
      <c r="E1861" s="7">
        <f t="shared" si="134"/>
        <v>53</v>
      </c>
      <c r="F1861" s="7">
        <f t="shared" si="134"/>
        <v>0</v>
      </c>
      <c r="G1861" s="7">
        <f t="shared" si="134"/>
        <v>41.5</v>
      </c>
      <c r="H1861" s="7">
        <f t="shared" si="134"/>
        <v>32</v>
      </c>
      <c r="I1861" s="7">
        <f t="shared" si="134"/>
        <v>312</v>
      </c>
    </row>
    <row r="1863" spans="1:9" ht="15.75" x14ac:dyDescent="0.25">
      <c r="B1863" s="9" t="s">
        <v>4</v>
      </c>
      <c r="C1863" s="7"/>
      <c r="D1863" s="7"/>
      <c r="E1863" s="7"/>
      <c r="F1863" s="7"/>
      <c r="G1863" s="7"/>
      <c r="H1863" s="7"/>
      <c r="I1863" s="7">
        <f>SUM(C1863:H1863)</f>
        <v>0</v>
      </c>
    </row>
    <row r="1864" spans="1:9" x14ac:dyDescent="0.25">
      <c r="B1864" s="10"/>
    </row>
    <row r="1865" spans="1:9" ht="15.75" x14ac:dyDescent="0.25">
      <c r="B1865" s="9" t="s">
        <v>5</v>
      </c>
      <c r="C1865" s="11" t="e">
        <f t="shared" ref="C1865:H1865" si="135">C1861/C1863</f>
        <v>#DIV/0!</v>
      </c>
      <c r="D1865" s="11" t="e">
        <f t="shared" si="135"/>
        <v>#DIV/0!</v>
      </c>
      <c r="E1865" s="11" t="e">
        <f t="shared" si="135"/>
        <v>#DIV/0!</v>
      </c>
      <c r="F1865" s="11" t="e">
        <f t="shared" si="135"/>
        <v>#DIV/0!</v>
      </c>
      <c r="G1865" s="11" t="e">
        <f t="shared" si="135"/>
        <v>#DIV/0!</v>
      </c>
      <c r="H1865" s="11" t="e">
        <f t="shared" si="135"/>
        <v>#DIV/0!</v>
      </c>
      <c r="I1865" s="11"/>
    </row>
    <row r="1866" spans="1:9" ht="15.75" x14ac:dyDescent="0.25">
      <c r="B1866" s="12"/>
      <c r="C1866" s="13"/>
      <c r="D1866" s="13"/>
      <c r="E1866" s="13"/>
      <c r="F1866" s="13"/>
      <c r="G1866" s="13"/>
      <c r="H1866" s="12"/>
      <c r="I1866" s="12"/>
    </row>
    <row r="1867" spans="1:9" ht="15.75" x14ac:dyDescent="0.25">
      <c r="B1867" s="9" t="s">
        <v>6</v>
      </c>
      <c r="C1867" s="7"/>
      <c r="D1867" s="7"/>
      <c r="E1867" s="6"/>
      <c r="F1867" s="6"/>
      <c r="G1867" s="6"/>
      <c r="H1867" s="6"/>
      <c r="I1867" s="14"/>
    </row>
    <row r="1869" spans="1:9" ht="33.6" customHeight="1" x14ac:dyDescent="0.25">
      <c r="B1869" s="265" t="s">
        <v>955</v>
      </c>
      <c r="C1869" s="266"/>
      <c r="D1869" s="266"/>
      <c r="E1869" s="266"/>
      <c r="F1869" s="266"/>
      <c r="G1869" s="266"/>
      <c r="H1869" s="266"/>
      <c r="I1869" s="267"/>
    </row>
    <row r="1870" spans="1:9" ht="47.25" x14ac:dyDescent="0.25">
      <c r="A1870" s="32" t="s">
        <v>22</v>
      </c>
      <c r="B1870" s="32" t="s">
        <v>1</v>
      </c>
      <c r="C1870" s="4" t="s">
        <v>2963</v>
      </c>
      <c r="D1870" s="4" t="s">
        <v>2964</v>
      </c>
      <c r="E1870" s="101" t="s">
        <v>2965</v>
      </c>
      <c r="F1870" s="101" t="s">
        <v>2966</v>
      </c>
      <c r="G1870" s="101" t="s">
        <v>2865</v>
      </c>
      <c r="H1870" s="4" t="s">
        <v>2962</v>
      </c>
      <c r="I1870" s="34" t="s">
        <v>2</v>
      </c>
    </row>
    <row r="1871" spans="1:9" ht="25.5" x14ac:dyDescent="0.25">
      <c r="A1871" s="31"/>
      <c r="B1871" s="31"/>
      <c r="C1871" s="16" t="s">
        <v>9</v>
      </c>
      <c r="D1871" s="16" t="s">
        <v>9</v>
      </c>
      <c r="E1871" s="16" t="s">
        <v>9</v>
      </c>
      <c r="F1871" s="16" t="s">
        <v>9</v>
      </c>
      <c r="G1871" s="16" t="s">
        <v>9</v>
      </c>
      <c r="H1871" s="16" t="s">
        <v>9</v>
      </c>
      <c r="I1871" s="35"/>
    </row>
    <row r="1872" spans="1:9" ht="15.75" x14ac:dyDescent="0.25">
      <c r="A1872" s="26">
        <v>1520</v>
      </c>
      <c r="B1872" s="6" t="str">
        <f>CADASTROS!$C$1212</f>
        <v>Ismael Santos Nunes</v>
      </c>
      <c r="C1872" s="7"/>
      <c r="D1872" s="7"/>
      <c r="E1872" s="7"/>
      <c r="F1872" s="7"/>
      <c r="G1872" s="7"/>
      <c r="H1872" s="7"/>
      <c r="I1872" s="8">
        <f>SUM(C1872+D1872+E1872+F1872+G1872+H1872)</f>
        <v>0</v>
      </c>
    </row>
    <row r="1873" spans="1:9" ht="15.75" x14ac:dyDescent="0.25">
      <c r="A1873" s="26">
        <v>1521</v>
      </c>
      <c r="B1873" s="6" t="str">
        <f>CADASTROS!$C$1213</f>
        <v>Wesley Gonçalves Silva</v>
      </c>
      <c r="C1873" s="7"/>
      <c r="D1873" s="7"/>
      <c r="E1873" s="7"/>
      <c r="F1873" s="7"/>
      <c r="G1873" s="7"/>
      <c r="H1873" s="7"/>
      <c r="I1873" s="8">
        <f>SUM(C1873+D1873+E1873+F1873+G1873+H1873)</f>
        <v>0</v>
      </c>
    </row>
    <row r="1874" spans="1:9" ht="15.75" x14ac:dyDescent="0.25">
      <c r="A1874" s="26">
        <v>1522</v>
      </c>
      <c r="B1874" s="6" t="str">
        <f>CADASTROS!$C$1214</f>
        <v>Almir Araújo Lima</v>
      </c>
      <c r="C1874" s="7"/>
      <c r="D1874" s="7"/>
      <c r="E1874" s="7"/>
      <c r="F1874" s="7"/>
      <c r="G1874" s="7"/>
      <c r="H1874" s="7"/>
      <c r="I1874" s="8">
        <f t="shared" ref="I1874:I1898" si="136">SUM(C1874+D1874+E1874+F1874+G1874+H1874)</f>
        <v>0</v>
      </c>
    </row>
    <row r="1875" spans="1:9" ht="15.75" x14ac:dyDescent="0.25">
      <c r="A1875" s="26">
        <v>1523</v>
      </c>
      <c r="B1875" s="6" t="str">
        <f>CADASTROS!$C$1215</f>
        <v>Iris Alves de Souza</v>
      </c>
      <c r="C1875" s="7"/>
      <c r="D1875" s="7"/>
      <c r="E1875" s="7"/>
      <c r="F1875" s="7"/>
      <c r="G1875" s="7"/>
      <c r="H1875" s="7"/>
      <c r="I1875" s="8">
        <f t="shared" si="136"/>
        <v>0</v>
      </c>
    </row>
    <row r="1876" spans="1:9" ht="15.75" x14ac:dyDescent="0.25">
      <c r="A1876" s="26">
        <v>1524</v>
      </c>
      <c r="B1876" s="6" t="str">
        <f>CADASTROS!$C$1216</f>
        <v>Luziania Santana Santos</v>
      </c>
      <c r="C1876" s="7"/>
      <c r="D1876" s="7"/>
      <c r="E1876" s="7"/>
      <c r="F1876" s="7"/>
      <c r="G1876" s="7"/>
      <c r="H1876" s="7"/>
      <c r="I1876" s="8">
        <f t="shared" si="136"/>
        <v>0</v>
      </c>
    </row>
    <row r="1877" spans="1:9" ht="15.75" x14ac:dyDescent="0.25">
      <c r="A1877" s="26">
        <v>1525</v>
      </c>
      <c r="B1877" s="6" t="str">
        <f>CADASTROS!$C$1217</f>
        <v>Ana Lucia Santana Sousa</v>
      </c>
      <c r="C1877" s="7"/>
      <c r="D1877" s="7"/>
      <c r="E1877" s="7"/>
      <c r="F1877" s="7"/>
      <c r="G1877" s="7"/>
      <c r="H1877" s="7"/>
      <c r="I1877" s="8">
        <f t="shared" si="136"/>
        <v>0</v>
      </c>
    </row>
    <row r="1878" spans="1:9" ht="15.75" x14ac:dyDescent="0.25">
      <c r="A1878" s="26">
        <v>1526</v>
      </c>
      <c r="B1878" s="6" t="str">
        <f>CADASTROS!$C$1218</f>
        <v>Cristiano dos Santos S. B. Graças</v>
      </c>
      <c r="C1878" s="7"/>
      <c r="D1878" s="7"/>
      <c r="E1878" s="7"/>
      <c r="F1878" s="7"/>
      <c r="G1878" s="7"/>
      <c r="H1878" s="7"/>
      <c r="I1878" s="8">
        <f t="shared" si="136"/>
        <v>0</v>
      </c>
    </row>
    <row r="1879" spans="1:9" ht="15.75" x14ac:dyDescent="0.25">
      <c r="A1879" s="26">
        <v>1527</v>
      </c>
      <c r="B1879" s="6" t="str">
        <f>CADASTROS!$C$1219</f>
        <v>Damires da Silva Alves</v>
      </c>
      <c r="C1879" s="7"/>
      <c r="D1879" s="7"/>
      <c r="E1879" s="7"/>
      <c r="F1879" s="7"/>
      <c r="G1879" s="7"/>
      <c r="H1879" s="7"/>
      <c r="I1879" s="8">
        <f t="shared" si="136"/>
        <v>0</v>
      </c>
    </row>
    <row r="1880" spans="1:9" ht="15.75" x14ac:dyDescent="0.25">
      <c r="A1880" s="26">
        <v>1528</v>
      </c>
      <c r="B1880" s="6" t="str">
        <f>CADASTROS!$C$1220</f>
        <v>Lais Fonseca de Souza</v>
      </c>
      <c r="C1880" s="7"/>
      <c r="D1880" s="7">
        <v>19.5</v>
      </c>
      <c r="E1880" s="7">
        <v>15</v>
      </c>
      <c r="F1880" s="7"/>
      <c r="G1880" s="7">
        <v>35</v>
      </c>
      <c r="H1880" s="7"/>
      <c r="I1880" s="8">
        <f t="shared" si="136"/>
        <v>69.5</v>
      </c>
    </row>
    <row r="1881" spans="1:9" ht="15.75" x14ac:dyDescent="0.25">
      <c r="A1881" s="26">
        <v>1529</v>
      </c>
      <c r="B1881" s="6" t="str">
        <f>CADASTROS!$C$1221</f>
        <v>Fabiana O. Marciel</v>
      </c>
      <c r="C1881" s="7"/>
      <c r="D1881" s="7"/>
      <c r="E1881" s="7"/>
      <c r="F1881" s="7"/>
      <c r="G1881" s="7"/>
      <c r="H1881" s="7"/>
      <c r="I1881" s="8">
        <f t="shared" si="136"/>
        <v>0</v>
      </c>
    </row>
    <row r="1882" spans="1:9" ht="15.75" x14ac:dyDescent="0.25">
      <c r="A1882" s="26">
        <v>1530</v>
      </c>
      <c r="B1882" s="6" t="str">
        <f>CADASTROS!$C$1222</f>
        <v>Ione Ferreira de Souza</v>
      </c>
      <c r="C1882" s="7"/>
      <c r="D1882" s="7"/>
      <c r="E1882" s="7"/>
      <c r="F1882" s="7"/>
      <c r="G1882" s="7"/>
      <c r="H1882" s="7"/>
      <c r="I1882" s="8">
        <f t="shared" si="136"/>
        <v>0</v>
      </c>
    </row>
    <row r="1883" spans="1:9" ht="15.75" x14ac:dyDescent="0.25">
      <c r="A1883" s="26">
        <v>1531</v>
      </c>
      <c r="B1883" s="6" t="str">
        <f>CADASTROS!$C$1223</f>
        <v>Ana Regina T. Machado</v>
      </c>
      <c r="C1883" s="7"/>
      <c r="D1883" s="7"/>
      <c r="E1883" s="7"/>
      <c r="F1883" s="7"/>
      <c r="G1883" s="7"/>
      <c r="H1883" s="7"/>
      <c r="I1883" s="8">
        <f t="shared" si="136"/>
        <v>0</v>
      </c>
    </row>
    <row r="1884" spans="1:9" ht="15.75" x14ac:dyDescent="0.25">
      <c r="A1884" s="26">
        <v>1532</v>
      </c>
      <c r="B1884" s="6" t="str">
        <f>CADASTROS!$C$1224</f>
        <v>Marcia Silva dos Santos</v>
      </c>
      <c r="C1884" s="7"/>
      <c r="D1884" s="7"/>
      <c r="E1884" s="7"/>
      <c r="F1884" s="7"/>
      <c r="G1884" s="7"/>
      <c r="H1884" s="7"/>
      <c r="I1884" s="8">
        <f t="shared" si="136"/>
        <v>0</v>
      </c>
    </row>
    <row r="1885" spans="1:9" ht="15.75" x14ac:dyDescent="0.25">
      <c r="A1885" s="26">
        <v>1533</v>
      </c>
      <c r="B1885" s="6" t="str">
        <f>CADASTROS!$C$1225</f>
        <v>Paulo Sérgio S. Lessa</v>
      </c>
      <c r="C1885" s="7"/>
      <c r="D1885" s="7"/>
      <c r="E1885" s="7"/>
      <c r="F1885" s="7"/>
      <c r="G1885" s="7"/>
      <c r="H1885" s="7"/>
      <c r="I1885" s="8">
        <f t="shared" si="136"/>
        <v>0</v>
      </c>
    </row>
    <row r="1886" spans="1:9" ht="15.75" x14ac:dyDescent="0.25">
      <c r="A1886" s="26">
        <v>1534</v>
      </c>
      <c r="B1886" s="6" t="str">
        <f>CADASTROS!$C$1226</f>
        <v>Nivaldo Gonçalves da Silva</v>
      </c>
      <c r="C1886" s="7"/>
      <c r="D1886" s="7"/>
      <c r="E1886" s="7"/>
      <c r="F1886" s="7"/>
      <c r="G1886" s="7"/>
      <c r="H1886" s="7"/>
      <c r="I1886" s="8">
        <f t="shared" si="136"/>
        <v>0</v>
      </c>
    </row>
    <row r="1887" spans="1:9" ht="15.75" x14ac:dyDescent="0.25">
      <c r="A1887" s="26">
        <v>1535</v>
      </c>
      <c r="B1887" s="6" t="str">
        <f>CADASTROS!$C$1227</f>
        <v>Jeferson dos Santos</v>
      </c>
      <c r="C1887" s="7"/>
      <c r="D1887" s="7"/>
      <c r="E1887" s="7"/>
      <c r="F1887" s="7"/>
      <c r="G1887" s="7"/>
      <c r="H1887" s="7"/>
      <c r="I1887" s="8">
        <f t="shared" si="136"/>
        <v>0</v>
      </c>
    </row>
    <row r="1888" spans="1:9" ht="15.75" x14ac:dyDescent="0.25">
      <c r="A1888" s="26">
        <v>1536</v>
      </c>
      <c r="B1888" s="6" t="str">
        <f>CADASTROS!$C$1228</f>
        <v>Diego dos Santos Oliveira</v>
      </c>
      <c r="C1888" s="7"/>
      <c r="D1888" s="7"/>
      <c r="E1888" s="7"/>
      <c r="F1888" s="7"/>
      <c r="G1888" s="7"/>
      <c r="H1888" s="7"/>
      <c r="I1888" s="8">
        <f t="shared" si="136"/>
        <v>0</v>
      </c>
    </row>
    <row r="1889" spans="1:9" ht="15.75" x14ac:dyDescent="0.25">
      <c r="A1889" s="26">
        <v>1537</v>
      </c>
      <c r="B1889" s="6" t="str">
        <f>CADASTROS!$C$1229</f>
        <v>Valtecio Batista da Cruz</v>
      </c>
      <c r="C1889" s="7"/>
      <c r="D1889" s="7"/>
      <c r="E1889" s="7"/>
      <c r="F1889" s="7"/>
      <c r="G1889" s="7"/>
      <c r="H1889" s="7"/>
      <c r="I1889" s="8">
        <f t="shared" si="136"/>
        <v>0</v>
      </c>
    </row>
    <row r="1890" spans="1:9" ht="15.75" x14ac:dyDescent="0.25">
      <c r="A1890" s="26">
        <v>1538</v>
      </c>
      <c r="B1890" s="6" t="str">
        <f>CADASTROS!$C$1230</f>
        <v>Lucas Cruz Carvalho</v>
      </c>
      <c r="C1890" s="7"/>
      <c r="D1890" s="7"/>
      <c r="E1890" s="7"/>
      <c r="F1890" s="7"/>
      <c r="G1890" s="7"/>
      <c r="H1890" s="7"/>
      <c r="I1890" s="8">
        <f t="shared" si="136"/>
        <v>0</v>
      </c>
    </row>
    <row r="1891" spans="1:9" ht="15.75" x14ac:dyDescent="0.25">
      <c r="A1891" s="26">
        <v>1539</v>
      </c>
      <c r="B1891" s="6" t="str">
        <f>CADASTROS!$C$1231</f>
        <v xml:space="preserve">Gilmar V. de Assis/Maria E. de J. Santos </v>
      </c>
      <c r="C1891" s="7"/>
      <c r="D1891" s="7"/>
      <c r="E1891" s="7"/>
      <c r="F1891" s="7"/>
      <c r="G1891" s="7"/>
      <c r="H1891" s="7"/>
      <c r="I1891" s="8">
        <f t="shared" si="136"/>
        <v>0</v>
      </c>
    </row>
    <row r="1892" spans="1:9" ht="15.75" x14ac:dyDescent="0.25">
      <c r="A1892" s="26">
        <v>1540</v>
      </c>
      <c r="B1892" s="6" t="str">
        <f>CADASTROS!$C$1232</f>
        <v>Joelita de Jesus Souza</v>
      </c>
      <c r="C1892" s="7"/>
      <c r="D1892" s="7"/>
      <c r="E1892" s="7"/>
      <c r="F1892" s="7"/>
      <c r="G1892" s="7"/>
      <c r="H1892" s="7"/>
      <c r="I1892" s="8">
        <f t="shared" si="136"/>
        <v>0</v>
      </c>
    </row>
    <row r="1893" spans="1:9" ht="15.75" x14ac:dyDescent="0.25">
      <c r="A1893" s="26">
        <v>1541</v>
      </c>
      <c r="B1893" s="6" t="str">
        <f>CADASTROS!$C$1233</f>
        <v>Maria A. J. Souza</v>
      </c>
      <c r="C1893" s="7"/>
      <c r="D1893" s="7"/>
      <c r="E1893" s="7"/>
      <c r="F1893" s="7"/>
      <c r="G1893" s="7"/>
      <c r="H1893" s="7"/>
      <c r="I1893" s="8">
        <f t="shared" si="136"/>
        <v>0</v>
      </c>
    </row>
    <row r="1894" spans="1:9" ht="15.75" x14ac:dyDescent="0.25">
      <c r="A1894" s="26">
        <v>1542</v>
      </c>
      <c r="B1894" s="6" t="str">
        <f>CADASTROS!$C$1234</f>
        <v>Lucielma Paes da Silva</v>
      </c>
      <c r="C1894" s="7"/>
      <c r="D1894" s="7"/>
      <c r="E1894" s="7">
        <v>19.5</v>
      </c>
      <c r="F1894" s="7"/>
      <c r="G1894" s="7"/>
      <c r="H1894" s="7"/>
      <c r="I1894" s="8">
        <f t="shared" si="136"/>
        <v>19.5</v>
      </c>
    </row>
    <row r="1895" spans="1:9" ht="15.75" x14ac:dyDescent="0.25">
      <c r="A1895" s="26">
        <v>1543</v>
      </c>
      <c r="B1895" s="6" t="str">
        <f>CADASTROS!$C$1235</f>
        <v>Maria José de Souza Miranda</v>
      </c>
      <c r="C1895" s="7"/>
      <c r="D1895" s="7"/>
      <c r="E1895" s="7"/>
      <c r="F1895" s="7"/>
      <c r="G1895" s="7"/>
      <c r="H1895" s="7"/>
      <c r="I1895" s="8">
        <f t="shared" si="136"/>
        <v>0</v>
      </c>
    </row>
    <row r="1896" spans="1:9" ht="15.75" x14ac:dyDescent="0.25">
      <c r="A1896" s="26">
        <v>1544</v>
      </c>
      <c r="B1896" s="6" t="str">
        <f>CADASTROS!$C$1236</f>
        <v>Everaldo Santana de Jesus</v>
      </c>
      <c r="C1896" s="7"/>
      <c r="D1896" s="7"/>
      <c r="E1896" s="7"/>
      <c r="F1896" s="7"/>
      <c r="G1896" s="7"/>
      <c r="H1896" s="7"/>
      <c r="I1896" s="8">
        <f t="shared" si="136"/>
        <v>0</v>
      </c>
    </row>
    <row r="1897" spans="1:9" ht="15.75" x14ac:dyDescent="0.25">
      <c r="A1897" s="26">
        <v>1545</v>
      </c>
      <c r="B1897" s="6" t="str">
        <f>CADASTROS!$C$1237</f>
        <v>Silvanete Antônio de Souza</v>
      </c>
      <c r="C1897" s="7"/>
      <c r="D1897" s="7"/>
      <c r="E1897" s="7"/>
      <c r="F1897" s="7"/>
      <c r="G1897" s="7"/>
      <c r="H1897" s="7"/>
      <c r="I1897" s="8">
        <f t="shared" si="136"/>
        <v>0</v>
      </c>
    </row>
    <row r="1898" spans="1:9" ht="15.75" x14ac:dyDescent="0.25">
      <c r="A1898" s="26">
        <v>1546</v>
      </c>
      <c r="B1898" s="6" t="str">
        <f>CADASTROS!$C$1238</f>
        <v>Ana Sena Santos</v>
      </c>
      <c r="C1898" s="7"/>
      <c r="D1898" s="7"/>
      <c r="E1898" s="7"/>
      <c r="F1898" s="7"/>
      <c r="G1898" s="7"/>
      <c r="H1898" s="7"/>
      <c r="I1898" s="8">
        <f t="shared" si="136"/>
        <v>0</v>
      </c>
    </row>
    <row r="1899" spans="1:9" ht="15.75" x14ac:dyDescent="0.25">
      <c r="B1899" s="7" t="s">
        <v>3</v>
      </c>
      <c r="C1899" s="7">
        <f t="shared" ref="C1899:I1899" si="137">SUM(C1872:C1898)</f>
        <v>0</v>
      </c>
      <c r="D1899" s="7">
        <f t="shared" si="137"/>
        <v>19.5</v>
      </c>
      <c r="E1899" s="7">
        <f t="shared" si="137"/>
        <v>34.5</v>
      </c>
      <c r="F1899" s="7">
        <f t="shared" si="137"/>
        <v>0</v>
      </c>
      <c r="G1899" s="7">
        <f t="shared" si="137"/>
        <v>35</v>
      </c>
      <c r="H1899" s="7">
        <f t="shared" si="137"/>
        <v>0</v>
      </c>
      <c r="I1899" s="7">
        <f t="shared" si="137"/>
        <v>89</v>
      </c>
    </row>
    <row r="1901" spans="1:9" ht="15.75" x14ac:dyDescent="0.25">
      <c r="B1901" s="9" t="s">
        <v>4</v>
      </c>
      <c r="C1901" s="7"/>
      <c r="D1901" s="7"/>
      <c r="E1901" s="7"/>
      <c r="F1901" s="7"/>
      <c r="G1901" s="7"/>
      <c r="H1901" s="7"/>
      <c r="I1901" s="7">
        <f>SUM(C1901:H1901)</f>
        <v>0</v>
      </c>
    </row>
    <row r="1902" spans="1:9" x14ac:dyDescent="0.25">
      <c r="B1902" s="10"/>
    </row>
    <row r="1903" spans="1:9" ht="15.75" x14ac:dyDescent="0.25">
      <c r="B1903" s="9" t="s">
        <v>5</v>
      </c>
      <c r="C1903" s="11" t="e">
        <f t="shared" ref="C1903:H1903" si="138">C1899/C1901</f>
        <v>#DIV/0!</v>
      </c>
      <c r="D1903" s="11" t="e">
        <f t="shared" si="138"/>
        <v>#DIV/0!</v>
      </c>
      <c r="E1903" s="11" t="e">
        <f t="shared" si="138"/>
        <v>#DIV/0!</v>
      </c>
      <c r="F1903" s="11" t="e">
        <f t="shared" si="138"/>
        <v>#DIV/0!</v>
      </c>
      <c r="G1903" s="11" t="e">
        <f t="shared" si="138"/>
        <v>#DIV/0!</v>
      </c>
      <c r="H1903" s="11" t="e">
        <f t="shared" si="138"/>
        <v>#DIV/0!</v>
      </c>
      <c r="I1903" s="11"/>
    </row>
    <row r="1904" spans="1:9" ht="15.75" x14ac:dyDescent="0.25">
      <c r="B1904" s="12"/>
      <c r="C1904" s="13"/>
      <c r="D1904" s="13"/>
      <c r="E1904" s="13"/>
      <c r="F1904" s="13"/>
      <c r="G1904" s="13"/>
      <c r="H1904" s="12"/>
      <c r="I1904" s="12"/>
    </row>
    <row r="1905" spans="1:9" ht="15.75" x14ac:dyDescent="0.25">
      <c r="B1905" s="9" t="s">
        <v>6</v>
      </c>
      <c r="C1905" s="7"/>
      <c r="D1905" s="7"/>
      <c r="E1905" s="6"/>
      <c r="F1905" s="6"/>
      <c r="G1905" s="6"/>
      <c r="H1905" s="6"/>
      <c r="I1905" s="14"/>
    </row>
    <row r="1907" spans="1:9" ht="33.75" x14ac:dyDescent="0.25">
      <c r="B1907" s="265" t="s">
        <v>955</v>
      </c>
      <c r="C1907" s="266"/>
      <c r="D1907" s="266"/>
      <c r="E1907" s="266"/>
      <c r="F1907" s="266"/>
      <c r="G1907" s="266"/>
      <c r="H1907" s="266"/>
      <c r="I1907" s="267"/>
    </row>
    <row r="1908" spans="1:9" ht="47.25" x14ac:dyDescent="0.25">
      <c r="A1908" s="32" t="s">
        <v>22</v>
      </c>
      <c r="B1908" s="32" t="s">
        <v>1</v>
      </c>
      <c r="C1908" s="4" t="s">
        <v>2963</v>
      </c>
      <c r="D1908" s="4" t="s">
        <v>2964</v>
      </c>
      <c r="E1908" s="101" t="s">
        <v>2965</v>
      </c>
      <c r="F1908" s="101" t="s">
        <v>2966</v>
      </c>
      <c r="G1908" s="101" t="s">
        <v>2865</v>
      </c>
      <c r="H1908" s="4" t="s">
        <v>2962</v>
      </c>
      <c r="I1908" s="34" t="s">
        <v>2</v>
      </c>
    </row>
    <row r="1909" spans="1:9" ht="25.5" x14ac:dyDescent="0.25">
      <c r="A1909" s="31"/>
      <c r="B1909" s="31"/>
      <c r="C1909" s="16" t="s">
        <v>9</v>
      </c>
      <c r="D1909" s="16" t="s">
        <v>9</v>
      </c>
      <c r="E1909" s="16" t="s">
        <v>9</v>
      </c>
      <c r="F1909" s="16" t="s">
        <v>9</v>
      </c>
      <c r="G1909" s="16" t="s">
        <v>9</v>
      </c>
      <c r="H1909" s="16" t="s">
        <v>9</v>
      </c>
      <c r="I1909" s="35"/>
    </row>
    <row r="1910" spans="1:9" ht="15.75" x14ac:dyDescent="0.25">
      <c r="A1910" s="26">
        <v>1547</v>
      </c>
      <c r="B1910" s="6" t="str">
        <f>CADASTROS!$C$1239</f>
        <v>Eudice Paixão Maia</v>
      </c>
      <c r="C1910" s="7"/>
      <c r="D1910" s="7"/>
      <c r="E1910" s="7"/>
      <c r="F1910" s="7"/>
      <c r="G1910" s="7"/>
      <c r="H1910" s="7"/>
      <c r="I1910" s="8">
        <f>SUM(C1910+D1910+E1910+F1910+G1910+H1910)</f>
        <v>0</v>
      </c>
    </row>
    <row r="1911" spans="1:9" ht="15.75" x14ac:dyDescent="0.25">
      <c r="A1911" s="26">
        <v>1548</v>
      </c>
      <c r="B1911" s="6" t="str">
        <f>CADASTROS!$C$1240</f>
        <v>Clenilda Oliveira dos Santos</v>
      </c>
      <c r="C1911" s="7"/>
      <c r="D1911" s="7"/>
      <c r="E1911" s="7"/>
      <c r="F1911" s="7"/>
      <c r="G1911" s="7"/>
      <c r="H1911" s="7"/>
      <c r="I1911" s="8">
        <f>SUM(C1911+D1911+E1911+F1911+G1911+H1911)</f>
        <v>0</v>
      </c>
    </row>
    <row r="1912" spans="1:9" ht="15.75" x14ac:dyDescent="0.25">
      <c r="A1912" s="26">
        <v>1549</v>
      </c>
      <c r="B1912" s="6" t="str">
        <f>CADASTROS!$C$1241</f>
        <v>Luzinete Lima A. Santos</v>
      </c>
      <c r="C1912" s="7">
        <v>22</v>
      </c>
      <c r="D1912" s="7">
        <v>12</v>
      </c>
      <c r="E1912" s="7">
        <v>21</v>
      </c>
      <c r="F1912" s="7"/>
      <c r="G1912" s="7">
        <v>33.5</v>
      </c>
      <c r="H1912" s="7">
        <v>27.5</v>
      </c>
      <c r="I1912" s="8">
        <f t="shared" ref="I1912:I1936" si="139">SUM(C1912+D1912+E1912+F1912+G1912+H1912)</f>
        <v>116</v>
      </c>
    </row>
    <row r="1913" spans="1:9" ht="15.75" x14ac:dyDescent="0.25">
      <c r="A1913" s="26">
        <v>1550</v>
      </c>
      <c r="B1913" s="6" t="str">
        <f>CADASTROS!$C$1242</f>
        <v>Lucilene Maria Oliveira</v>
      </c>
      <c r="C1913" s="7"/>
      <c r="D1913" s="7">
        <v>12.5</v>
      </c>
      <c r="E1913" s="7">
        <v>12</v>
      </c>
      <c r="F1913" s="7"/>
      <c r="G1913" s="7"/>
      <c r="H1913" s="7"/>
      <c r="I1913" s="8">
        <f t="shared" si="139"/>
        <v>24.5</v>
      </c>
    </row>
    <row r="1914" spans="1:9" ht="15.75" x14ac:dyDescent="0.25">
      <c r="A1914" s="26">
        <v>1551</v>
      </c>
      <c r="B1914" s="6" t="str">
        <f>CADASTROS!$C$1243</f>
        <v>Rosivania Madalena de Souza</v>
      </c>
      <c r="C1914" s="7"/>
      <c r="D1914" s="7"/>
      <c r="E1914" s="7"/>
      <c r="F1914" s="7"/>
      <c r="G1914" s="7"/>
      <c r="H1914" s="7"/>
      <c r="I1914" s="8">
        <f t="shared" si="139"/>
        <v>0</v>
      </c>
    </row>
    <row r="1915" spans="1:9" ht="15.75" x14ac:dyDescent="0.25">
      <c r="A1915" s="26">
        <v>1552</v>
      </c>
      <c r="B1915" s="6" t="str">
        <f>CADASTROS!$C$1244</f>
        <v>Tamires Lima de Jesus</v>
      </c>
      <c r="C1915" s="7"/>
      <c r="D1915" s="7"/>
      <c r="E1915" s="7"/>
      <c r="F1915" s="7"/>
      <c r="G1915" s="7"/>
      <c r="H1915" s="7"/>
      <c r="I1915" s="8">
        <f t="shared" si="139"/>
        <v>0</v>
      </c>
    </row>
    <row r="1916" spans="1:9" ht="15.75" x14ac:dyDescent="0.25">
      <c r="A1916" s="26">
        <v>1553</v>
      </c>
      <c r="B1916" s="6" t="str">
        <f>CADASTROS!$C$1245</f>
        <v>Leonice de Jesus Monteiro</v>
      </c>
      <c r="C1916" s="7"/>
      <c r="D1916" s="7"/>
      <c r="E1916" s="7"/>
      <c r="F1916" s="7"/>
      <c r="G1916" s="7"/>
      <c r="H1916" s="7"/>
      <c r="I1916" s="8">
        <f t="shared" si="139"/>
        <v>0</v>
      </c>
    </row>
    <row r="1917" spans="1:9" ht="15.75" x14ac:dyDescent="0.25">
      <c r="A1917" s="26">
        <v>1554</v>
      </c>
      <c r="B1917" s="6" t="str">
        <f>CADASTROS!$C$1246</f>
        <v>Raimunda Madalena de Souza</v>
      </c>
      <c r="C1917" s="7"/>
      <c r="D1917" s="7"/>
      <c r="E1917" s="7"/>
      <c r="F1917" s="7"/>
      <c r="G1917" s="7"/>
      <c r="H1917" s="7"/>
      <c r="I1917" s="8">
        <f t="shared" si="139"/>
        <v>0</v>
      </c>
    </row>
    <row r="1918" spans="1:9" ht="15.75" x14ac:dyDescent="0.25">
      <c r="A1918" s="26">
        <v>1555</v>
      </c>
      <c r="B1918" s="6" t="str">
        <f>CADASTROS!$C$1247</f>
        <v>Betania Maria de Jesus</v>
      </c>
      <c r="C1918" s="7">
        <v>16.5</v>
      </c>
      <c r="D1918" s="7">
        <v>15</v>
      </c>
      <c r="E1918" s="7">
        <v>18</v>
      </c>
      <c r="F1918" s="7"/>
      <c r="G1918" s="7"/>
      <c r="H1918" s="7"/>
      <c r="I1918" s="8">
        <f t="shared" si="139"/>
        <v>49.5</v>
      </c>
    </row>
    <row r="1919" spans="1:9" ht="15.75" x14ac:dyDescent="0.25">
      <c r="A1919" s="26">
        <v>1556</v>
      </c>
      <c r="B1919" s="6" t="str">
        <f>CADASTROS!$C$1248</f>
        <v>Eliana Rosa de Souza</v>
      </c>
      <c r="C1919" s="7"/>
      <c r="D1919" s="7"/>
      <c r="E1919" s="7"/>
      <c r="F1919" s="7"/>
      <c r="G1919" s="7">
        <v>16</v>
      </c>
      <c r="H1919" s="7">
        <v>12.5</v>
      </c>
      <c r="I1919" s="8">
        <f t="shared" si="139"/>
        <v>28.5</v>
      </c>
    </row>
    <row r="1920" spans="1:9" ht="15.75" x14ac:dyDescent="0.25">
      <c r="A1920" s="26">
        <v>1557</v>
      </c>
      <c r="B1920" s="6" t="str">
        <f>CADASTROS!$C$1249</f>
        <v>Elenir M. dos Anjos</v>
      </c>
      <c r="C1920" s="7"/>
      <c r="D1920" s="7">
        <v>36.5</v>
      </c>
      <c r="E1920" s="7"/>
      <c r="F1920" s="7"/>
      <c r="G1920" s="7">
        <v>16</v>
      </c>
      <c r="H1920" s="7">
        <v>11.5</v>
      </c>
      <c r="I1920" s="8">
        <f t="shared" si="139"/>
        <v>64</v>
      </c>
    </row>
    <row r="1921" spans="1:9" ht="15.75" x14ac:dyDescent="0.25">
      <c r="A1921" s="26">
        <v>1558</v>
      </c>
      <c r="B1921" s="6" t="str">
        <f>CADASTROS!$C$1250</f>
        <v>Isabel Lima da Silva Santos</v>
      </c>
      <c r="C1921" s="7"/>
      <c r="D1921" s="7">
        <v>26</v>
      </c>
      <c r="E1921" s="7">
        <v>31</v>
      </c>
      <c r="F1921" s="7"/>
      <c r="G1921" s="7"/>
      <c r="H1921" s="7"/>
      <c r="I1921" s="8">
        <f t="shared" si="139"/>
        <v>57</v>
      </c>
    </row>
    <row r="1922" spans="1:9" ht="15.75" x14ac:dyDescent="0.25">
      <c r="A1922" s="26">
        <v>1559</v>
      </c>
      <c r="B1922" s="6" t="str">
        <f>CADASTROS!$C$1251</f>
        <v>Jeferson Anjos Oliveira</v>
      </c>
      <c r="C1922" s="7"/>
      <c r="D1922" s="7"/>
      <c r="E1922" s="7"/>
      <c r="F1922" s="7"/>
      <c r="G1922" s="7"/>
      <c r="H1922" s="7"/>
      <c r="I1922" s="8">
        <f t="shared" si="139"/>
        <v>0</v>
      </c>
    </row>
    <row r="1923" spans="1:9" ht="15.75" x14ac:dyDescent="0.25">
      <c r="A1923" s="26">
        <v>1560</v>
      </c>
      <c r="B1923" s="6" t="str">
        <f>CADASTROS!$C$1252</f>
        <v>João Carlos N. Gomes</v>
      </c>
      <c r="C1923" s="7"/>
      <c r="D1923" s="7"/>
      <c r="E1923" s="7"/>
      <c r="F1923" s="7"/>
      <c r="G1923" s="7"/>
      <c r="H1923" s="7"/>
      <c r="I1923" s="8">
        <f t="shared" si="139"/>
        <v>0</v>
      </c>
    </row>
    <row r="1924" spans="1:9" ht="15.75" x14ac:dyDescent="0.25">
      <c r="A1924" s="26">
        <v>1561</v>
      </c>
      <c r="B1924" s="6" t="str">
        <f>CADASTROS!$C$1253</f>
        <v>Paulo Pereira dos Santos</v>
      </c>
      <c r="C1924" s="7">
        <v>27</v>
      </c>
      <c r="D1924" s="7">
        <v>20</v>
      </c>
      <c r="E1924" s="7">
        <v>18</v>
      </c>
      <c r="F1924" s="7"/>
      <c r="G1924" s="7">
        <v>22</v>
      </c>
      <c r="H1924" s="7">
        <v>14</v>
      </c>
      <c r="I1924" s="8">
        <f t="shared" si="139"/>
        <v>101</v>
      </c>
    </row>
    <row r="1925" spans="1:9" ht="15.75" x14ac:dyDescent="0.25">
      <c r="A1925" s="26">
        <v>1562</v>
      </c>
      <c r="B1925" s="6" t="str">
        <f>CADASTROS!$C$1254</f>
        <v>Maria Celes Ferreira Souza</v>
      </c>
      <c r="C1925" s="7"/>
      <c r="D1925" s="7"/>
      <c r="E1925" s="7"/>
      <c r="F1925" s="7"/>
      <c r="G1925" s="7"/>
      <c r="H1925" s="7"/>
      <c r="I1925" s="8">
        <f t="shared" si="139"/>
        <v>0</v>
      </c>
    </row>
    <row r="1926" spans="1:9" ht="15.75" x14ac:dyDescent="0.25">
      <c r="A1926" s="26">
        <v>1563</v>
      </c>
      <c r="B1926" s="6" t="str">
        <f>CADASTROS!$C$1255</f>
        <v>Carlisson dos R Mangab</v>
      </c>
      <c r="C1926" s="7"/>
      <c r="D1926" s="7"/>
      <c r="E1926" s="7"/>
      <c r="F1926" s="7"/>
      <c r="G1926" s="7"/>
      <c r="H1926" s="7"/>
      <c r="I1926" s="8">
        <f t="shared" si="139"/>
        <v>0</v>
      </c>
    </row>
    <row r="1927" spans="1:9" ht="15.75" x14ac:dyDescent="0.25">
      <c r="A1927" s="26">
        <v>1564</v>
      </c>
      <c r="B1927" s="6" t="str">
        <f>CADASTROS!$C$1256</f>
        <v>Roberio Ivan de Oliveira</v>
      </c>
      <c r="C1927" s="7"/>
      <c r="D1927" s="7"/>
      <c r="E1927" s="7"/>
      <c r="F1927" s="7"/>
      <c r="G1927" s="7"/>
      <c r="H1927" s="7"/>
      <c r="I1927" s="8">
        <f t="shared" si="139"/>
        <v>0</v>
      </c>
    </row>
    <row r="1928" spans="1:9" ht="15.75" x14ac:dyDescent="0.25">
      <c r="A1928" s="26">
        <v>1565</v>
      </c>
      <c r="B1928" s="6" t="str">
        <f>CADASTROS!$C$1257</f>
        <v>Sandra Euzébia dos Anjos</v>
      </c>
      <c r="C1928" s="7"/>
      <c r="D1928" s="7"/>
      <c r="E1928" s="7"/>
      <c r="F1928" s="7"/>
      <c r="G1928" s="7"/>
      <c r="H1928" s="7"/>
      <c r="I1928" s="8">
        <f t="shared" si="139"/>
        <v>0</v>
      </c>
    </row>
    <row r="1929" spans="1:9" ht="15.75" x14ac:dyDescent="0.25">
      <c r="A1929" s="26">
        <v>1566</v>
      </c>
      <c r="B1929" s="6" t="str">
        <f>CADASTROS!$C$1258</f>
        <v>Girleide Santana</v>
      </c>
      <c r="C1929" s="7"/>
      <c r="D1929" s="7"/>
      <c r="E1929" s="7"/>
      <c r="F1929" s="7"/>
      <c r="G1929" s="7">
        <v>32.5</v>
      </c>
      <c r="H1929" s="7"/>
      <c r="I1929" s="8">
        <f t="shared" si="139"/>
        <v>32.5</v>
      </c>
    </row>
    <row r="1930" spans="1:9" ht="15.75" x14ac:dyDescent="0.25">
      <c r="A1930" s="26">
        <v>1567</v>
      </c>
      <c r="B1930" s="6" t="str">
        <f>CADASTROS!$C$1259</f>
        <v>Cleber de Jesus Oliveira</v>
      </c>
      <c r="C1930" s="7"/>
      <c r="D1930" s="7">
        <v>19</v>
      </c>
      <c r="E1930" s="7">
        <v>17</v>
      </c>
      <c r="F1930" s="7"/>
      <c r="G1930" s="7"/>
      <c r="H1930" s="7"/>
      <c r="I1930" s="8">
        <f t="shared" si="139"/>
        <v>36</v>
      </c>
    </row>
    <row r="1931" spans="1:9" ht="15.75" x14ac:dyDescent="0.25">
      <c r="A1931" s="26">
        <v>1568</v>
      </c>
      <c r="B1931" s="6" t="str">
        <f>CADASTROS!$C$1260</f>
        <v>Elisangela Maria de Souza</v>
      </c>
      <c r="C1931" s="7">
        <v>16</v>
      </c>
      <c r="D1931" s="7">
        <v>14</v>
      </c>
      <c r="E1931" s="7">
        <v>11.5</v>
      </c>
      <c r="F1931" s="7"/>
      <c r="G1931" s="7">
        <v>23.5</v>
      </c>
      <c r="H1931" s="7">
        <v>14</v>
      </c>
      <c r="I1931" s="8">
        <f t="shared" si="139"/>
        <v>79</v>
      </c>
    </row>
    <row r="1932" spans="1:9" ht="15.75" x14ac:dyDescent="0.25">
      <c r="A1932" s="26">
        <v>1569</v>
      </c>
      <c r="B1932" s="6" t="str">
        <f>CADASTROS!$C$1261</f>
        <v>Miralva de Jesus Batista</v>
      </c>
      <c r="C1932" s="7"/>
      <c r="D1932" s="7"/>
      <c r="E1932" s="7"/>
      <c r="F1932" s="7"/>
      <c r="G1932" s="7"/>
      <c r="H1932" s="7"/>
      <c r="I1932" s="8">
        <f t="shared" si="139"/>
        <v>0</v>
      </c>
    </row>
    <row r="1933" spans="1:9" ht="15.75" x14ac:dyDescent="0.25">
      <c r="A1933" s="26">
        <v>1570</v>
      </c>
      <c r="B1933" s="6" t="str">
        <f>CADASTROS!$C$1262</f>
        <v>Joelma da Silva Pereira</v>
      </c>
      <c r="C1933" s="7"/>
      <c r="D1933" s="7"/>
      <c r="E1933" s="7"/>
      <c r="F1933" s="7"/>
      <c r="G1933" s="7"/>
      <c r="H1933" s="7"/>
      <c r="I1933" s="8">
        <f t="shared" si="139"/>
        <v>0</v>
      </c>
    </row>
    <row r="1934" spans="1:9" ht="15.75" x14ac:dyDescent="0.25">
      <c r="A1934" s="26">
        <v>1571</v>
      </c>
      <c r="B1934" s="6" t="str">
        <f>CADASTROS!$C$1263</f>
        <v>Erivalda Pereira Brito</v>
      </c>
      <c r="C1934" s="7"/>
      <c r="D1934" s="7"/>
      <c r="E1934" s="7"/>
      <c r="F1934" s="7"/>
      <c r="G1934" s="7"/>
      <c r="H1934" s="7"/>
      <c r="I1934" s="8">
        <f t="shared" si="139"/>
        <v>0</v>
      </c>
    </row>
    <row r="1935" spans="1:9" ht="15.75" x14ac:dyDescent="0.25">
      <c r="A1935" s="26">
        <v>1572</v>
      </c>
      <c r="B1935" s="6" t="str">
        <f>CADASTROS!$C$1264</f>
        <v>Antônio Alves dos Santos</v>
      </c>
      <c r="C1935" s="7"/>
      <c r="D1935" s="7"/>
      <c r="E1935" s="7"/>
      <c r="F1935" s="7"/>
      <c r="G1935" s="7"/>
      <c r="H1935" s="7"/>
      <c r="I1935" s="8">
        <f t="shared" si="139"/>
        <v>0</v>
      </c>
    </row>
    <row r="1936" spans="1:9" ht="15.75" x14ac:dyDescent="0.25">
      <c r="A1936" s="26">
        <v>1573</v>
      </c>
      <c r="B1936" s="6" t="str">
        <f>CADASTROS!$C$1265</f>
        <v>Rubia Oliveira Santos</v>
      </c>
      <c r="C1936" s="7">
        <v>13.5</v>
      </c>
      <c r="D1936" s="7">
        <v>12</v>
      </c>
      <c r="E1936" s="7">
        <v>26</v>
      </c>
      <c r="F1936" s="7"/>
      <c r="G1936" s="7">
        <v>10</v>
      </c>
      <c r="H1936" s="7"/>
      <c r="I1936" s="8">
        <f t="shared" si="139"/>
        <v>61.5</v>
      </c>
    </row>
    <row r="1937" spans="1:9" ht="15.75" x14ac:dyDescent="0.25">
      <c r="B1937" s="7" t="s">
        <v>3</v>
      </c>
      <c r="C1937" s="7">
        <f t="shared" ref="C1937:I1937" si="140">SUM(C1910:C1936)</f>
        <v>95</v>
      </c>
      <c r="D1937" s="7">
        <f t="shared" si="140"/>
        <v>167</v>
      </c>
      <c r="E1937" s="7">
        <f t="shared" si="140"/>
        <v>154.5</v>
      </c>
      <c r="F1937" s="7">
        <f t="shared" si="140"/>
        <v>0</v>
      </c>
      <c r="G1937" s="7">
        <f t="shared" si="140"/>
        <v>153.5</v>
      </c>
      <c r="H1937" s="7">
        <f t="shared" si="140"/>
        <v>79.5</v>
      </c>
      <c r="I1937" s="7">
        <f t="shared" si="140"/>
        <v>649.5</v>
      </c>
    </row>
    <row r="1939" spans="1:9" ht="15.75" x14ac:dyDescent="0.25">
      <c r="B1939" s="9" t="s">
        <v>4</v>
      </c>
      <c r="C1939" s="7"/>
      <c r="D1939" s="7"/>
      <c r="E1939" s="7"/>
      <c r="F1939" s="7"/>
      <c r="G1939" s="7"/>
      <c r="H1939" s="7"/>
      <c r="I1939" s="7">
        <f>SUM(C1939:H1939)</f>
        <v>0</v>
      </c>
    </row>
    <row r="1940" spans="1:9" x14ac:dyDescent="0.25">
      <c r="B1940" s="10"/>
    </row>
    <row r="1941" spans="1:9" ht="15.75" x14ac:dyDescent="0.25">
      <c r="B1941" s="9" t="s">
        <v>5</v>
      </c>
      <c r="C1941" s="11" t="e">
        <f t="shared" ref="C1941:H1941" si="141">C1937/C1939</f>
        <v>#DIV/0!</v>
      </c>
      <c r="D1941" s="11" t="e">
        <f t="shared" si="141"/>
        <v>#DIV/0!</v>
      </c>
      <c r="E1941" s="11" t="e">
        <f t="shared" si="141"/>
        <v>#DIV/0!</v>
      </c>
      <c r="F1941" s="11" t="e">
        <f t="shared" si="141"/>
        <v>#DIV/0!</v>
      </c>
      <c r="G1941" s="11" t="e">
        <f t="shared" si="141"/>
        <v>#DIV/0!</v>
      </c>
      <c r="H1941" s="11" t="e">
        <f t="shared" si="141"/>
        <v>#DIV/0!</v>
      </c>
      <c r="I1941" s="11"/>
    </row>
    <row r="1942" spans="1:9" ht="15.75" x14ac:dyDescent="0.25">
      <c r="B1942" s="12"/>
      <c r="C1942" s="13"/>
      <c r="D1942" s="13"/>
      <c r="E1942" s="13"/>
      <c r="F1942" s="13"/>
      <c r="G1942" s="13"/>
      <c r="H1942" s="12"/>
      <c r="I1942" s="12"/>
    </row>
    <row r="1943" spans="1:9" ht="15.75" x14ac:dyDescent="0.25">
      <c r="B1943" s="9" t="s">
        <v>6</v>
      </c>
      <c r="C1943" s="7"/>
      <c r="D1943" s="7"/>
      <c r="E1943" s="6"/>
      <c r="F1943" s="6"/>
      <c r="G1943" s="6"/>
      <c r="H1943" s="6"/>
      <c r="I1943" s="14"/>
    </row>
    <row r="1945" spans="1:9" ht="33.75" x14ac:dyDescent="0.25">
      <c r="B1945" s="265" t="s">
        <v>955</v>
      </c>
      <c r="C1945" s="266"/>
      <c r="D1945" s="266"/>
      <c r="E1945" s="266"/>
      <c r="F1945" s="266"/>
      <c r="G1945" s="266"/>
      <c r="H1945" s="266"/>
      <c r="I1945" s="267"/>
    </row>
    <row r="1946" spans="1:9" ht="47.25" x14ac:dyDescent="0.25">
      <c r="A1946" s="32" t="s">
        <v>22</v>
      </c>
      <c r="B1946" s="32" t="s">
        <v>1</v>
      </c>
      <c r="C1946" s="4" t="s">
        <v>2963</v>
      </c>
      <c r="D1946" s="4" t="s">
        <v>2964</v>
      </c>
      <c r="E1946" s="101" t="s">
        <v>2965</v>
      </c>
      <c r="F1946" s="101" t="s">
        <v>2966</v>
      </c>
      <c r="G1946" s="101" t="s">
        <v>2865</v>
      </c>
      <c r="H1946" s="4" t="s">
        <v>2962</v>
      </c>
      <c r="I1946" s="34" t="s">
        <v>2</v>
      </c>
    </row>
    <row r="1947" spans="1:9" ht="25.5" x14ac:dyDescent="0.25">
      <c r="A1947" s="31"/>
      <c r="B1947" s="31"/>
      <c r="C1947" s="16" t="s">
        <v>9</v>
      </c>
      <c r="D1947" s="16" t="s">
        <v>9</v>
      </c>
      <c r="E1947" s="16" t="s">
        <v>9</v>
      </c>
      <c r="F1947" s="16" t="s">
        <v>9</v>
      </c>
      <c r="G1947" s="16" t="s">
        <v>9</v>
      </c>
      <c r="H1947" s="16" t="s">
        <v>9</v>
      </c>
      <c r="I1947" s="35"/>
    </row>
    <row r="1948" spans="1:9" ht="15.75" x14ac:dyDescent="0.25">
      <c r="A1948" s="26">
        <v>1574</v>
      </c>
      <c r="B1948" s="6" t="str">
        <f>CADASTROS!$C$1266</f>
        <v>José Carlos Ferreira</v>
      </c>
      <c r="C1948" s="7"/>
      <c r="D1948" s="7"/>
      <c r="E1948" s="7"/>
      <c r="F1948" s="7"/>
      <c r="G1948" s="7"/>
      <c r="H1948" s="7"/>
      <c r="I1948" s="8">
        <f>SUM(C1948+D1948+E1948+F1948+G1948+H1948)</f>
        <v>0</v>
      </c>
    </row>
    <row r="1949" spans="1:9" ht="15.75" x14ac:dyDescent="0.25">
      <c r="A1949" s="26">
        <v>1575</v>
      </c>
      <c r="B1949" s="6" t="str">
        <f>CADASTROS!$C$1267</f>
        <v>Emerson Alves de Jesus</v>
      </c>
      <c r="C1949" s="7"/>
      <c r="D1949" s="7"/>
      <c r="E1949" s="7"/>
      <c r="F1949" s="7"/>
      <c r="G1949" s="7"/>
      <c r="H1949" s="7"/>
      <c r="I1949" s="8">
        <f>SUM(C1949+D1949+E1949+F1949+G1949+H1949)</f>
        <v>0</v>
      </c>
    </row>
    <row r="1950" spans="1:9" ht="15.75" x14ac:dyDescent="0.25">
      <c r="A1950" s="26">
        <v>1576</v>
      </c>
      <c r="B1950" s="6" t="str">
        <f>CADASTROS!$C$1268</f>
        <v>Mônica Viana Anjos</v>
      </c>
      <c r="C1950" s="7"/>
      <c r="D1950" s="7"/>
      <c r="E1950" s="7"/>
      <c r="F1950" s="7"/>
      <c r="G1950" s="7"/>
      <c r="H1950" s="7"/>
      <c r="I1950" s="8">
        <f t="shared" ref="I1950:I1974" si="142">SUM(C1950+D1950+E1950+F1950+G1950+H1950)</f>
        <v>0</v>
      </c>
    </row>
    <row r="1951" spans="1:9" ht="15.75" x14ac:dyDescent="0.25">
      <c r="A1951" s="26">
        <v>1577</v>
      </c>
      <c r="B1951" s="6" t="str">
        <f>CADASTROS!$C$1269</f>
        <v>Leandro de Andrade Souza</v>
      </c>
      <c r="C1951" s="7"/>
      <c r="D1951" s="7"/>
      <c r="E1951" s="7"/>
      <c r="F1951" s="7"/>
      <c r="G1951" s="7"/>
      <c r="H1951" s="7"/>
      <c r="I1951" s="8">
        <f t="shared" si="142"/>
        <v>0</v>
      </c>
    </row>
    <row r="1952" spans="1:9" ht="15.75" x14ac:dyDescent="0.25">
      <c r="A1952" s="26">
        <v>1578</v>
      </c>
      <c r="B1952" s="6" t="str">
        <f>CADASTROS!$C$1270</f>
        <v>Nilton Rodrigues Pires</v>
      </c>
      <c r="C1952" s="7">
        <v>14.5</v>
      </c>
      <c r="D1952" s="7">
        <v>15</v>
      </c>
      <c r="E1952" s="7">
        <v>15</v>
      </c>
      <c r="F1952" s="7"/>
      <c r="G1952" s="7">
        <v>12.5</v>
      </c>
      <c r="H1952" s="7"/>
      <c r="I1952" s="8">
        <f t="shared" si="142"/>
        <v>57</v>
      </c>
    </row>
    <row r="1953" spans="1:9" ht="15.75" x14ac:dyDescent="0.25">
      <c r="A1953" s="26">
        <v>1579</v>
      </c>
      <c r="B1953" s="6" t="str">
        <f>CADASTROS!$C$1271</f>
        <v>Joane Jesus dos Santos</v>
      </c>
      <c r="C1953" s="7"/>
      <c r="D1953" s="7"/>
      <c r="E1953" s="7"/>
      <c r="F1953" s="7"/>
      <c r="G1953" s="7"/>
      <c r="H1953" s="7"/>
      <c r="I1953" s="8">
        <f t="shared" si="142"/>
        <v>0</v>
      </c>
    </row>
    <row r="1954" spans="1:9" ht="15.75" x14ac:dyDescent="0.25">
      <c r="A1954" s="26">
        <v>1580</v>
      </c>
      <c r="B1954" s="6" t="str">
        <f>CADASTROS!$C$1272</f>
        <v>Romário Nascimento Santos</v>
      </c>
      <c r="C1954" s="7"/>
      <c r="D1954" s="7"/>
      <c r="E1954" s="7"/>
      <c r="F1954" s="7"/>
      <c r="G1954" s="7"/>
      <c r="H1954" s="7"/>
      <c r="I1954" s="8">
        <f t="shared" si="142"/>
        <v>0</v>
      </c>
    </row>
    <row r="1955" spans="1:9" ht="15.75" x14ac:dyDescent="0.25">
      <c r="A1955" s="26">
        <v>1581</v>
      </c>
      <c r="B1955" s="6" t="str">
        <f>CADASTROS!$C$1273</f>
        <v>Adão Xavier de Souza</v>
      </c>
      <c r="C1955" s="7"/>
      <c r="D1955" s="7">
        <v>30</v>
      </c>
      <c r="E1955" s="7">
        <v>15.5</v>
      </c>
      <c r="F1955" s="7"/>
      <c r="G1955" s="7"/>
      <c r="H1955" s="7"/>
      <c r="I1955" s="8">
        <f t="shared" si="142"/>
        <v>45.5</v>
      </c>
    </row>
    <row r="1956" spans="1:9" ht="15.75" x14ac:dyDescent="0.25">
      <c r="A1956" s="26">
        <v>1582</v>
      </c>
      <c r="B1956" s="6" t="str">
        <f>CADASTROS!$C$1274</f>
        <v>Erenilza de Jesus Oliveira</v>
      </c>
      <c r="C1956" s="7"/>
      <c r="D1956" s="7"/>
      <c r="E1956" s="7"/>
      <c r="F1956" s="7"/>
      <c r="G1956" s="7"/>
      <c r="H1956" s="7"/>
      <c r="I1956" s="8">
        <f t="shared" si="142"/>
        <v>0</v>
      </c>
    </row>
    <row r="1957" spans="1:9" ht="15.75" x14ac:dyDescent="0.25">
      <c r="A1957" s="26">
        <v>1583</v>
      </c>
      <c r="B1957" s="6" t="str">
        <f>CADASTROS!$C$1275</f>
        <v>Maria Amoza P. de Jesus</v>
      </c>
      <c r="C1957" s="7"/>
      <c r="D1957" s="7"/>
      <c r="E1957" s="7"/>
      <c r="F1957" s="7"/>
      <c r="G1957" s="7"/>
      <c r="H1957" s="7"/>
      <c r="I1957" s="8">
        <f t="shared" si="142"/>
        <v>0</v>
      </c>
    </row>
    <row r="1958" spans="1:9" ht="15.75" x14ac:dyDescent="0.25">
      <c r="A1958" s="26">
        <v>1584</v>
      </c>
      <c r="B1958" s="6" t="str">
        <f>CADASTROS!$C$1276</f>
        <v>Gildevan Mendes de Morais</v>
      </c>
      <c r="C1958" s="7"/>
      <c r="D1958" s="7"/>
      <c r="E1958" s="7"/>
      <c r="F1958" s="7"/>
      <c r="G1958" s="7"/>
      <c r="H1958" s="7"/>
      <c r="I1958" s="8">
        <f t="shared" si="142"/>
        <v>0</v>
      </c>
    </row>
    <row r="1959" spans="1:9" ht="15.75" x14ac:dyDescent="0.25">
      <c r="A1959" s="26">
        <v>1585</v>
      </c>
      <c r="B1959" s="6" t="str">
        <f>CADASTROS!$C$1277</f>
        <v>Alessandro S dos Santos</v>
      </c>
      <c r="C1959" s="7"/>
      <c r="D1959" s="7"/>
      <c r="E1959" s="7"/>
      <c r="F1959" s="7"/>
      <c r="G1959" s="7"/>
      <c r="H1959" s="7"/>
      <c r="I1959" s="8">
        <f t="shared" si="142"/>
        <v>0</v>
      </c>
    </row>
    <row r="1960" spans="1:9" ht="15.75" x14ac:dyDescent="0.25">
      <c r="A1960" s="26">
        <v>1586</v>
      </c>
      <c r="B1960" s="6" t="str">
        <f>CADASTROS!$C$1278</f>
        <v>Paulo Augusto de Souza</v>
      </c>
      <c r="C1960" s="7"/>
      <c r="D1960" s="7"/>
      <c r="E1960" s="7"/>
      <c r="F1960" s="7"/>
      <c r="G1960" s="7"/>
      <c r="H1960" s="7"/>
      <c r="I1960" s="8">
        <f t="shared" si="142"/>
        <v>0</v>
      </c>
    </row>
    <row r="1961" spans="1:9" ht="15.75" x14ac:dyDescent="0.25">
      <c r="A1961" s="26">
        <v>1587</v>
      </c>
      <c r="B1961" s="6" t="str">
        <f>CADASTROS!$C$1279</f>
        <v>Paulo Sérgio de Jesus Cruz</v>
      </c>
      <c r="C1961" s="7"/>
      <c r="D1961" s="7"/>
      <c r="E1961" s="7"/>
      <c r="F1961" s="7"/>
      <c r="G1961" s="7"/>
      <c r="H1961" s="7"/>
      <c r="I1961" s="8">
        <f t="shared" si="142"/>
        <v>0</v>
      </c>
    </row>
    <row r="1962" spans="1:9" ht="15.75" x14ac:dyDescent="0.25">
      <c r="A1962" s="26">
        <v>1588</v>
      </c>
      <c r="B1962" s="6" t="str">
        <f>CADASTROS!$C$1280</f>
        <v>Gilvania de Jesus Brito</v>
      </c>
      <c r="C1962" s="7"/>
      <c r="D1962" s="7"/>
      <c r="E1962" s="7"/>
      <c r="F1962" s="7"/>
      <c r="G1962" s="7"/>
      <c r="H1962" s="7"/>
      <c r="I1962" s="8">
        <f t="shared" si="142"/>
        <v>0</v>
      </c>
    </row>
    <row r="1963" spans="1:9" ht="15.75" x14ac:dyDescent="0.25">
      <c r="A1963" s="26">
        <v>1589</v>
      </c>
      <c r="B1963" s="6" t="str">
        <f>CADASTROS!$C$1281</f>
        <v>Sacha Bispo da Silva</v>
      </c>
      <c r="C1963" s="7"/>
      <c r="D1963" s="7"/>
      <c r="E1963" s="7"/>
      <c r="F1963" s="7"/>
      <c r="G1963" s="7"/>
      <c r="H1963" s="7"/>
      <c r="I1963" s="8">
        <f t="shared" si="142"/>
        <v>0</v>
      </c>
    </row>
    <row r="1964" spans="1:9" ht="15.75" x14ac:dyDescent="0.25">
      <c r="A1964" s="26">
        <v>1590</v>
      </c>
      <c r="B1964" s="6" t="str">
        <f>CADASTROS!$C$1282</f>
        <v>Marinalva F Evangelista</v>
      </c>
      <c r="C1964" s="7"/>
      <c r="D1964" s="7"/>
      <c r="E1964" s="7"/>
      <c r="F1964" s="7"/>
      <c r="G1964" s="7"/>
      <c r="H1964" s="7"/>
      <c r="I1964" s="8">
        <f t="shared" si="142"/>
        <v>0</v>
      </c>
    </row>
    <row r="1965" spans="1:9" ht="15.75" x14ac:dyDescent="0.25">
      <c r="A1965" s="26">
        <v>1591</v>
      </c>
      <c r="B1965" s="6" t="str">
        <f>CADASTROS!$C$1283</f>
        <v>Livia Ferreira Martins</v>
      </c>
      <c r="C1965" s="7"/>
      <c r="D1965" s="7"/>
      <c r="E1965" s="7"/>
      <c r="F1965" s="7"/>
      <c r="G1965" s="7"/>
      <c r="H1965" s="7"/>
      <c r="I1965" s="8">
        <f t="shared" si="142"/>
        <v>0</v>
      </c>
    </row>
    <row r="1966" spans="1:9" ht="15.75" x14ac:dyDescent="0.25">
      <c r="A1966" s="26">
        <v>1592</v>
      </c>
      <c r="B1966" s="6" t="str">
        <f>CADASTROS!$C$1284</f>
        <v>Morivaldo Oliveira Bispo</v>
      </c>
      <c r="C1966" s="7"/>
      <c r="D1966" s="7"/>
      <c r="E1966" s="7"/>
      <c r="F1966" s="7"/>
      <c r="G1966" s="7"/>
      <c r="H1966" s="7"/>
      <c r="I1966" s="8">
        <f t="shared" si="142"/>
        <v>0</v>
      </c>
    </row>
    <row r="1967" spans="1:9" ht="15.75" x14ac:dyDescent="0.25">
      <c r="A1967" s="26">
        <v>1593</v>
      </c>
      <c r="B1967" s="102" t="str">
        <f>CADASTROS!$C$1285</f>
        <v>Edineia Martins da Silva</v>
      </c>
      <c r="C1967" s="7"/>
      <c r="D1967" s="7"/>
      <c r="E1967" s="7"/>
      <c r="F1967" s="7"/>
      <c r="G1967" s="7"/>
      <c r="H1967" s="7"/>
      <c r="I1967" s="8">
        <f t="shared" si="142"/>
        <v>0</v>
      </c>
    </row>
    <row r="1968" spans="1:9" ht="15.75" x14ac:dyDescent="0.25">
      <c r="A1968" s="26">
        <v>1594</v>
      </c>
      <c r="B1968" s="102" t="str">
        <f>CADASTROS!$C$1286</f>
        <v>Danilo Teles Marciel</v>
      </c>
      <c r="C1968" s="7"/>
      <c r="D1968" s="7">
        <v>15.5</v>
      </c>
      <c r="E1968" s="7">
        <v>11.5</v>
      </c>
      <c r="F1968" s="7"/>
      <c r="G1968" s="7"/>
      <c r="H1968" s="7"/>
      <c r="I1968" s="8">
        <f t="shared" si="142"/>
        <v>27</v>
      </c>
    </row>
    <row r="1969" spans="1:9" ht="15.75" x14ac:dyDescent="0.25">
      <c r="A1969" s="26">
        <v>1595</v>
      </c>
      <c r="B1969" s="102" t="str">
        <f>CADASTROS!$C$1287</f>
        <v>Camila Santos Lima</v>
      </c>
      <c r="C1969" s="7"/>
      <c r="D1969" s="7"/>
      <c r="E1969" s="7"/>
      <c r="F1969" s="7"/>
      <c r="G1969" s="7"/>
      <c r="H1969" s="7"/>
      <c r="I1969" s="8">
        <f t="shared" si="142"/>
        <v>0</v>
      </c>
    </row>
    <row r="1970" spans="1:9" ht="15.75" x14ac:dyDescent="0.25">
      <c r="A1970" s="26">
        <v>1596</v>
      </c>
      <c r="B1970" s="102" t="str">
        <f>CADASTROS!$C$1288</f>
        <v>Silvania da Silva Santos</v>
      </c>
      <c r="C1970" s="7"/>
      <c r="D1970" s="7"/>
      <c r="E1970" s="7"/>
      <c r="F1970" s="7"/>
      <c r="G1970" s="7"/>
      <c r="H1970" s="7"/>
      <c r="I1970" s="8">
        <f t="shared" si="142"/>
        <v>0</v>
      </c>
    </row>
    <row r="1971" spans="1:9" ht="15.75" x14ac:dyDescent="0.25">
      <c r="A1971" s="26">
        <v>1597</v>
      </c>
      <c r="B1971" s="102" t="str">
        <f>CADASTROS!$C$1289</f>
        <v>Erionice Jesus da Silva</v>
      </c>
      <c r="C1971" s="7"/>
      <c r="D1971" s="7"/>
      <c r="E1971" s="7"/>
      <c r="F1971" s="7"/>
      <c r="G1971" s="7"/>
      <c r="H1971" s="7"/>
      <c r="I1971" s="8">
        <f t="shared" si="142"/>
        <v>0</v>
      </c>
    </row>
    <row r="1972" spans="1:9" ht="15.75" x14ac:dyDescent="0.25">
      <c r="A1972" s="26">
        <v>1598</v>
      </c>
      <c r="B1972" s="102" t="str">
        <f>CADASTROS!$C$1290</f>
        <v>Luzia Santos da Silva</v>
      </c>
      <c r="C1972" s="7"/>
      <c r="D1972" s="7"/>
      <c r="E1972" s="7"/>
      <c r="F1972" s="7"/>
      <c r="G1972" s="7"/>
      <c r="H1972" s="7"/>
      <c r="I1972" s="8">
        <f t="shared" si="142"/>
        <v>0</v>
      </c>
    </row>
    <row r="1973" spans="1:9" ht="15.75" x14ac:dyDescent="0.25">
      <c r="A1973" s="26">
        <v>1599</v>
      </c>
      <c r="B1973" s="102" t="str">
        <f>CADASTROS!$C$1291</f>
        <v>João Francisco da Silva</v>
      </c>
      <c r="C1973" s="7"/>
      <c r="D1973" s="7"/>
      <c r="E1973" s="7"/>
      <c r="F1973" s="7"/>
      <c r="G1973" s="7"/>
      <c r="H1973" s="7"/>
      <c r="I1973" s="8">
        <f t="shared" si="142"/>
        <v>0</v>
      </c>
    </row>
    <row r="1974" spans="1:9" ht="15.75" x14ac:dyDescent="0.25">
      <c r="A1974" s="26">
        <v>1600</v>
      </c>
      <c r="B1974" s="102" t="str">
        <f>CADASTROS!$C$1292</f>
        <v>Gilvandia Silva Alves</v>
      </c>
      <c r="C1974" s="7"/>
      <c r="D1974" s="7"/>
      <c r="E1974" s="7"/>
      <c r="F1974" s="7"/>
      <c r="G1974" s="7"/>
      <c r="H1974" s="7"/>
      <c r="I1974" s="8">
        <f t="shared" si="142"/>
        <v>0</v>
      </c>
    </row>
    <row r="1975" spans="1:9" ht="15.75" x14ac:dyDescent="0.25">
      <c r="B1975" s="7" t="s">
        <v>3</v>
      </c>
      <c r="C1975" s="7">
        <f t="shared" ref="C1975:I1975" si="143">SUM(C1948:C1974)</f>
        <v>14.5</v>
      </c>
      <c r="D1975" s="7">
        <f t="shared" si="143"/>
        <v>60.5</v>
      </c>
      <c r="E1975" s="7">
        <f t="shared" si="143"/>
        <v>42</v>
      </c>
      <c r="F1975" s="7">
        <f t="shared" si="143"/>
        <v>0</v>
      </c>
      <c r="G1975" s="7">
        <f t="shared" si="143"/>
        <v>12.5</v>
      </c>
      <c r="H1975" s="7">
        <f t="shared" si="143"/>
        <v>0</v>
      </c>
      <c r="I1975" s="7">
        <f t="shared" si="143"/>
        <v>129.5</v>
      </c>
    </row>
    <row r="1977" spans="1:9" ht="15.75" x14ac:dyDescent="0.25">
      <c r="B1977" s="9" t="s">
        <v>4</v>
      </c>
      <c r="C1977" s="7"/>
      <c r="D1977" s="7"/>
      <c r="E1977" s="7"/>
      <c r="F1977" s="7"/>
      <c r="G1977" s="7"/>
      <c r="H1977" s="7"/>
      <c r="I1977" s="7">
        <f>SUM(C1977:H1977)</f>
        <v>0</v>
      </c>
    </row>
    <row r="1978" spans="1:9" x14ac:dyDescent="0.25">
      <c r="B1978" s="10"/>
    </row>
    <row r="1979" spans="1:9" ht="15.75" x14ac:dyDescent="0.25">
      <c r="B1979" s="9" t="s">
        <v>5</v>
      </c>
      <c r="C1979" s="11" t="e">
        <f t="shared" ref="C1979:H1979" si="144">C1975/C1977</f>
        <v>#DIV/0!</v>
      </c>
      <c r="D1979" s="11" t="e">
        <f t="shared" si="144"/>
        <v>#DIV/0!</v>
      </c>
      <c r="E1979" s="11" t="e">
        <f t="shared" si="144"/>
        <v>#DIV/0!</v>
      </c>
      <c r="F1979" s="11" t="e">
        <f t="shared" si="144"/>
        <v>#DIV/0!</v>
      </c>
      <c r="G1979" s="11" t="e">
        <f t="shared" si="144"/>
        <v>#DIV/0!</v>
      </c>
      <c r="H1979" s="11" t="e">
        <f t="shared" si="144"/>
        <v>#DIV/0!</v>
      </c>
      <c r="I1979" s="11"/>
    </row>
    <row r="1980" spans="1:9" ht="15.75" x14ac:dyDescent="0.25">
      <c r="B1980" s="12"/>
      <c r="C1980" s="13"/>
      <c r="D1980" s="13"/>
      <c r="E1980" s="13"/>
      <c r="F1980" s="13"/>
      <c r="G1980" s="13"/>
      <c r="H1980" s="12"/>
      <c r="I1980" s="12"/>
    </row>
    <row r="1981" spans="1:9" ht="15.75" x14ac:dyDescent="0.25">
      <c r="B1981" s="9" t="s">
        <v>6</v>
      </c>
      <c r="C1981" s="7"/>
      <c r="D1981" s="7"/>
      <c r="E1981" s="6"/>
      <c r="F1981" s="6"/>
      <c r="G1981" s="6"/>
      <c r="H1981" s="6"/>
      <c r="I1981" s="14"/>
    </row>
    <row r="1983" spans="1:9" ht="33.75" x14ac:dyDescent="0.25">
      <c r="B1983" s="265" t="s">
        <v>955</v>
      </c>
      <c r="C1983" s="266"/>
      <c r="D1983" s="266"/>
      <c r="E1983" s="266"/>
      <c r="F1983" s="266"/>
      <c r="G1983" s="266"/>
      <c r="H1983" s="266"/>
      <c r="I1983" s="267"/>
    </row>
    <row r="1984" spans="1:9" ht="47.25" x14ac:dyDescent="0.25">
      <c r="A1984" s="32" t="s">
        <v>22</v>
      </c>
      <c r="B1984" s="32" t="s">
        <v>1</v>
      </c>
      <c r="C1984" s="4" t="s">
        <v>2963</v>
      </c>
      <c r="D1984" s="4" t="s">
        <v>2964</v>
      </c>
      <c r="E1984" s="101" t="s">
        <v>2965</v>
      </c>
      <c r="F1984" s="101" t="s">
        <v>2966</v>
      </c>
      <c r="G1984" s="101" t="s">
        <v>2865</v>
      </c>
      <c r="H1984" s="4" t="s">
        <v>2962</v>
      </c>
      <c r="I1984" s="280" t="s">
        <v>2</v>
      </c>
    </row>
    <row r="1985" spans="1:15" ht="25.5" x14ac:dyDescent="0.25">
      <c r="A1985" s="31"/>
      <c r="B1985" s="31"/>
      <c r="C1985" s="16" t="s">
        <v>9</v>
      </c>
      <c r="D1985" s="16" t="s">
        <v>9</v>
      </c>
      <c r="E1985" s="16" t="s">
        <v>9</v>
      </c>
      <c r="F1985" s="16" t="s">
        <v>9</v>
      </c>
      <c r="G1985" s="16" t="s">
        <v>9</v>
      </c>
      <c r="H1985" s="16" t="s">
        <v>9</v>
      </c>
      <c r="I1985" s="281"/>
      <c r="J1985" s="106"/>
      <c r="K1985" s="106"/>
      <c r="L1985" s="107"/>
      <c r="M1985" s="107"/>
      <c r="N1985" s="106"/>
      <c r="O1985" s="106"/>
    </row>
    <row r="1986" spans="1:15" ht="15.75" x14ac:dyDescent="0.25">
      <c r="A1986" s="26">
        <v>1601</v>
      </c>
      <c r="B1986" s="102" t="str">
        <f>CADASTROS!$C$1293</f>
        <v>Gilson da Silva Pereira</v>
      </c>
      <c r="C1986" s="7"/>
      <c r="D1986" s="7"/>
      <c r="E1986" s="7"/>
      <c r="F1986" s="7"/>
      <c r="G1986" s="7"/>
      <c r="H1986" s="7"/>
      <c r="I1986" s="8">
        <f>SUM(C1986+D1986+E1986+F1986+G1986+H1986)</f>
        <v>0</v>
      </c>
    </row>
    <row r="1987" spans="1:15" ht="15.75" x14ac:dyDescent="0.25">
      <c r="A1987" s="26">
        <v>1602</v>
      </c>
      <c r="B1987" s="102" t="str">
        <f>CADASTROS!$C$1294</f>
        <v>Reinilson Oliveira Souza</v>
      </c>
      <c r="C1987" s="7"/>
      <c r="D1987" s="7"/>
      <c r="E1987" s="7"/>
      <c r="F1987" s="7"/>
      <c r="G1987" s="7"/>
      <c r="H1987" s="7"/>
      <c r="I1987" s="8">
        <f>SUM(C1987+D1987+E1987+F1987+G1987+H1987)</f>
        <v>0</v>
      </c>
    </row>
    <row r="1988" spans="1:15" ht="15.75" x14ac:dyDescent="0.25">
      <c r="A1988" s="26">
        <v>1603</v>
      </c>
      <c r="B1988" s="102" t="str">
        <f>CADASTROS!$C$1295</f>
        <v>Isaque Rosa de Souza</v>
      </c>
      <c r="C1988" s="7"/>
      <c r="D1988" s="7"/>
      <c r="E1988" s="7"/>
      <c r="F1988" s="7"/>
      <c r="G1988" s="7"/>
      <c r="H1988" s="7"/>
      <c r="I1988" s="8">
        <f t="shared" ref="I1988:I2012" si="145">SUM(C1988+D1988+E1988+F1988+G1988+H1988)</f>
        <v>0</v>
      </c>
    </row>
    <row r="1989" spans="1:15" ht="15.75" x14ac:dyDescent="0.25">
      <c r="A1989" s="26">
        <v>1604</v>
      </c>
      <c r="B1989" s="102" t="str">
        <f>CADASTROS!$C$1296</f>
        <v>Marlene Gaspar de Souza</v>
      </c>
      <c r="C1989" s="7">
        <v>10.5</v>
      </c>
      <c r="D1989" s="7"/>
      <c r="E1989" s="7">
        <v>14.5</v>
      </c>
      <c r="F1989" s="7"/>
      <c r="G1989" s="7">
        <v>11.5</v>
      </c>
      <c r="H1989" s="7"/>
      <c r="I1989" s="8">
        <f t="shared" si="145"/>
        <v>36.5</v>
      </c>
    </row>
    <row r="1990" spans="1:15" ht="15.75" x14ac:dyDescent="0.25">
      <c r="A1990" s="26">
        <v>1605</v>
      </c>
      <c r="B1990" s="102" t="str">
        <f>CADASTROS!$C$1297</f>
        <v>Clesia Souza Santos</v>
      </c>
      <c r="C1990" s="7"/>
      <c r="D1990" s="7"/>
      <c r="E1990" s="7"/>
      <c r="F1990" s="7"/>
      <c r="G1990" s="7"/>
      <c r="H1990" s="7"/>
      <c r="I1990" s="8">
        <f t="shared" si="145"/>
        <v>0</v>
      </c>
    </row>
    <row r="1991" spans="1:15" ht="15.75" x14ac:dyDescent="0.25">
      <c r="A1991" s="26">
        <v>1606</v>
      </c>
      <c r="B1991" s="102" t="str">
        <f>CADASTROS!$C$1298</f>
        <v>Narina Santana Machado</v>
      </c>
      <c r="C1991" s="7"/>
      <c r="D1991" s="7"/>
      <c r="E1991" s="7"/>
      <c r="F1991" s="7"/>
      <c r="G1991" s="7"/>
      <c r="H1991" s="7"/>
      <c r="I1991" s="8">
        <f t="shared" si="145"/>
        <v>0</v>
      </c>
    </row>
    <row r="1992" spans="1:15" ht="15.75" x14ac:dyDescent="0.25">
      <c r="A1992" s="26">
        <v>1607</v>
      </c>
      <c r="B1992" s="102" t="str">
        <f>CADASTROS!$C$1299</f>
        <v>Cleide Silva Santos</v>
      </c>
      <c r="C1992" s="7"/>
      <c r="D1992" s="7"/>
      <c r="E1992" s="7"/>
      <c r="F1992" s="7"/>
      <c r="G1992" s="7"/>
      <c r="H1992" s="7"/>
      <c r="I1992" s="8">
        <f t="shared" si="145"/>
        <v>0</v>
      </c>
    </row>
    <row r="1993" spans="1:15" ht="15.75" x14ac:dyDescent="0.25">
      <c r="A1993" s="26">
        <v>1608</v>
      </c>
      <c r="B1993" s="102" t="str">
        <f>CADASTROS!$C$1300</f>
        <v>José Carlos Araújo Gomes</v>
      </c>
      <c r="C1993" s="7"/>
      <c r="D1993" s="7"/>
      <c r="E1993" s="7"/>
      <c r="F1993" s="7"/>
      <c r="G1993" s="7"/>
      <c r="H1993" s="7"/>
      <c r="I1993" s="8">
        <f t="shared" si="145"/>
        <v>0</v>
      </c>
    </row>
    <row r="1994" spans="1:15" ht="15.75" x14ac:dyDescent="0.25">
      <c r="A1994" s="26">
        <v>1609</v>
      </c>
      <c r="B1994" s="102" t="str">
        <f>CADASTROS!$C$1301</f>
        <v>Paulo Ricardo J. Santos</v>
      </c>
      <c r="C1994" s="7"/>
      <c r="D1994" s="7"/>
      <c r="E1994" s="7"/>
      <c r="F1994" s="7"/>
      <c r="G1994" s="7"/>
      <c r="H1994" s="7"/>
      <c r="I1994" s="8">
        <f t="shared" si="145"/>
        <v>0</v>
      </c>
    </row>
    <row r="1995" spans="1:15" ht="15.75" x14ac:dyDescent="0.25">
      <c r="A1995" s="26">
        <v>1610</v>
      </c>
      <c r="B1995" s="102" t="str">
        <f>CADASTROS!$C$1302</f>
        <v>Tamires Pereira de Souza</v>
      </c>
      <c r="C1995" s="7"/>
      <c r="D1995" s="7"/>
      <c r="E1995" s="7"/>
      <c r="F1995" s="7"/>
      <c r="G1995" s="7"/>
      <c r="H1995" s="7"/>
      <c r="I1995" s="8">
        <f t="shared" si="145"/>
        <v>0</v>
      </c>
    </row>
    <row r="1996" spans="1:15" ht="15.75" x14ac:dyDescent="0.25">
      <c r="A1996" s="26">
        <v>1611</v>
      </c>
      <c r="B1996" s="102" t="str">
        <f>CADASTROS!$C$1303</f>
        <v>Sandra Gonçalves Alves</v>
      </c>
      <c r="C1996" s="7"/>
      <c r="D1996" s="7"/>
      <c r="E1996" s="7"/>
      <c r="F1996" s="7"/>
      <c r="G1996" s="7">
        <v>11.5</v>
      </c>
      <c r="H1996" s="7"/>
      <c r="I1996" s="8">
        <f t="shared" si="145"/>
        <v>11.5</v>
      </c>
    </row>
    <row r="1997" spans="1:15" ht="15.75" x14ac:dyDescent="0.25">
      <c r="A1997" s="26">
        <v>1612</v>
      </c>
      <c r="B1997" s="102" t="str">
        <f>CADASTROS!$C$1304</f>
        <v>Robson de Souza Santos</v>
      </c>
      <c r="C1997" s="7"/>
      <c r="D1997" s="7"/>
      <c r="E1997" s="7"/>
      <c r="F1997" s="7"/>
      <c r="G1997" s="7"/>
      <c r="H1997" s="7"/>
      <c r="I1997" s="8">
        <f t="shared" si="145"/>
        <v>0</v>
      </c>
    </row>
    <row r="1998" spans="1:15" ht="15.75" x14ac:dyDescent="0.25">
      <c r="A1998" s="26">
        <v>1613</v>
      </c>
      <c r="B1998" s="102" t="str">
        <f>CADASTROS!$C$1305</f>
        <v>Sara Alves de Brito</v>
      </c>
      <c r="C1998" s="7"/>
      <c r="D1998" s="7"/>
      <c r="E1998" s="7"/>
      <c r="F1998" s="7"/>
      <c r="G1998" s="7"/>
      <c r="H1998" s="7"/>
      <c r="I1998" s="8">
        <f t="shared" si="145"/>
        <v>0</v>
      </c>
    </row>
    <row r="1999" spans="1:15" ht="15.75" x14ac:dyDescent="0.25">
      <c r="A1999" s="26">
        <v>1614</v>
      </c>
      <c r="B1999" s="102" t="str">
        <f>CADASTROS!$C$1306</f>
        <v>Romário A. Santos</v>
      </c>
      <c r="C1999" s="7"/>
      <c r="D1999" s="7"/>
      <c r="E1999" s="7"/>
      <c r="F1999" s="7"/>
      <c r="G1999" s="7"/>
      <c r="H1999" s="7"/>
      <c r="I1999" s="8">
        <f t="shared" si="145"/>
        <v>0</v>
      </c>
    </row>
    <row r="2000" spans="1:15" ht="15.75" x14ac:dyDescent="0.25">
      <c r="A2000" s="26">
        <v>1615</v>
      </c>
      <c r="B2000" s="102" t="str">
        <f>CADASTROS!$C$1307</f>
        <v>Raimunda O. Anjos</v>
      </c>
      <c r="C2000" s="7"/>
      <c r="D2000" s="7"/>
      <c r="E2000" s="7"/>
      <c r="F2000" s="7"/>
      <c r="G2000" s="7"/>
      <c r="H2000" s="7"/>
      <c r="I2000" s="8">
        <f t="shared" si="145"/>
        <v>0</v>
      </c>
    </row>
    <row r="2001" spans="1:9" ht="15.75" x14ac:dyDescent="0.25">
      <c r="A2001" s="26">
        <v>1616</v>
      </c>
      <c r="B2001" s="102" t="str">
        <f>CADASTROS!$C$1308</f>
        <v>Virlene Bispo Mercês</v>
      </c>
      <c r="C2001" s="7"/>
      <c r="D2001" s="7"/>
      <c r="E2001" s="7"/>
      <c r="F2001" s="7"/>
      <c r="G2001" s="7"/>
      <c r="H2001" s="7"/>
      <c r="I2001" s="8">
        <f t="shared" si="145"/>
        <v>0</v>
      </c>
    </row>
    <row r="2002" spans="1:9" ht="15.75" x14ac:dyDescent="0.25">
      <c r="A2002" s="26">
        <v>1617</v>
      </c>
      <c r="B2002" s="102" t="str">
        <f>CADASTROS!$C$1309</f>
        <v>Jilson Barbosa Oliveira</v>
      </c>
      <c r="C2002" s="7"/>
      <c r="D2002" s="7">
        <v>14</v>
      </c>
      <c r="E2002" s="7"/>
      <c r="F2002" s="7"/>
      <c r="G2002" s="7"/>
      <c r="H2002" s="7"/>
      <c r="I2002" s="8">
        <f t="shared" si="145"/>
        <v>14</v>
      </c>
    </row>
    <row r="2003" spans="1:9" ht="15.75" x14ac:dyDescent="0.25">
      <c r="A2003" s="26">
        <v>1618</v>
      </c>
      <c r="B2003" s="102" t="str">
        <f>CADASTROS!$C$1310</f>
        <v>Marinalva Gonçalves Silva</v>
      </c>
      <c r="C2003" s="7"/>
      <c r="D2003" s="7"/>
      <c r="E2003" s="7"/>
      <c r="F2003" s="7"/>
      <c r="G2003" s="7"/>
      <c r="H2003" s="7"/>
      <c r="I2003" s="8">
        <f t="shared" si="145"/>
        <v>0</v>
      </c>
    </row>
    <row r="2004" spans="1:9" ht="15.75" x14ac:dyDescent="0.25">
      <c r="A2004" s="26">
        <v>1619</v>
      </c>
      <c r="B2004" s="102" t="str">
        <f>CADASTROS!$C$1311</f>
        <v>Lourito Ferreira de Novais</v>
      </c>
      <c r="C2004" s="7"/>
      <c r="D2004" s="7"/>
      <c r="E2004" s="7"/>
      <c r="F2004" s="7"/>
      <c r="G2004" s="7"/>
      <c r="H2004" s="7"/>
      <c r="I2004" s="8">
        <f t="shared" si="145"/>
        <v>0</v>
      </c>
    </row>
    <row r="2005" spans="1:9" ht="15.75" x14ac:dyDescent="0.25">
      <c r="A2005" s="26">
        <v>1620</v>
      </c>
      <c r="B2005" s="102" t="str">
        <f>CADASTROS!$C$1312</f>
        <v>Vera Lúcia Francisca de Sousa</v>
      </c>
      <c r="C2005" s="7"/>
      <c r="D2005" s="7"/>
      <c r="E2005" s="7"/>
      <c r="F2005" s="7"/>
      <c r="G2005" s="7"/>
      <c r="H2005" s="7"/>
      <c r="I2005" s="8">
        <f t="shared" si="145"/>
        <v>0</v>
      </c>
    </row>
    <row r="2006" spans="1:9" ht="15.75" x14ac:dyDescent="0.25">
      <c r="A2006" s="26">
        <v>1621</v>
      </c>
      <c r="B2006" s="102" t="str">
        <f>CADASTROS!$C$1313</f>
        <v>Tereza Emília de Novais</v>
      </c>
      <c r="C2006" s="7"/>
      <c r="D2006" s="7"/>
      <c r="E2006" s="7"/>
      <c r="F2006" s="7"/>
      <c r="G2006" s="7"/>
      <c r="H2006" s="7"/>
      <c r="I2006" s="8">
        <f t="shared" si="145"/>
        <v>0</v>
      </c>
    </row>
    <row r="2007" spans="1:9" ht="15.75" x14ac:dyDescent="0.25">
      <c r="A2007" s="26">
        <v>1622</v>
      </c>
      <c r="B2007" s="102" t="str">
        <f>CADASTROS!$C$1314</f>
        <v>Taciara Cruz Alves</v>
      </c>
      <c r="C2007" s="7"/>
      <c r="D2007" s="7"/>
      <c r="E2007" s="7"/>
      <c r="F2007" s="7"/>
      <c r="G2007" s="7"/>
      <c r="H2007" s="7"/>
      <c r="I2007" s="8">
        <f t="shared" si="145"/>
        <v>0</v>
      </c>
    </row>
    <row r="2008" spans="1:9" ht="15.75" x14ac:dyDescent="0.25">
      <c r="A2008" s="26">
        <v>1623</v>
      </c>
      <c r="B2008" s="102" t="str">
        <f>CADASTROS!$C$1315</f>
        <v>Edileuza Cordeiro Paula</v>
      </c>
      <c r="C2008" s="7"/>
      <c r="D2008" s="7"/>
      <c r="E2008" s="7"/>
      <c r="F2008" s="7"/>
      <c r="G2008" s="7"/>
      <c r="H2008" s="7"/>
      <c r="I2008" s="8">
        <f t="shared" si="145"/>
        <v>0</v>
      </c>
    </row>
    <row r="2009" spans="1:9" ht="15.75" x14ac:dyDescent="0.25">
      <c r="A2009" s="26">
        <v>1624</v>
      </c>
      <c r="B2009" s="102" t="str">
        <f>CADASTROS!$C$1316</f>
        <v>Tamires Dourado de Oliveira</v>
      </c>
      <c r="C2009" s="7"/>
      <c r="D2009" s="7"/>
      <c r="E2009" s="7"/>
      <c r="F2009" s="7"/>
      <c r="G2009" s="7"/>
      <c r="H2009" s="7"/>
      <c r="I2009" s="8">
        <f t="shared" si="145"/>
        <v>0</v>
      </c>
    </row>
    <row r="2010" spans="1:9" ht="15.75" x14ac:dyDescent="0.25">
      <c r="A2010" s="26">
        <v>1625</v>
      </c>
      <c r="B2010" s="102" t="str">
        <f>CADASTROS!$C$1317</f>
        <v>Simone A. Oliveira</v>
      </c>
      <c r="C2010" s="7"/>
      <c r="D2010" s="7"/>
      <c r="E2010" s="7"/>
      <c r="F2010" s="7"/>
      <c r="G2010" s="7"/>
      <c r="H2010" s="7"/>
      <c r="I2010" s="8">
        <f t="shared" si="145"/>
        <v>0</v>
      </c>
    </row>
    <row r="2011" spans="1:9" ht="15.75" x14ac:dyDescent="0.25">
      <c r="A2011" s="26">
        <v>1626</v>
      </c>
      <c r="B2011" s="102" t="str">
        <f>CADASTROS!$C$1318</f>
        <v>Claudio O. Ferreira</v>
      </c>
      <c r="C2011" s="7"/>
      <c r="D2011" s="7"/>
      <c r="E2011" s="7"/>
      <c r="F2011" s="7"/>
      <c r="G2011" s="7"/>
      <c r="H2011" s="7"/>
      <c r="I2011" s="8">
        <f t="shared" si="145"/>
        <v>0</v>
      </c>
    </row>
    <row r="2012" spans="1:9" ht="15.75" x14ac:dyDescent="0.25">
      <c r="A2012" s="26">
        <v>1627</v>
      </c>
      <c r="B2012" s="102" t="str">
        <f>CADASTROS!$C$1319</f>
        <v>Raimundo da Silva</v>
      </c>
      <c r="C2012" s="7">
        <v>18</v>
      </c>
      <c r="D2012" s="7">
        <v>15.5</v>
      </c>
      <c r="E2012" s="7">
        <v>13</v>
      </c>
      <c r="F2012" s="7"/>
      <c r="G2012" s="7">
        <v>22.5</v>
      </c>
      <c r="H2012" s="7">
        <v>20.5</v>
      </c>
      <c r="I2012" s="8">
        <f t="shared" si="145"/>
        <v>89.5</v>
      </c>
    </row>
    <row r="2013" spans="1:9" ht="15.75" x14ac:dyDescent="0.25">
      <c r="B2013" s="7" t="s">
        <v>3</v>
      </c>
      <c r="C2013" s="7">
        <f t="shared" ref="C2013:I2013" si="146">SUM(C1986:C2012)</f>
        <v>28.5</v>
      </c>
      <c r="D2013" s="7">
        <f t="shared" si="146"/>
        <v>29.5</v>
      </c>
      <c r="E2013" s="7">
        <f t="shared" si="146"/>
        <v>27.5</v>
      </c>
      <c r="F2013" s="7">
        <f t="shared" si="146"/>
        <v>0</v>
      </c>
      <c r="G2013" s="7">
        <f t="shared" si="146"/>
        <v>45.5</v>
      </c>
      <c r="H2013" s="7">
        <f t="shared" si="146"/>
        <v>20.5</v>
      </c>
      <c r="I2013" s="7">
        <f t="shared" si="146"/>
        <v>151.5</v>
      </c>
    </row>
    <row r="2015" spans="1:9" ht="15.75" x14ac:dyDescent="0.25">
      <c r="B2015" s="9" t="s">
        <v>4</v>
      </c>
      <c r="C2015" s="7"/>
      <c r="D2015" s="7"/>
      <c r="E2015" s="7"/>
      <c r="F2015" s="7"/>
      <c r="G2015" s="7"/>
      <c r="H2015" s="7"/>
      <c r="I2015" s="7">
        <f>SUM(C2015:H2015)</f>
        <v>0</v>
      </c>
    </row>
    <row r="2016" spans="1:9" x14ac:dyDescent="0.25">
      <c r="B2016" s="10"/>
    </row>
    <row r="2017" spans="1:9" ht="15.75" x14ac:dyDescent="0.25">
      <c r="B2017" s="9" t="s">
        <v>5</v>
      </c>
      <c r="C2017" s="11" t="e">
        <f t="shared" ref="C2017:H2017" si="147">C2013/C2015</f>
        <v>#DIV/0!</v>
      </c>
      <c r="D2017" s="11" t="e">
        <f t="shared" si="147"/>
        <v>#DIV/0!</v>
      </c>
      <c r="E2017" s="11" t="e">
        <f t="shared" si="147"/>
        <v>#DIV/0!</v>
      </c>
      <c r="F2017" s="11" t="e">
        <f t="shared" si="147"/>
        <v>#DIV/0!</v>
      </c>
      <c r="G2017" s="11" t="e">
        <f t="shared" si="147"/>
        <v>#DIV/0!</v>
      </c>
      <c r="H2017" s="11" t="e">
        <f t="shared" si="147"/>
        <v>#DIV/0!</v>
      </c>
      <c r="I2017" s="11"/>
    </row>
    <row r="2018" spans="1:9" ht="15.75" x14ac:dyDescent="0.25">
      <c r="B2018" s="12"/>
      <c r="C2018" s="13"/>
      <c r="D2018" s="13"/>
      <c r="E2018" s="13"/>
      <c r="F2018" s="13"/>
      <c r="G2018" s="13"/>
      <c r="H2018" s="12"/>
      <c r="I2018" s="12"/>
    </row>
    <row r="2019" spans="1:9" ht="15.75" x14ac:dyDescent="0.25">
      <c r="B2019" s="9" t="s">
        <v>6</v>
      </c>
      <c r="C2019" s="7"/>
      <c r="D2019" s="7"/>
      <c r="E2019" s="6"/>
      <c r="F2019" s="6"/>
      <c r="G2019" s="6"/>
      <c r="H2019" s="6"/>
      <c r="I2019" s="14"/>
    </row>
    <row r="2021" spans="1:9" ht="33" customHeight="1" x14ac:dyDescent="0.25">
      <c r="B2021" s="265" t="s">
        <v>955</v>
      </c>
      <c r="C2021" s="266"/>
      <c r="D2021" s="266"/>
      <c r="E2021" s="266"/>
      <c r="F2021" s="266"/>
      <c r="G2021" s="266"/>
      <c r="H2021" s="266"/>
      <c r="I2021" s="267"/>
    </row>
    <row r="2022" spans="1:9" ht="47.25" x14ac:dyDescent="0.25">
      <c r="A2022" s="32" t="s">
        <v>22</v>
      </c>
      <c r="B2022" s="32" t="s">
        <v>1</v>
      </c>
      <c r="C2022" s="4" t="s">
        <v>2963</v>
      </c>
      <c r="D2022" s="4" t="s">
        <v>2964</v>
      </c>
      <c r="E2022" s="101" t="s">
        <v>2965</v>
      </c>
      <c r="F2022" s="101" t="s">
        <v>2966</v>
      </c>
      <c r="G2022" s="101" t="s">
        <v>2865</v>
      </c>
      <c r="H2022" s="4" t="s">
        <v>2962</v>
      </c>
      <c r="I2022" s="34" t="s">
        <v>2</v>
      </c>
    </row>
    <row r="2023" spans="1:9" ht="26.1" customHeight="1" x14ac:dyDescent="0.25">
      <c r="A2023" s="31"/>
      <c r="B2023" s="31"/>
      <c r="C2023" s="16" t="s">
        <v>9</v>
      </c>
      <c r="D2023" s="16" t="s">
        <v>9</v>
      </c>
      <c r="E2023" s="16" t="s">
        <v>9</v>
      </c>
      <c r="F2023" s="16" t="s">
        <v>9</v>
      </c>
      <c r="G2023" s="16" t="s">
        <v>9</v>
      </c>
      <c r="H2023" s="16" t="s">
        <v>9</v>
      </c>
      <c r="I2023" s="35"/>
    </row>
    <row r="2024" spans="1:9" ht="15.75" x14ac:dyDescent="0.25">
      <c r="A2024" s="26">
        <v>1628</v>
      </c>
      <c r="B2024" s="102" t="str">
        <f>CADASTROS!$C$1320</f>
        <v>Daniela dos Anjos Souza</v>
      </c>
      <c r="C2024" s="7"/>
      <c r="D2024" s="7"/>
      <c r="E2024" s="7"/>
      <c r="F2024" s="7"/>
      <c r="G2024" s="7"/>
      <c r="H2024" s="7"/>
      <c r="I2024" s="8">
        <f>SUM(C2024+D2024+E2024+F2024+G2024+H2024)</f>
        <v>0</v>
      </c>
    </row>
    <row r="2025" spans="1:9" ht="15.75" x14ac:dyDescent="0.25">
      <c r="A2025" s="26">
        <v>1629</v>
      </c>
      <c r="B2025" s="102" t="str">
        <f>CADASTROS!$C$1321</f>
        <v>Vanessa Sampaio Santiago</v>
      </c>
      <c r="C2025" s="7"/>
      <c r="D2025" s="7"/>
      <c r="E2025" s="7"/>
      <c r="F2025" s="7"/>
      <c r="G2025" s="7"/>
      <c r="H2025" s="7"/>
      <c r="I2025" s="8">
        <f>SUM(C2025+D2025+E2025+F2025+G2025+H2025)</f>
        <v>0</v>
      </c>
    </row>
    <row r="2026" spans="1:9" ht="15.75" x14ac:dyDescent="0.25">
      <c r="A2026" s="26">
        <v>1630</v>
      </c>
      <c r="B2026" s="102" t="str">
        <f>CADASTROS!$C$1322</f>
        <v>Elizabete Sa Teles Sena</v>
      </c>
      <c r="C2026" s="7"/>
      <c r="D2026" s="7"/>
      <c r="E2026" s="7"/>
      <c r="F2026" s="7"/>
      <c r="G2026" s="7"/>
      <c r="H2026" s="7"/>
      <c r="I2026" s="8">
        <f t="shared" ref="I2026:I2050" si="148">SUM(C2026+D2026+E2026+F2026+G2026+H2026)</f>
        <v>0</v>
      </c>
    </row>
    <row r="2027" spans="1:9" ht="15.75" x14ac:dyDescent="0.25">
      <c r="A2027" s="26">
        <v>1631</v>
      </c>
      <c r="B2027" s="102" t="str">
        <f>CADASTROS!$C$1323</f>
        <v>Valdeque Teles Santos</v>
      </c>
      <c r="C2027" s="7"/>
      <c r="D2027" s="7"/>
      <c r="E2027" s="7"/>
      <c r="F2027" s="7"/>
      <c r="G2027" s="7"/>
      <c r="H2027" s="7"/>
      <c r="I2027" s="8">
        <f t="shared" si="148"/>
        <v>0</v>
      </c>
    </row>
    <row r="2028" spans="1:9" ht="15.75" x14ac:dyDescent="0.25">
      <c r="A2028" s="26">
        <v>1632</v>
      </c>
      <c r="B2028" s="102" t="str">
        <f>CADASTROS!$C$1324</f>
        <v>Ivanilda Morais de Sousa</v>
      </c>
      <c r="C2028" s="7"/>
      <c r="D2028" s="7"/>
      <c r="E2028" s="7"/>
      <c r="F2028" s="7"/>
      <c r="G2028" s="7"/>
      <c r="H2028" s="7"/>
      <c r="I2028" s="8">
        <f t="shared" si="148"/>
        <v>0</v>
      </c>
    </row>
    <row r="2029" spans="1:9" ht="15.75" x14ac:dyDescent="0.25">
      <c r="A2029" s="26">
        <v>1633</v>
      </c>
      <c r="B2029" s="102" t="str">
        <f>CADASTROS!$C$1325</f>
        <v>Marcia Silva dos Santos</v>
      </c>
      <c r="C2029" s="7">
        <v>13</v>
      </c>
      <c r="D2029" s="7">
        <v>14</v>
      </c>
      <c r="E2029" s="7">
        <v>11.5</v>
      </c>
      <c r="F2029" s="7"/>
      <c r="G2029" s="7">
        <v>26</v>
      </c>
      <c r="H2029" s="7">
        <v>21</v>
      </c>
      <c r="I2029" s="8">
        <f t="shared" si="148"/>
        <v>85.5</v>
      </c>
    </row>
    <row r="2030" spans="1:9" ht="15.75" x14ac:dyDescent="0.25">
      <c r="A2030" s="26">
        <v>1634</v>
      </c>
      <c r="B2030" s="102" t="str">
        <f>CADASTROS!$C$1326</f>
        <v>Solange Barbosa da Silva</v>
      </c>
      <c r="C2030" s="7"/>
      <c r="D2030" s="7">
        <v>11</v>
      </c>
      <c r="E2030" s="7"/>
      <c r="F2030" s="7"/>
      <c r="G2030" s="7"/>
      <c r="H2030" s="7"/>
      <c r="I2030" s="8">
        <f t="shared" si="148"/>
        <v>11</v>
      </c>
    </row>
    <row r="2031" spans="1:9" ht="15.75" x14ac:dyDescent="0.25">
      <c r="A2031" s="26">
        <v>1635</v>
      </c>
      <c r="B2031" s="102" t="str">
        <f>CADASTROS!$C$1327</f>
        <v>Valéria de Jesus Bispo</v>
      </c>
      <c r="C2031" s="7"/>
      <c r="D2031" s="7"/>
      <c r="E2031" s="7"/>
      <c r="F2031" s="7"/>
      <c r="G2031" s="7"/>
      <c r="H2031" s="7"/>
      <c r="I2031" s="8">
        <f t="shared" si="148"/>
        <v>0</v>
      </c>
    </row>
    <row r="2032" spans="1:9" ht="15.75" x14ac:dyDescent="0.25">
      <c r="A2032" s="26">
        <v>1636</v>
      </c>
      <c r="B2032" s="102" t="str">
        <f>CADASTROS!$C$1328</f>
        <v>Natália dos Santos Araújo</v>
      </c>
      <c r="C2032" s="7"/>
      <c r="D2032" s="7"/>
      <c r="E2032" s="7"/>
      <c r="F2032" s="7"/>
      <c r="G2032" s="7"/>
      <c r="H2032" s="7"/>
      <c r="I2032" s="8">
        <f t="shared" si="148"/>
        <v>0</v>
      </c>
    </row>
    <row r="2033" spans="1:9" ht="15.75" x14ac:dyDescent="0.25">
      <c r="A2033" s="26">
        <v>1637</v>
      </c>
      <c r="B2033" s="102" t="str">
        <f>CADASTROS!$C$1329</f>
        <v>Hildeni Alves Araujo</v>
      </c>
      <c r="C2033" s="7"/>
      <c r="D2033" s="7"/>
      <c r="E2033" s="7"/>
      <c r="F2033" s="7"/>
      <c r="G2033" s="7"/>
      <c r="H2033" s="7"/>
      <c r="I2033" s="8">
        <f t="shared" si="148"/>
        <v>0</v>
      </c>
    </row>
    <row r="2034" spans="1:9" ht="15.75" x14ac:dyDescent="0.25">
      <c r="A2034" s="26">
        <v>1638</v>
      </c>
      <c r="B2034" s="102" t="str">
        <f>CADASTROS!$C$1330</f>
        <v>Gisselia Santos da Silva</v>
      </c>
      <c r="C2034" s="7"/>
      <c r="D2034" s="7"/>
      <c r="E2034" s="7"/>
      <c r="F2034" s="7"/>
      <c r="G2034" s="7"/>
      <c r="H2034" s="7"/>
      <c r="I2034" s="8">
        <f t="shared" si="148"/>
        <v>0</v>
      </c>
    </row>
    <row r="2035" spans="1:9" ht="15.75" x14ac:dyDescent="0.25">
      <c r="A2035" s="26">
        <v>1639</v>
      </c>
      <c r="B2035" s="102" t="str">
        <f>CADASTROS!$C$1331</f>
        <v>José Leandro Alves Costa</v>
      </c>
      <c r="C2035" s="7"/>
      <c r="D2035" s="7"/>
      <c r="E2035" s="7"/>
      <c r="F2035" s="7"/>
      <c r="G2035" s="7"/>
      <c r="H2035" s="7"/>
      <c r="I2035" s="8">
        <f t="shared" si="148"/>
        <v>0</v>
      </c>
    </row>
    <row r="2036" spans="1:9" ht="15.75" x14ac:dyDescent="0.25">
      <c r="A2036" s="26">
        <v>1640</v>
      </c>
      <c r="B2036" s="102" t="str">
        <f>CADASTROS!$C$1332</f>
        <v>Robenilson da Cruz Silva</v>
      </c>
      <c r="C2036" s="7"/>
      <c r="D2036" s="7"/>
      <c r="E2036" s="7"/>
      <c r="F2036" s="7"/>
      <c r="G2036" s="7"/>
      <c r="H2036" s="7"/>
      <c r="I2036" s="8">
        <f t="shared" si="148"/>
        <v>0</v>
      </c>
    </row>
    <row r="2037" spans="1:9" ht="15.75" x14ac:dyDescent="0.25">
      <c r="A2037" s="26">
        <v>1641</v>
      </c>
      <c r="B2037" s="102" t="str">
        <f>CADASTROS!$C$1333</f>
        <v>Marilene do Rosário da Conceição</v>
      </c>
      <c r="C2037" s="7">
        <v>17</v>
      </c>
      <c r="D2037" s="7">
        <v>19</v>
      </c>
      <c r="E2037" s="7">
        <v>17</v>
      </c>
      <c r="F2037" s="7"/>
      <c r="G2037" s="7"/>
      <c r="H2037" s="7"/>
      <c r="I2037" s="8">
        <f t="shared" si="148"/>
        <v>53</v>
      </c>
    </row>
    <row r="2038" spans="1:9" ht="15.75" x14ac:dyDescent="0.25">
      <c r="A2038" s="26">
        <v>1642</v>
      </c>
      <c r="B2038" s="102" t="str">
        <f>CADASTROS!$C$1334</f>
        <v>Milton Rosa de Souza</v>
      </c>
      <c r="C2038" s="7"/>
      <c r="D2038" s="7"/>
      <c r="E2038" s="7"/>
      <c r="F2038" s="7"/>
      <c r="G2038" s="7"/>
      <c r="H2038" s="7"/>
      <c r="I2038" s="8">
        <f t="shared" si="148"/>
        <v>0</v>
      </c>
    </row>
    <row r="2039" spans="1:9" ht="15.75" x14ac:dyDescent="0.25">
      <c r="A2039" s="26">
        <v>1643</v>
      </c>
      <c r="B2039" s="102" t="str">
        <f>CADASTROS!$C$1335</f>
        <v>Natália Ribeiro de Souza</v>
      </c>
      <c r="C2039" s="7"/>
      <c r="D2039" s="7"/>
      <c r="E2039" s="7"/>
      <c r="F2039" s="7"/>
      <c r="G2039" s="7"/>
      <c r="H2039" s="7"/>
      <c r="I2039" s="8">
        <f t="shared" si="148"/>
        <v>0</v>
      </c>
    </row>
    <row r="2040" spans="1:9" ht="15.75" x14ac:dyDescent="0.25">
      <c r="A2040" s="26">
        <v>1644</v>
      </c>
      <c r="B2040" s="102" t="str">
        <f>CADASTROS!$C$1336</f>
        <v>Edicleide Barbosa de Oliveira</v>
      </c>
      <c r="C2040" s="7"/>
      <c r="D2040" s="7"/>
      <c r="E2040" s="7"/>
      <c r="F2040" s="7"/>
      <c r="G2040" s="7"/>
      <c r="H2040" s="7"/>
      <c r="I2040" s="8">
        <f t="shared" si="148"/>
        <v>0</v>
      </c>
    </row>
    <row r="2041" spans="1:9" ht="15.75" x14ac:dyDescent="0.25">
      <c r="A2041" s="26">
        <v>1645</v>
      </c>
      <c r="B2041" s="102" t="str">
        <f>CADASTROS!$C$1337</f>
        <v>Dionei J. dos Anjos</v>
      </c>
      <c r="C2041" s="7"/>
      <c r="D2041" s="7"/>
      <c r="E2041" s="7"/>
      <c r="F2041" s="7"/>
      <c r="G2041" s="7">
        <v>23</v>
      </c>
      <c r="H2041" s="7">
        <v>3</v>
      </c>
      <c r="I2041" s="8">
        <f t="shared" si="148"/>
        <v>26</v>
      </c>
    </row>
    <row r="2042" spans="1:9" ht="15.75" x14ac:dyDescent="0.25">
      <c r="A2042" s="26">
        <v>1646</v>
      </c>
      <c r="B2042" s="102" t="str">
        <f>CADASTROS!$C$1338</f>
        <v>Gabriel Sa Teles de Sousa</v>
      </c>
      <c r="C2042" s="7"/>
      <c r="D2042" s="7"/>
      <c r="E2042" s="7"/>
      <c r="F2042" s="7"/>
      <c r="G2042" s="7"/>
      <c r="H2042" s="7"/>
      <c r="I2042" s="8">
        <f t="shared" si="148"/>
        <v>0</v>
      </c>
    </row>
    <row r="2043" spans="1:9" ht="15.75" x14ac:dyDescent="0.25">
      <c r="A2043" s="26">
        <v>1647</v>
      </c>
      <c r="B2043" s="102" t="str">
        <f>CADASTROS!$C$1339</f>
        <v>Jildecir Martins Sampaio</v>
      </c>
      <c r="C2043" s="7">
        <v>50.5</v>
      </c>
      <c r="D2043" s="7">
        <v>55</v>
      </c>
      <c r="E2043" s="7">
        <v>40</v>
      </c>
      <c r="F2043" s="7"/>
      <c r="G2043" s="7">
        <v>14.5</v>
      </c>
      <c r="H2043" s="7">
        <v>30</v>
      </c>
      <c r="I2043" s="8">
        <f t="shared" si="148"/>
        <v>190</v>
      </c>
    </row>
    <row r="2044" spans="1:9" ht="15.75" x14ac:dyDescent="0.25">
      <c r="A2044" s="26">
        <v>1648</v>
      </c>
      <c r="B2044" s="102" t="str">
        <f>CADASTROS!$C$1340</f>
        <v>Antônio Carlos Peixoto</v>
      </c>
      <c r="C2044" s="7">
        <v>63.5</v>
      </c>
      <c r="D2044" s="7">
        <v>74.5</v>
      </c>
      <c r="E2044" s="7">
        <v>31</v>
      </c>
      <c r="F2044" s="7"/>
      <c r="G2044" s="7">
        <v>16</v>
      </c>
      <c r="H2044" s="7"/>
      <c r="I2044" s="8">
        <f t="shared" si="148"/>
        <v>185</v>
      </c>
    </row>
    <row r="2045" spans="1:9" ht="15.75" x14ac:dyDescent="0.25">
      <c r="A2045" s="26">
        <v>1649</v>
      </c>
      <c r="B2045" s="102" t="str">
        <f>CADASTROS!$C$1341</f>
        <v>Edison Brito da Silva</v>
      </c>
      <c r="C2045" s="7"/>
      <c r="D2045" s="7"/>
      <c r="E2045" s="7"/>
      <c r="F2045" s="7"/>
      <c r="G2045" s="7">
        <v>9</v>
      </c>
      <c r="H2045" s="7"/>
      <c r="I2045" s="8">
        <f t="shared" si="148"/>
        <v>9</v>
      </c>
    </row>
    <row r="2046" spans="1:9" ht="15.75" x14ac:dyDescent="0.25">
      <c r="A2046" s="26">
        <v>1650</v>
      </c>
      <c r="B2046" s="102" t="str">
        <f>CADASTROS!$C$1342</f>
        <v>Gilmar Ferreira de Plinio</v>
      </c>
      <c r="C2046" s="7">
        <v>16.5</v>
      </c>
      <c r="D2046" s="7">
        <v>13</v>
      </c>
      <c r="E2046" s="7">
        <v>13.5</v>
      </c>
      <c r="F2046" s="7"/>
      <c r="G2046" s="7"/>
      <c r="H2046" s="7"/>
      <c r="I2046" s="8">
        <f t="shared" si="148"/>
        <v>43</v>
      </c>
    </row>
    <row r="2047" spans="1:9" ht="15.75" x14ac:dyDescent="0.25">
      <c r="A2047" s="26">
        <v>1651</v>
      </c>
      <c r="B2047" s="102" t="str">
        <f>CADASTROS!$C$1343</f>
        <v>Mariana Silva Nunes</v>
      </c>
      <c r="C2047" s="7"/>
      <c r="D2047" s="7"/>
      <c r="E2047" s="7"/>
      <c r="F2047" s="7"/>
      <c r="G2047" s="7"/>
      <c r="H2047" s="7"/>
      <c r="I2047" s="8">
        <f t="shared" si="148"/>
        <v>0</v>
      </c>
    </row>
    <row r="2048" spans="1:9" ht="15.75" x14ac:dyDescent="0.25">
      <c r="A2048" s="26">
        <v>1652</v>
      </c>
      <c r="B2048" s="102" t="str">
        <f>CADASTROS!$C$1344</f>
        <v>Celene Alves M de Matos</v>
      </c>
      <c r="C2048" s="7"/>
      <c r="D2048" s="7"/>
      <c r="E2048" s="7"/>
      <c r="F2048" s="7"/>
      <c r="G2048" s="7"/>
      <c r="H2048" s="7"/>
      <c r="I2048" s="8">
        <f t="shared" si="148"/>
        <v>0</v>
      </c>
    </row>
    <row r="2049" spans="1:9" ht="15.75" x14ac:dyDescent="0.25">
      <c r="A2049" s="26">
        <v>1653</v>
      </c>
      <c r="B2049" s="102" t="str">
        <f>CADASTROS!$C$1345</f>
        <v>Jerferson Andrade de Lima</v>
      </c>
      <c r="C2049" s="7"/>
      <c r="D2049" s="7"/>
      <c r="E2049" s="7"/>
      <c r="F2049" s="7"/>
      <c r="G2049" s="7"/>
      <c r="H2049" s="7"/>
      <c r="I2049" s="8">
        <f t="shared" si="148"/>
        <v>0</v>
      </c>
    </row>
    <row r="2050" spans="1:9" ht="15.75" x14ac:dyDescent="0.25">
      <c r="A2050" s="26">
        <v>1654</v>
      </c>
      <c r="B2050" s="102" t="str">
        <f>CADASTROS!$C$1346</f>
        <v>Ediene Lima Soares</v>
      </c>
      <c r="C2050" s="7">
        <v>19</v>
      </c>
      <c r="D2050" s="7">
        <v>34.5</v>
      </c>
      <c r="E2050" s="7">
        <v>26.5</v>
      </c>
      <c r="F2050" s="7"/>
      <c r="G2050" s="7">
        <v>46.5</v>
      </c>
      <c r="H2050" s="7">
        <v>31.5</v>
      </c>
      <c r="I2050" s="8">
        <f t="shared" si="148"/>
        <v>158</v>
      </c>
    </row>
    <row r="2051" spans="1:9" ht="15.75" x14ac:dyDescent="0.25">
      <c r="B2051" s="7" t="s">
        <v>3</v>
      </c>
      <c r="C2051" s="7">
        <f t="shared" ref="C2051:I2051" si="149">SUM(C2024:C2050)</f>
        <v>179.5</v>
      </c>
      <c r="D2051" s="7">
        <f t="shared" si="149"/>
        <v>221</v>
      </c>
      <c r="E2051" s="7">
        <f t="shared" si="149"/>
        <v>139.5</v>
      </c>
      <c r="F2051" s="7">
        <f t="shared" si="149"/>
        <v>0</v>
      </c>
      <c r="G2051" s="7">
        <f t="shared" si="149"/>
        <v>135</v>
      </c>
      <c r="H2051" s="7">
        <f t="shared" si="149"/>
        <v>85.5</v>
      </c>
      <c r="I2051" s="7">
        <f t="shared" si="149"/>
        <v>760.5</v>
      </c>
    </row>
    <row r="2053" spans="1:9" ht="15.75" x14ac:dyDescent="0.25">
      <c r="B2053" s="9" t="s">
        <v>4</v>
      </c>
      <c r="C2053" s="7"/>
      <c r="D2053" s="7"/>
      <c r="E2053" s="7"/>
      <c r="F2053" s="7"/>
      <c r="G2053" s="7"/>
      <c r="H2053" s="7"/>
      <c r="I2053" s="7">
        <f>SUM(C2053:H2053)</f>
        <v>0</v>
      </c>
    </row>
    <row r="2054" spans="1:9" x14ac:dyDescent="0.25">
      <c r="B2054" s="10"/>
    </row>
    <row r="2055" spans="1:9" ht="15.75" x14ac:dyDescent="0.25">
      <c r="B2055" s="9" t="s">
        <v>5</v>
      </c>
      <c r="C2055" s="11" t="e">
        <f t="shared" ref="C2055:H2055" si="150">C2051/C2053</f>
        <v>#DIV/0!</v>
      </c>
      <c r="D2055" s="11" t="e">
        <f t="shared" si="150"/>
        <v>#DIV/0!</v>
      </c>
      <c r="E2055" s="11" t="e">
        <f t="shared" si="150"/>
        <v>#DIV/0!</v>
      </c>
      <c r="F2055" s="11" t="e">
        <f t="shared" si="150"/>
        <v>#DIV/0!</v>
      </c>
      <c r="G2055" s="11" t="e">
        <f t="shared" si="150"/>
        <v>#DIV/0!</v>
      </c>
      <c r="H2055" s="11" t="e">
        <f t="shared" si="150"/>
        <v>#DIV/0!</v>
      </c>
      <c r="I2055" s="11"/>
    </row>
    <row r="2056" spans="1:9" ht="15.75" x14ac:dyDescent="0.25">
      <c r="B2056" s="12"/>
      <c r="C2056" s="13"/>
      <c r="D2056" s="13"/>
      <c r="E2056" s="13"/>
      <c r="F2056" s="13"/>
      <c r="G2056" s="13"/>
      <c r="H2056" s="12"/>
      <c r="I2056" s="12"/>
    </row>
    <row r="2057" spans="1:9" ht="15.75" x14ac:dyDescent="0.25">
      <c r="B2057" s="9" t="s">
        <v>6</v>
      </c>
      <c r="C2057" s="7"/>
      <c r="D2057" s="7"/>
      <c r="E2057" s="6"/>
      <c r="F2057" s="6"/>
      <c r="G2057" s="6"/>
      <c r="H2057" s="6"/>
      <c r="I2057" s="14"/>
    </row>
    <row r="2059" spans="1:9" ht="33.75" x14ac:dyDescent="0.25">
      <c r="B2059" s="265" t="s">
        <v>955</v>
      </c>
      <c r="C2059" s="266"/>
      <c r="D2059" s="266"/>
      <c r="E2059" s="266"/>
      <c r="F2059" s="266"/>
      <c r="G2059" s="266"/>
      <c r="H2059" s="266"/>
      <c r="I2059" s="267"/>
    </row>
    <row r="2060" spans="1:9" ht="47.25" x14ac:dyDescent="0.25">
      <c r="A2060" s="32" t="s">
        <v>22</v>
      </c>
      <c r="B2060" s="32" t="s">
        <v>1</v>
      </c>
      <c r="C2060" s="4" t="s">
        <v>2963</v>
      </c>
      <c r="D2060" s="4" t="s">
        <v>2964</v>
      </c>
      <c r="E2060" s="101" t="s">
        <v>2965</v>
      </c>
      <c r="F2060" s="101" t="s">
        <v>2966</v>
      </c>
      <c r="G2060" s="101" t="s">
        <v>2865</v>
      </c>
      <c r="H2060" s="4" t="s">
        <v>2962</v>
      </c>
      <c r="I2060" s="34" t="s">
        <v>2</v>
      </c>
    </row>
    <row r="2061" spans="1:9" ht="25.5" x14ac:dyDescent="0.25">
      <c r="A2061" s="31"/>
      <c r="B2061" s="31"/>
      <c r="C2061" s="16" t="s">
        <v>9</v>
      </c>
      <c r="D2061" s="16" t="s">
        <v>9</v>
      </c>
      <c r="E2061" s="16" t="s">
        <v>9</v>
      </c>
      <c r="F2061" s="16" t="s">
        <v>9</v>
      </c>
      <c r="G2061" s="16" t="s">
        <v>9</v>
      </c>
      <c r="H2061" s="16" t="s">
        <v>9</v>
      </c>
      <c r="I2061" s="35"/>
    </row>
    <row r="2062" spans="1:9" ht="15.75" x14ac:dyDescent="0.25">
      <c r="A2062" s="26">
        <v>1655</v>
      </c>
      <c r="B2062" s="102" t="str">
        <f>CADASTROS!$C$1347</f>
        <v>Lucineide de Souza Santos</v>
      </c>
      <c r="C2062" s="7">
        <v>10.5</v>
      </c>
      <c r="D2062" s="7">
        <v>21</v>
      </c>
      <c r="E2062" s="7">
        <v>20</v>
      </c>
      <c r="F2062" s="7"/>
      <c r="G2062" s="7"/>
      <c r="H2062" s="7">
        <v>50.5</v>
      </c>
      <c r="I2062" s="8">
        <f>SUM(C2062+D2062+E2062+F2062+G2062+H2062)</f>
        <v>102</v>
      </c>
    </row>
    <row r="2063" spans="1:9" ht="15.75" x14ac:dyDescent="0.25">
      <c r="A2063" s="26">
        <v>1656</v>
      </c>
      <c r="B2063" s="102" t="str">
        <f>CADASTROS!$C$1348</f>
        <v>Terezinha S. Santos</v>
      </c>
      <c r="C2063" s="7"/>
      <c r="D2063" s="7">
        <v>26.5</v>
      </c>
      <c r="E2063" s="7">
        <v>42.5</v>
      </c>
      <c r="F2063" s="7"/>
      <c r="G2063" s="7"/>
      <c r="H2063" s="7"/>
      <c r="I2063" s="8">
        <f>SUM(C2063+D2063+E2063+F2063+G2063+H2063)</f>
        <v>69</v>
      </c>
    </row>
    <row r="2064" spans="1:9" ht="15.75" x14ac:dyDescent="0.25">
      <c r="A2064" s="26">
        <v>1657</v>
      </c>
      <c r="B2064" s="102" t="str">
        <f>CADASTROS!$C$1349</f>
        <v>Poliana Nunes dos Santos</v>
      </c>
      <c r="C2064" s="7">
        <v>17</v>
      </c>
      <c r="D2064" s="7">
        <v>10</v>
      </c>
      <c r="E2064" s="7">
        <v>20</v>
      </c>
      <c r="F2064" s="7"/>
      <c r="G2064" s="7">
        <v>14</v>
      </c>
      <c r="H2064" s="7"/>
      <c r="I2064" s="8">
        <f t="shared" ref="I2064:I2088" si="151">SUM(C2064+D2064+E2064+F2064+G2064+H2064)</f>
        <v>61</v>
      </c>
    </row>
    <row r="2065" spans="1:9" ht="15.75" x14ac:dyDescent="0.25">
      <c r="A2065" s="26">
        <v>1658</v>
      </c>
      <c r="B2065" s="102" t="str">
        <f>CADASTROS!$C$1350</f>
        <v>Jose Nilton P. dos Santos</v>
      </c>
      <c r="C2065" s="7">
        <v>8</v>
      </c>
      <c r="D2065" s="7">
        <v>6</v>
      </c>
      <c r="E2065" s="7">
        <v>4.5</v>
      </c>
      <c r="F2065" s="7"/>
      <c r="G2065" s="7">
        <v>5.5</v>
      </c>
      <c r="H2065" s="7"/>
      <c r="I2065" s="8">
        <f t="shared" si="151"/>
        <v>24</v>
      </c>
    </row>
    <row r="2066" spans="1:9" ht="15.75" x14ac:dyDescent="0.25">
      <c r="A2066" s="26">
        <v>1659</v>
      </c>
      <c r="B2066" s="102" t="str">
        <f>CADASTROS!$C$1351</f>
        <v>Antônio Selmo N. Marques</v>
      </c>
      <c r="C2066" s="7"/>
      <c r="D2066" s="7">
        <v>13.5</v>
      </c>
      <c r="E2066" s="7">
        <v>14</v>
      </c>
      <c r="F2066" s="7"/>
      <c r="G2066" s="7">
        <v>13.5</v>
      </c>
      <c r="H2066" s="7"/>
      <c r="I2066" s="8">
        <f t="shared" si="151"/>
        <v>41</v>
      </c>
    </row>
    <row r="2067" spans="1:9" ht="15.75" x14ac:dyDescent="0.25">
      <c r="A2067" s="26">
        <v>1660</v>
      </c>
      <c r="B2067" s="102" t="str">
        <f>CADASTROS!$C$1352</f>
        <v>Edilson Ribeiro</v>
      </c>
      <c r="C2067" s="7"/>
      <c r="D2067" s="7"/>
      <c r="E2067" s="7"/>
      <c r="F2067" s="7"/>
      <c r="G2067" s="7"/>
      <c r="H2067" s="7"/>
      <c r="I2067" s="8">
        <f t="shared" si="151"/>
        <v>0</v>
      </c>
    </row>
    <row r="2068" spans="1:9" ht="15.75" x14ac:dyDescent="0.25">
      <c r="A2068" s="26">
        <v>1661</v>
      </c>
      <c r="B2068" s="102" t="str">
        <f>CADASTROS!$C$1353</f>
        <v>Ivonete Euzébio dos Anjos</v>
      </c>
      <c r="C2068" s="7"/>
      <c r="D2068" s="7"/>
      <c r="E2068" s="7"/>
      <c r="F2068" s="7"/>
      <c r="G2068" s="7"/>
      <c r="H2068" s="7"/>
      <c r="I2068" s="8">
        <f t="shared" si="151"/>
        <v>0</v>
      </c>
    </row>
    <row r="2069" spans="1:9" ht="15.75" x14ac:dyDescent="0.25">
      <c r="A2069" s="26">
        <v>1662</v>
      </c>
      <c r="B2069" s="102" t="str">
        <f>CADASTROS!$C$1354</f>
        <v>Fernando Sá Teles Santana</v>
      </c>
      <c r="C2069" s="7"/>
      <c r="D2069" s="7"/>
      <c r="E2069" s="7"/>
      <c r="F2069" s="7"/>
      <c r="G2069" s="7"/>
      <c r="H2069" s="7"/>
      <c r="I2069" s="8">
        <f t="shared" si="151"/>
        <v>0</v>
      </c>
    </row>
    <row r="2070" spans="1:9" ht="15.75" x14ac:dyDescent="0.25">
      <c r="A2070" s="26">
        <v>1663</v>
      </c>
      <c r="B2070" s="102" t="str">
        <f>CADASTROS!$C$1355</f>
        <v>Laisa Mendes Araújo</v>
      </c>
      <c r="C2070" s="7"/>
      <c r="D2070" s="7"/>
      <c r="E2070" s="7"/>
      <c r="F2070" s="7"/>
      <c r="G2070" s="7"/>
      <c r="H2070" s="7"/>
      <c r="I2070" s="8">
        <f t="shared" si="151"/>
        <v>0</v>
      </c>
    </row>
    <row r="2071" spans="1:9" ht="15.75" x14ac:dyDescent="0.25">
      <c r="A2071" s="26">
        <v>1664</v>
      </c>
      <c r="B2071" s="102" t="str">
        <f>CADASTROS!$C$1356</f>
        <v>Gilderlandia M. de Oliveira</v>
      </c>
      <c r="C2071" s="7"/>
      <c r="D2071" s="7"/>
      <c r="E2071" s="7"/>
      <c r="F2071" s="7"/>
      <c r="G2071" s="7"/>
      <c r="H2071" s="7"/>
      <c r="I2071" s="8">
        <f t="shared" si="151"/>
        <v>0</v>
      </c>
    </row>
    <row r="2072" spans="1:9" ht="15.75" x14ac:dyDescent="0.25">
      <c r="A2072" s="26">
        <v>1665</v>
      </c>
      <c r="B2072" s="102" t="str">
        <f>CADASTROS!$C$1357</f>
        <v>Marineide de Jesus Moreira</v>
      </c>
      <c r="C2072" s="7"/>
      <c r="D2072" s="7"/>
      <c r="E2072" s="7"/>
      <c r="F2072" s="7"/>
      <c r="G2072" s="7"/>
      <c r="H2072" s="7"/>
      <c r="I2072" s="8">
        <f t="shared" si="151"/>
        <v>0</v>
      </c>
    </row>
    <row r="2073" spans="1:9" ht="15.75" x14ac:dyDescent="0.25">
      <c r="A2073" s="26">
        <v>1666</v>
      </c>
      <c r="B2073" s="102" t="str">
        <f>CADASTROS!$C$1358</f>
        <v>Marineide Cristina Alves</v>
      </c>
      <c r="C2073" s="7"/>
      <c r="D2073" s="7"/>
      <c r="E2073" s="7"/>
      <c r="F2073" s="7"/>
      <c r="G2073" s="7"/>
      <c r="H2073" s="7"/>
      <c r="I2073" s="8">
        <f t="shared" si="151"/>
        <v>0</v>
      </c>
    </row>
    <row r="2074" spans="1:9" ht="15.75" x14ac:dyDescent="0.25">
      <c r="A2074" s="26">
        <v>1667</v>
      </c>
      <c r="B2074" s="102" t="str">
        <f>CADASTROS!$C$1359</f>
        <v>Wellington N. Ferreira</v>
      </c>
      <c r="C2074" s="7"/>
      <c r="D2074" s="7"/>
      <c r="E2074" s="7"/>
      <c r="F2074" s="7"/>
      <c r="G2074" s="7"/>
      <c r="H2074" s="7"/>
      <c r="I2074" s="8">
        <f t="shared" si="151"/>
        <v>0</v>
      </c>
    </row>
    <row r="2075" spans="1:9" ht="15.75" x14ac:dyDescent="0.25">
      <c r="A2075" s="26">
        <v>1668</v>
      </c>
      <c r="B2075" s="102" t="str">
        <f>CADASTROS!$C$1360</f>
        <v>Adriana Evangelica</v>
      </c>
      <c r="C2075" s="7"/>
      <c r="D2075" s="7"/>
      <c r="E2075" s="7">
        <v>7</v>
      </c>
      <c r="F2075" s="7"/>
      <c r="G2075" s="7"/>
      <c r="H2075" s="7"/>
      <c r="I2075" s="8">
        <f t="shared" si="151"/>
        <v>7</v>
      </c>
    </row>
    <row r="2076" spans="1:9" ht="15.75" x14ac:dyDescent="0.25">
      <c r="A2076" s="26">
        <v>1669</v>
      </c>
      <c r="B2076" s="102" t="str">
        <f>CADASTROS!$C$1361</f>
        <v>Joana F. da Conceição</v>
      </c>
      <c r="C2076" s="7"/>
      <c r="D2076" s="7"/>
      <c r="E2076" s="7"/>
      <c r="F2076" s="7"/>
      <c r="G2076" s="7"/>
      <c r="H2076" s="7"/>
      <c r="I2076" s="8">
        <f t="shared" si="151"/>
        <v>0</v>
      </c>
    </row>
    <row r="2077" spans="1:9" ht="15.75" x14ac:dyDescent="0.25">
      <c r="A2077" s="26">
        <v>1670</v>
      </c>
      <c r="B2077" s="102" t="str">
        <f>CADASTROS!$C$1362</f>
        <v>Mario Sergio Reis da Silva</v>
      </c>
      <c r="C2077" s="7"/>
      <c r="D2077" s="7"/>
      <c r="E2077" s="7">
        <v>6</v>
      </c>
      <c r="F2077" s="7"/>
      <c r="G2077" s="7">
        <v>7</v>
      </c>
      <c r="H2077" s="7"/>
      <c r="I2077" s="8">
        <f t="shared" si="151"/>
        <v>13</v>
      </c>
    </row>
    <row r="2078" spans="1:9" ht="15.75" x14ac:dyDescent="0.25">
      <c r="A2078" s="26">
        <v>1671</v>
      </c>
      <c r="B2078" s="102" t="str">
        <f>CADASTROS!$C$1363</f>
        <v>Adelmo Pinto Santana</v>
      </c>
      <c r="C2078" s="7"/>
      <c r="D2078" s="7"/>
      <c r="E2078" s="7">
        <v>13</v>
      </c>
      <c r="F2078" s="7"/>
      <c r="G2078" s="7"/>
      <c r="H2078" s="7"/>
      <c r="I2078" s="8">
        <f t="shared" si="151"/>
        <v>13</v>
      </c>
    </row>
    <row r="2079" spans="1:9" ht="15.75" x14ac:dyDescent="0.25">
      <c r="A2079" s="26">
        <v>1672</v>
      </c>
      <c r="B2079" s="102" t="str">
        <f>CADASTROS!$C$1364</f>
        <v>Priscila Oliveira de Jesus</v>
      </c>
      <c r="C2079" s="7"/>
      <c r="D2079" s="7"/>
      <c r="E2079" s="7"/>
      <c r="F2079" s="7"/>
      <c r="G2079" s="7"/>
      <c r="H2079" s="7"/>
      <c r="I2079" s="8">
        <f t="shared" si="151"/>
        <v>0</v>
      </c>
    </row>
    <row r="2080" spans="1:9" ht="15.75" x14ac:dyDescent="0.25">
      <c r="A2080" s="26">
        <v>1673</v>
      </c>
      <c r="B2080" s="102" t="str">
        <f>CADASTROS!$C$1365</f>
        <v>Jaelson Miranda de Souza</v>
      </c>
      <c r="C2080" s="7"/>
      <c r="D2080" s="7"/>
      <c r="E2080" s="7"/>
      <c r="F2080" s="7"/>
      <c r="G2080" s="7"/>
      <c r="H2080" s="7"/>
      <c r="I2080" s="8">
        <f t="shared" si="151"/>
        <v>0</v>
      </c>
    </row>
    <row r="2081" spans="1:9" ht="15.75" x14ac:dyDescent="0.25">
      <c r="A2081" s="26">
        <v>1674</v>
      </c>
      <c r="B2081" s="102" t="str">
        <f>CADASTROS!$C$1366</f>
        <v>Jailton Souza de Jesus</v>
      </c>
      <c r="C2081" s="7"/>
      <c r="D2081" s="7"/>
      <c r="E2081" s="7"/>
      <c r="F2081" s="7"/>
      <c r="G2081" s="7"/>
      <c r="H2081" s="7"/>
      <c r="I2081" s="8">
        <f t="shared" si="151"/>
        <v>0</v>
      </c>
    </row>
    <row r="2082" spans="1:9" ht="15.75" x14ac:dyDescent="0.25">
      <c r="A2082" s="26">
        <v>1675</v>
      </c>
      <c r="B2082" s="102" t="str">
        <f>CADASTROS!$C$1367</f>
        <v>Rafael O. Alves</v>
      </c>
      <c r="C2082" s="7">
        <v>14</v>
      </c>
      <c r="D2082" s="7">
        <v>14.5</v>
      </c>
      <c r="E2082" s="7">
        <v>14.5</v>
      </c>
      <c r="F2082" s="7"/>
      <c r="G2082" s="7">
        <v>12</v>
      </c>
      <c r="H2082" s="7">
        <v>15</v>
      </c>
      <c r="I2082" s="8">
        <f t="shared" si="151"/>
        <v>70</v>
      </c>
    </row>
    <row r="2083" spans="1:9" ht="15.75" x14ac:dyDescent="0.25">
      <c r="A2083" s="26">
        <v>1676</v>
      </c>
      <c r="B2083" s="102" t="str">
        <f>CADASTROS!$C$1368</f>
        <v>Crislaine Andrade Martins</v>
      </c>
      <c r="C2083" s="7"/>
      <c r="D2083" s="7"/>
      <c r="E2083" s="7"/>
      <c r="F2083" s="7"/>
      <c r="G2083" s="7">
        <v>10</v>
      </c>
      <c r="H2083" s="7"/>
      <c r="I2083" s="8">
        <f t="shared" si="151"/>
        <v>10</v>
      </c>
    </row>
    <row r="2084" spans="1:9" ht="15.75" x14ac:dyDescent="0.25">
      <c r="A2084" s="26">
        <v>1677</v>
      </c>
      <c r="B2084" s="102" t="str">
        <f>CADASTROS!$C$1369</f>
        <v>Marineide Santos Santana</v>
      </c>
      <c r="C2084" s="7"/>
      <c r="D2084" s="7"/>
      <c r="E2084" s="7"/>
      <c r="F2084" s="7"/>
      <c r="G2084" s="7"/>
      <c r="H2084" s="7"/>
      <c r="I2084" s="8">
        <f t="shared" si="151"/>
        <v>0</v>
      </c>
    </row>
    <row r="2085" spans="1:9" ht="15.75" x14ac:dyDescent="0.25">
      <c r="A2085" s="26">
        <v>1678</v>
      </c>
      <c r="B2085" s="102" t="str">
        <f>CADASTROS!$C$1370</f>
        <v>Valtonio Alves da Silva</v>
      </c>
      <c r="C2085" s="7">
        <v>13.5</v>
      </c>
      <c r="D2085" s="7">
        <v>18</v>
      </c>
      <c r="E2085" s="7">
        <v>17</v>
      </c>
      <c r="F2085" s="7"/>
      <c r="G2085" s="7"/>
      <c r="H2085" s="7"/>
      <c r="I2085" s="8">
        <f t="shared" si="151"/>
        <v>48.5</v>
      </c>
    </row>
    <row r="2086" spans="1:9" ht="15.75" x14ac:dyDescent="0.25">
      <c r="A2086" s="26">
        <v>1679</v>
      </c>
      <c r="B2086" s="102" t="str">
        <f>CADASTROS!$C$1371</f>
        <v>Silvanete Antonio de Souza</v>
      </c>
      <c r="C2086" s="7">
        <v>20.5</v>
      </c>
      <c r="D2086" s="7">
        <v>30.5</v>
      </c>
      <c r="E2086" s="7">
        <v>26</v>
      </c>
      <c r="F2086" s="7"/>
      <c r="G2086" s="7">
        <v>25.5</v>
      </c>
      <c r="H2086" s="7">
        <v>30.5</v>
      </c>
      <c r="I2086" s="8">
        <f t="shared" si="151"/>
        <v>133</v>
      </c>
    </row>
    <row r="2087" spans="1:9" ht="15.75" x14ac:dyDescent="0.25">
      <c r="A2087" s="26">
        <v>1680</v>
      </c>
      <c r="B2087" s="102" t="str">
        <f>CADASTROS!$C$1372</f>
        <v>Natália Meira de Jesus</v>
      </c>
      <c r="C2087" s="7"/>
      <c r="D2087" s="7">
        <v>12</v>
      </c>
      <c r="E2087" s="7"/>
      <c r="F2087" s="7"/>
      <c r="G2087" s="7"/>
      <c r="H2087" s="7"/>
      <c r="I2087" s="8">
        <f t="shared" si="151"/>
        <v>12</v>
      </c>
    </row>
    <row r="2088" spans="1:9" ht="15.75" x14ac:dyDescent="0.25">
      <c r="A2088" s="26">
        <v>1681</v>
      </c>
      <c r="B2088" s="102" t="str">
        <f>CADASTROS!$C$1373</f>
        <v>Jacson de Jesus Moreira</v>
      </c>
      <c r="C2088" s="7">
        <v>15</v>
      </c>
      <c r="D2088" s="7">
        <v>14</v>
      </c>
      <c r="E2088" s="7"/>
      <c r="F2088" s="7"/>
      <c r="G2088" s="7">
        <v>13.5</v>
      </c>
      <c r="H2088" s="7"/>
      <c r="I2088" s="8">
        <f t="shared" si="151"/>
        <v>42.5</v>
      </c>
    </row>
    <row r="2089" spans="1:9" ht="15.75" x14ac:dyDescent="0.25">
      <c r="B2089" s="7" t="s">
        <v>3</v>
      </c>
      <c r="C2089" s="7">
        <f t="shared" ref="C2089:I2089" si="152">SUM(C2062:C2088)</f>
        <v>98.5</v>
      </c>
      <c r="D2089" s="7">
        <f t="shared" si="152"/>
        <v>166</v>
      </c>
      <c r="E2089" s="7">
        <f t="shared" si="152"/>
        <v>184.5</v>
      </c>
      <c r="F2089" s="7">
        <f t="shared" si="152"/>
        <v>0</v>
      </c>
      <c r="G2089" s="7">
        <f t="shared" si="152"/>
        <v>101</v>
      </c>
      <c r="H2089" s="7">
        <f t="shared" si="152"/>
        <v>96</v>
      </c>
      <c r="I2089" s="7">
        <f t="shared" si="152"/>
        <v>646</v>
      </c>
    </row>
    <row r="2091" spans="1:9" ht="15.75" x14ac:dyDescent="0.25">
      <c r="B2091" s="9" t="s">
        <v>4</v>
      </c>
      <c r="C2091" s="7"/>
      <c r="D2091" s="7"/>
      <c r="E2091" s="7"/>
      <c r="F2091" s="7"/>
      <c r="G2091" s="7"/>
      <c r="H2091" s="7"/>
      <c r="I2091" s="7">
        <f>SUM(C2091:H2091)</f>
        <v>0</v>
      </c>
    </row>
    <row r="2092" spans="1:9" x14ac:dyDescent="0.25">
      <c r="B2092" s="10"/>
    </row>
    <row r="2093" spans="1:9" ht="15.75" x14ac:dyDescent="0.25">
      <c r="B2093" s="9" t="s">
        <v>5</v>
      </c>
      <c r="C2093" s="11" t="e">
        <f t="shared" ref="C2093:H2093" si="153">C2089/C2091</f>
        <v>#DIV/0!</v>
      </c>
      <c r="D2093" s="11" t="e">
        <f t="shared" si="153"/>
        <v>#DIV/0!</v>
      </c>
      <c r="E2093" s="11" t="e">
        <f t="shared" si="153"/>
        <v>#DIV/0!</v>
      </c>
      <c r="F2093" s="11" t="e">
        <f t="shared" si="153"/>
        <v>#DIV/0!</v>
      </c>
      <c r="G2093" s="11" t="e">
        <f t="shared" si="153"/>
        <v>#DIV/0!</v>
      </c>
      <c r="H2093" s="11" t="e">
        <f t="shared" si="153"/>
        <v>#DIV/0!</v>
      </c>
      <c r="I2093" s="11"/>
    </row>
    <row r="2094" spans="1:9" ht="15.75" x14ac:dyDescent="0.25">
      <c r="B2094" s="12"/>
      <c r="C2094" s="13"/>
      <c r="D2094" s="13"/>
      <c r="E2094" s="13"/>
      <c r="F2094" s="13"/>
      <c r="G2094" s="13"/>
      <c r="H2094" s="12"/>
      <c r="I2094" s="12"/>
    </row>
    <row r="2095" spans="1:9" ht="15.75" x14ac:dyDescent="0.25">
      <c r="B2095" s="9" t="s">
        <v>6</v>
      </c>
      <c r="C2095" s="7"/>
      <c r="D2095" s="7"/>
      <c r="E2095" s="6"/>
      <c r="F2095" s="6"/>
      <c r="G2095" s="6"/>
      <c r="H2095" s="6"/>
      <c r="I2095" s="14"/>
    </row>
    <row r="2097" spans="1:9" ht="33.75" x14ac:dyDescent="0.25">
      <c r="B2097" s="265" t="s">
        <v>955</v>
      </c>
      <c r="C2097" s="266"/>
      <c r="D2097" s="266"/>
      <c r="E2097" s="266"/>
      <c r="F2097" s="266"/>
      <c r="G2097" s="266"/>
      <c r="H2097" s="266"/>
      <c r="I2097" s="267"/>
    </row>
    <row r="2098" spans="1:9" ht="47.25" x14ac:dyDescent="0.25">
      <c r="A2098" s="32" t="s">
        <v>22</v>
      </c>
      <c r="B2098" s="32" t="s">
        <v>1</v>
      </c>
      <c r="C2098" s="4" t="s">
        <v>2963</v>
      </c>
      <c r="D2098" s="4" t="s">
        <v>2964</v>
      </c>
      <c r="E2098" s="101" t="s">
        <v>2965</v>
      </c>
      <c r="F2098" s="101" t="s">
        <v>2966</v>
      </c>
      <c r="G2098" s="101" t="s">
        <v>2865</v>
      </c>
      <c r="H2098" s="4" t="s">
        <v>2962</v>
      </c>
      <c r="I2098" s="34" t="s">
        <v>2</v>
      </c>
    </row>
    <row r="2099" spans="1:9" ht="25.5" x14ac:dyDescent="0.25">
      <c r="A2099" s="31"/>
      <c r="B2099" s="31"/>
      <c r="C2099" s="16" t="s">
        <v>9</v>
      </c>
      <c r="D2099" s="16" t="s">
        <v>9</v>
      </c>
      <c r="E2099" s="16" t="s">
        <v>9</v>
      </c>
      <c r="F2099" s="16" t="s">
        <v>9</v>
      </c>
      <c r="G2099" s="16" t="s">
        <v>9</v>
      </c>
      <c r="H2099" s="16" t="s">
        <v>9</v>
      </c>
      <c r="I2099" s="35"/>
    </row>
    <row r="2100" spans="1:9" ht="15.75" x14ac:dyDescent="0.25">
      <c r="A2100" s="26">
        <v>1682</v>
      </c>
      <c r="B2100" s="102" t="str">
        <f>CADASTROS!$C$1374</f>
        <v>Vanderlucia Santana Souza</v>
      </c>
      <c r="C2100" s="7"/>
      <c r="D2100" s="7"/>
      <c r="E2100" s="7"/>
      <c r="F2100" s="7"/>
      <c r="G2100" s="7"/>
      <c r="H2100" s="7"/>
      <c r="I2100" s="8">
        <f>SUM(C2100+D2100+E2100+F2100+G2100+H2100)</f>
        <v>0</v>
      </c>
    </row>
    <row r="2101" spans="1:9" ht="15.75" x14ac:dyDescent="0.25">
      <c r="A2101" s="26">
        <v>1683</v>
      </c>
      <c r="B2101" s="102" t="str">
        <f>CADASTROS!$C$1375</f>
        <v>Robério Silva Oliveira</v>
      </c>
      <c r="C2101" s="7">
        <v>19</v>
      </c>
      <c r="D2101" s="7">
        <v>21.5</v>
      </c>
      <c r="E2101" s="7">
        <v>21.5</v>
      </c>
      <c r="F2101" s="7"/>
      <c r="G2101" s="7"/>
      <c r="H2101" s="7"/>
      <c r="I2101" s="8">
        <f>SUM(C2101+D2101+E2101+F2101+G2101+H2101)</f>
        <v>62</v>
      </c>
    </row>
    <row r="2102" spans="1:9" ht="15.75" x14ac:dyDescent="0.25">
      <c r="A2102" s="26">
        <v>1684</v>
      </c>
      <c r="B2102" s="102" t="str">
        <f>CADASTROS!$C$1376</f>
        <v>Laede Andrade Reis</v>
      </c>
      <c r="C2102" s="7">
        <v>19</v>
      </c>
      <c r="D2102" s="7">
        <v>29</v>
      </c>
      <c r="E2102" s="7">
        <v>35</v>
      </c>
      <c r="F2102" s="7"/>
      <c r="G2102" s="7">
        <v>24</v>
      </c>
      <c r="H2102" s="7"/>
      <c r="I2102" s="8">
        <f t="shared" ref="I2102:I2126" si="154">SUM(C2102+D2102+E2102+F2102+G2102+H2102)</f>
        <v>107</v>
      </c>
    </row>
    <row r="2103" spans="1:9" ht="15.75" x14ac:dyDescent="0.25">
      <c r="A2103" s="26">
        <v>1685</v>
      </c>
      <c r="B2103" s="102" t="str">
        <f>CADASTROS!$C$1377</f>
        <v>Edineusa Maria de Brito</v>
      </c>
      <c r="C2103" s="7"/>
      <c r="D2103" s="7"/>
      <c r="E2103" s="7"/>
      <c r="F2103" s="7"/>
      <c r="G2103" s="7"/>
      <c r="H2103" s="7"/>
      <c r="I2103" s="8">
        <f t="shared" si="154"/>
        <v>0</v>
      </c>
    </row>
    <row r="2104" spans="1:9" ht="15.75" x14ac:dyDescent="0.25">
      <c r="A2104" s="26">
        <v>1686</v>
      </c>
      <c r="B2104" s="102" t="str">
        <f>CADASTROS!$C$1378</f>
        <v>Célia dos Santos Souza</v>
      </c>
      <c r="C2104" s="7"/>
      <c r="D2104" s="7">
        <v>12</v>
      </c>
      <c r="E2104" s="7">
        <v>9.5</v>
      </c>
      <c r="F2104" s="7"/>
      <c r="G2104" s="7"/>
      <c r="H2104" s="7"/>
      <c r="I2104" s="8">
        <f t="shared" si="154"/>
        <v>21.5</v>
      </c>
    </row>
    <row r="2105" spans="1:9" ht="15.75" x14ac:dyDescent="0.25">
      <c r="A2105" s="26">
        <v>1687</v>
      </c>
      <c r="B2105" s="102" t="str">
        <f>CADASTROS!$C$1379</f>
        <v>Abenailton Oliveira Costa</v>
      </c>
      <c r="C2105" s="7">
        <v>21</v>
      </c>
      <c r="D2105" s="7">
        <v>22</v>
      </c>
      <c r="E2105" s="7">
        <v>23</v>
      </c>
      <c r="F2105" s="7"/>
      <c r="G2105" s="7">
        <v>12</v>
      </c>
      <c r="H2105" s="7"/>
      <c r="I2105" s="8">
        <f t="shared" si="154"/>
        <v>78</v>
      </c>
    </row>
    <row r="2106" spans="1:9" ht="15.75" x14ac:dyDescent="0.25">
      <c r="A2106" s="26">
        <v>1688</v>
      </c>
      <c r="B2106" s="102" t="str">
        <f>CADASTROS!$C$1380</f>
        <v>Genival Gomes Carmo</v>
      </c>
      <c r="C2106" s="7"/>
      <c r="D2106" s="7"/>
      <c r="E2106" s="7"/>
      <c r="F2106" s="7"/>
      <c r="G2106" s="7"/>
      <c r="H2106" s="7"/>
      <c r="I2106" s="8">
        <f t="shared" si="154"/>
        <v>0</v>
      </c>
    </row>
    <row r="2107" spans="1:9" ht="15.75" x14ac:dyDescent="0.25">
      <c r="A2107" s="26">
        <v>1689</v>
      </c>
      <c r="B2107" s="102" t="str">
        <f>CADASTROS!$C$1381</f>
        <v>Iolanda Oliveira Ribeiro</v>
      </c>
      <c r="C2107" s="7"/>
      <c r="D2107" s="7"/>
      <c r="E2107" s="7"/>
      <c r="F2107" s="7"/>
      <c r="G2107" s="7"/>
      <c r="H2107" s="7"/>
      <c r="I2107" s="8">
        <f t="shared" si="154"/>
        <v>0</v>
      </c>
    </row>
    <row r="2108" spans="1:9" ht="15.75" x14ac:dyDescent="0.25">
      <c r="A2108" s="26">
        <v>1690</v>
      </c>
      <c r="B2108" s="102" t="str">
        <f>CADASTROS!$C$1382</f>
        <v>Leonardo Louginho Souza</v>
      </c>
      <c r="C2108" s="7"/>
      <c r="D2108" s="7"/>
      <c r="E2108" s="7"/>
      <c r="F2108" s="7"/>
      <c r="G2108" s="7">
        <v>33.5</v>
      </c>
      <c r="H2108" s="7"/>
      <c r="I2108" s="8">
        <f t="shared" si="154"/>
        <v>33.5</v>
      </c>
    </row>
    <row r="2109" spans="1:9" ht="15.75" x14ac:dyDescent="0.25">
      <c r="A2109" s="26">
        <v>1691</v>
      </c>
      <c r="B2109" s="102" t="str">
        <f>CADASTROS!$C$1383</f>
        <v>Tiago Silva de Oliveira</v>
      </c>
      <c r="C2109" s="7"/>
      <c r="D2109" s="7"/>
      <c r="E2109" s="7"/>
      <c r="F2109" s="7"/>
      <c r="G2109" s="7"/>
      <c r="H2109" s="7"/>
      <c r="I2109" s="8">
        <f t="shared" si="154"/>
        <v>0</v>
      </c>
    </row>
    <row r="2110" spans="1:9" ht="15.75" x14ac:dyDescent="0.25">
      <c r="A2110" s="26">
        <v>1692</v>
      </c>
      <c r="B2110" s="102" t="str">
        <f>CADASTROS!$C$1384</f>
        <v>Genesson A. de Souza</v>
      </c>
      <c r="C2110" s="7"/>
      <c r="D2110" s="7"/>
      <c r="E2110" s="7"/>
      <c r="F2110" s="7"/>
      <c r="G2110" s="7"/>
      <c r="H2110" s="7"/>
      <c r="I2110" s="8">
        <f t="shared" si="154"/>
        <v>0</v>
      </c>
    </row>
    <row r="2111" spans="1:9" ht="15.75" x14ac:dyDescent="0.25">
      <c r="A2111" s="26">
        <v>1693</v>
      </c>
      <c r="B2111" s="102" t="str">
        <f>CADASTROS!$C$1385</f>
        <v>Geniclevia F. da Silva</v>
      </c>
      <c r="C2111" s="7">
        <v>23.5</v>
      </c>
      <c r="D2111" s="7">
        <v>24.5</v>
      </c>
      <c r="E2111" s="7">
        <v>9.5</v>
      </c>
      <c r="F2111" s="7"/>
      <c r="G2111" s="7"/>
      <c r="H2111" s="7"/>
      <c r="I2111" s="8">
        <f t="shared" si="154"/>
        <v>57.5</v>
      </c>
    </row>
    <row r="2112" spans="1:9" ht="15.75" x14ac:dyDescent="0.25">
      <c r="A2112" s="26">
        <v>1694</v>
      </c>
      <c r="B2112" s="102" t="str">
        <f>CADASTROS!$C$1386</f>
        <v>Janice Santana dos Santos</v>
      </c>
      <c r="C2112" s="7">
        <v>51</v>
      </c>
      <c r="D2112" s="7">
        <v>59</v>
      </c>
      <c r="E2112" s="7">
        <v>47</v>
      </c>
      <c r="F2112" s="7"/>
      <c r="G2112" s="7">
        <v>17</v>
      </c>
      <c r="H2112" s="7"/>
      <c r="I2112" s="8">
        <f t="shared" si="154"/>
        <v>174</v>
      </c>
    </row>
    <row r="2113" spans="1:9" ht="15.75" x14ac:dyDescent="0.25">
      <c r="A2113" s="26">
        <v>1695</v>
      </c>
      <c r="B2113" s="102" t="str">
        <f>CADASTROS!$C$1387</f>
        <v>Jessica Soares Oliveira</v>
      </c>
      <c r="C2113" s="7"/>
      <c r="D2113" s="7"/>
      <c r="E2113" s="7"/>
      <c r="F2113" s="7"/>
      <c r="G2113" s="7"/>
      <c r="H2113" s="7"/>
      <c r="I2113" s="8">
        <f t="shared" si="154"/>
        <v>0</v>
      </c>
    </row>
    <row r="2114" spans="1:9" ht="15.75" x14ac:dyDescent="0.25">
      <c r="A2114" s="26">
        <v>1696</v>
      </c>
      <c r="B2114" s="102" t="str">
        <f>CADASTROS!$C$1388</f>
        <v>Valdir Ferreira Pinto</v>
      </c>
      <c r="C2114" s="7"/>
      <c r="D2114" s="7">
        <v>12.5</v>
      </c>
      <c r="E2114" s="7">
        <v>14</v>
      </c>
      <c r="F2114" s="7"/>
      <c r="G2114" s="7"/>
      <c r="H2114" s="7"/>
      <c r="I2114" s="8">
        <f t="shared" si="154"/>
        <v>26.5</v>
      </c>
    </row>
    <row r="2115" spans="1:9" ht="15.75" x14ac:dyDescent="0.25">
      <c r="A2115" s="26">
        <v>1697</v>
      </c>
      <c r="B2115" s="102" t="str">
        <f>CADASTROS!$C$1389</f>
        <v>Daelcio Oliveira</v>
      </c>
      <c r="C2115" s="7">
        <v>27</v>
      </c>
      <c r="D2115" s="7">
        <v>25</v>
      </c>
      <c r="E2115" s="7">
        <v>21</v>
      </c>
      <c r="F2115" s="7"/>
      <c r="G2115" s="7">
        <v>20</v>
      </c>
      <c r="H2115" s="7"/>
      <c r="I2115" s="8">
        <f t="shared" si="154"/>
        <v>93</v>
      </c>
    </row>
    <row r="2116" spans="1:9" ht="15.75" x14ac:dyDescent="0.25">
      <c r="A2116" s="26">
        <v>1698</v>
      </c>
      <c r="B2116" s="102" t="str">
        <f>CADASTROS!$C$1390</f>
        <v>Gleito E. S. Souza</v>
      </c>
      <c r="C2116" s="7">
        <v>30</v>
      </c>
      <c r="D2116" s="7">
        <v>36</v>
      </c>
      <c r="E2116" s="7">
        <v>27</v>
      </c>
      <c r="F2116" s="7"/>
      <c r="G2116" s="7"/>
      <c r="H2116" s="7"/>
      <c r="I2116" s="8">
        <f t="shared" si="154"/>
        <v>93</v>
      </c>
    </row>
    <row r="2117" spans="1:9" ht="15.75" x14ac:dyDescent="0.25">
      <c r="A2117" s="26">
        <v>1699</v>
      </c>
      <c r="B2117" s="102" t="str">
        <f>CADASTROS!$C$1391</f>
        <v>Ana N. Santos Soares</v>
      </c>
      <c r="C2117" s="7">
        <v>32</v>
      </c>
      <c r="D2117" s="7">
        <v>32.5</v>
      </c>
      <c r="E2117" s="7">
        <v>67.5</v>
      </c>
      <c r="F2117" s="7"/>
      <c r="G2117" s="7">
        <v>13</v>
      </c>
      <c r="H2117" s="7">
        <v>19</v>
      </c>
      <c r="I2117" s="8">
        <f t="shared" si="154"/>
        <v>164</v>
      </c>
    </row>
    <row r="2118" spans="1:9" ht="15.75" x14ac:dyDescent="0.25">
      <c r="A2118" s="26">
        <v>1700</v>
      </c>
      <c r="B2118" s="102" t="str">
        <f>CADASTROS!$C$1392</f>
        <v>Dermivania de Souza Cedro</v>
      </c>
      <c r="C2118" s="7"/>
      <c r="D2118" s="7"/>
      <c r="E2118" s="7"/>
      <c r="F2118" s="7"/>
      <c r="G2118" s="7"/>
      <c r="H2118" s="7"/>
      <c r="I2118" s="8">
        <f t="shared" si="154"/>
        <v>0</v>
      </c>
    </row>
    <row r="2119" spans="1:9" ht="15.75" x14ac:dyDescent="0.25">
      <c r="A2119" s="26">
        <v>1701</v>
      </c>
      <c r="B2119" s="102" t="str">
        <f>CADASTROS!$C$1393</f>
        <v>Elisangela Marciana Souza</v>
      </c>
      <c r="C2119" s="7">
        <v>10.5</v>
      </c>
      <c r="D2119" s="7"/>
      <c r="E2119" s="7">
        <v>10.5</v>
      </c>
      <c r="F2119" s="7"/>
      <c r="G2119" s="7"/>
      <c r="H2119" s="7"/>
      <c r="I2119" s="8">
        <f t="shared" si="154"/>
        <v>21</v>
      </c>
    </row>
    <row r="2120" spans="1:9" ht="15.75" x14ac:dyDescent="0.25">
      <c r="A2120" s="26">
        <v>1702</v>
      </c>
      <c r="B2120" s="102" t="str">
        <f>CADASTROS!$C$1394</f>
        <v>Manelito Silva A. Souza</v>
      </c>
      <c r="C2120" s="7">
        <v>8.5</v>
      </c>
      <c r="D2120" s="7">
        <v>10.5</v>
      </c>
      <c r="E2120" s="7">
        <v>9</v>
      </c>
      <c r="F2120" s="7"/>
      <c r="G2120" s="7"/>
      <c r="H2120" s="7"/>
      <c r="I2120" s="8">
        <f t="shared" si="154"/>
        <v>28</v>
      </c>
    </row>
    <row r="2121" spans="1:9" ht="15.75" x14ac:dyDescent="0.25">
      <c r="A2121" s="26">
        <v>1703</v>
      </c>
      <c r="B2121" s="102" t="str">
        <f>CADASTROS!$C$1395</f>
        <v>Lívia Sousa Gonçalves</v>
      </c>
      <c r="C2121" s="7">
        <v>14.5</v>
      </c>
      <c r="D2121" s="7">
        <v>13</v>
      </c>
      <c r="E2121" s="7">
        <v>13</v>
      </c>
      <c r="F2121" s="7"/>
      <c r="G2121" s="7"/>
      <c r="H2121" s="7"/>
      <c r="I2121" s="8">
        <f t="shared" si="154"/>
        <v>40.5</v>
      </c>
    </row>
    <row r="2122" spans="1:9" ht="15.75" x14ac:dyDescent="0.25">
      <c r="A2122" s="26">
        <v>1704</v>
      </c>
      <c r="B2122" s="102" t="str">
        <f>CADASTROS!$C$1396</f>
        <v>Poliana Nunes dos Santos</v>
      </c>
      <c r="C2122" s="7"/>
      <c r="D2122" s="7"/>
      <c r="E2122" s="7"/>
      <c r="F2122" s="7"/>
      <c r="G2122" s="7"/>
      <c r="H2122" s="7"/>
      <c r="I2122" s="8">
        <f t="shared" si="154"/>
        <v>0</v>
      </c>
    </row>
    <row r="2123" spans="1:9" ht="15.75" x14ac:dyDescent="0.25">
      <c r="A2123" s="26">
        <v>1705</v>
      </c>
      <c r="B2123" s="102" t="str">
        <f>CADASTROS!$C$1397</f>
        <v>Ivonaldo Sousa Silva</v>
      </c>
      <c r="C2123" s="7">
        <v>15.5</v>
      </c>
      <c r="D2123" s="7">
        <v>22.5</v>
      </c>
      <c r="E2123" s="7">
        <v>22</v>
      </c>
      <c r="F2123" s="7"/>
      <c r="G2123" s="7"/>
      <c r="H2123" s="7"/>
      <c r="I2123" s="8">
        <f t="shared" si="154"/>
        <v>60</v>
      </c>
    </row>
    <row r="2124" spans="1:9" ht="15.75" x14ac:dyDescent="0.25">
      <c r="A2124" s="26">
        <v>1706</v>
      </c>
      <c r="B2124" s="102" t="str">
        <f>CADASTROS!$C$1398</f>
        <v>Anderson de Sousa Pereira</v>
      </c>
      <c r="C2124" s="7"/>
      <c r="D2124" s="7">
        <v>13.5</v>
      </c>
      <c r="E2124" s="7">
        <v>13.5</v>
      </c>
      <c r="F2124" s="7"/>
      <c r="G2124" s="7"/>
      <c r="H2124" s="7"/>
      <c r="I2124" s="8">
        <f t="shared" si="154"/>
        <v>27</v>
      </c>
    </row>
    <row r="2125" spans="1:9" ht="15.75" x14ac:dyDescent="0.25">
      <c r="A2125" s="26">
        <v>1707</v>
      </c>
      <c r="B2125" s="102" t="str">
        <f>CADASTROS!$C$1399</f>
        <v>Flávia de S. Cedro</v>
      </c>
      <c r="C2125" s="7"/>
      <c r="D2125" s="7"/>
      <c r="E2125" s="7"/>
      <c r="F2125" s="7"/>
      <c r="G2125" s="7"/>
      <c r="H2125" s="7"/>
      <c r="I2125" s="8">
        <f t="shared" si="154"/>
        <v>0</v>
      </c>
    </row>
    <row r="2126" spans="1:9" ht="15.75" x14ac:dyDescent="0.25">
      <c r="A2126" s="26">
        <v>1708</v>
      </c>
      <c r="B2126" s="102" t="str">
        <f>CADASTROS!$C$1400</f>
        <v>Mª de Lourdes M. Oliveira</v>
      </c>
      <c r="C2126" s="7">
        <v>29.5</v>
      </c>
      <c r="D2126" s="7">
        <v>9</v>
      </c>
      <c r="E2126" s="7"/>
      <c r="F2126" s="7"/>
      <c r="G2126" s="7">
        <v>12</v>
      </c>
      <c r="H2126" s="7"/>
      <c r="I2126" s="8">
        <f t="shared" si="154"/>
        <v>50.5</v>
      </c>
    </row>
    <row r="2127" spans="1:9" ht="15.75" x14ac:dyDescent="0.25">
      <c r="B2127" s="7" t="s">
        <v>3</v>
      </c>
      <c r="C2127" s="7">
        <f t="shared" ref="C2127:I2127" si="155">SUM(C2100:C2126)</f>
        <v>301</v>
      </c>
      <c r="D2127" s="7">
        <f t="shared" si="155"/>
        <v>342.5</v>
      </c>
      <c r="E2127" s="7">
        <f t="shared" si="155"/>
        <v>343</v>
      </c>
      <c r="F2127" s="7">
        <f t="shared" si="155"/>
        <v>0</v>
      </c>
      <c r="G2127" s="7">
        <f t="shared" si="155"/>
        <v>131.5</v>
      </c>
      <c r="H2127" s="7">
        <f t="shared" si="155"/>
        <v>19</v>
      </c>
      <c r="I2127" s="7">
        <f t="shared" si="155"/>
        <v>1137</v>
      </c>
    </row>
    <row r="2129" spans="1:9" ht="15.75" x14ac:dyDescent="0.25">
      <c r="B2129" s="9" t="s">
        <v>4</v>
      </c>
      <c r="C2129" s="7"/>
      <c r="D2129" s="7"/>
      <c r="E2129" s="7"/>
      <c r="F2129" s="7"/>
      <c r="G2129" s="7"/>
      <c r="H2129" s="7"/>
      <c r="I2129" s="7">
        <f>SUM(C2129:H2129)</f>
        <v>0</v>
      </c>
    </row>
    <row r="2130" spans="1:9" x14ac:dyDescent="0.25">
      <c r="B2130" s="10"/>
    </row>
    <row r="2131" spans="1:9" ht="15.75" x14ac:dyDescent="0.25">
      <c r="B2131" s="9" t="s">
        <v>5</v>
      </c>
      <c r="C2131" s="11" t="e">
        <f t="shared" ref="C2131:H2131" si="156">C2127/C2129</f>
        <v>#DIV/0!</v>
      </c>
      <c r="D2131" s="11" t="e">
        <f t="shared" si="156"/>
        <v>#DIV/0!</v>
      </c>
      <c r="E2131" s="11" t="e">
        <f t="shared" si="156"/>
        <v>#DIV/0!</v>
      </c>
      <c r="F2131" s="11" t="e">
        <f t="shared" si="156"/>
        <v>#DIV/0!</v>
      </c>
      <c r="G2131" s="11" t="e">
        <f t="shared" si="156"/>
        <v>#DIV/0!</v>
      </c>
      <c r="H2131" s="11" t="e">
        <f t="shared" si="156"/>
        <v>#DIV/0!</v>
      </c>
      <c r="I2131" s="11"/>
    </row>
    <row r="2132" spans="1:9" ht="15.75" x14ac:dyDescent="0.25">
      <c r="B2132" s="12"/>
      <c r="C2132" s="13"/>
      <c r="D2132" s="13"/>
      <c r="E2132" s="13"/>
      <c r="F2132" s="13"/>
      <c r="G2132" s="13"/>
      <c r="H2132" s="12"/>
      <c r="I2132" s="12"/>
    </row>
    <row r="2133" spans="1:9" ht="15.75" x14ac:dyDescent="0.25">
      <c r="B2133" s="9" t="s">
        <v>6</v>
      </c>
      <c r="C2133" s="7"/>
      <c r="D2133" s="7"/>
      <c r="E2133" s="6"/>
      <c r="F2133" s="6"/>
      <c r="G2133" s="6"/>
      <c r="H2133" s="6"/>
      <c r="I2133" s="14"/>
    </row>
    <row r="2135" spans="1:9" ht="33.75" x14ac:dyDescent="0.25">
      <c r="B2135" s="265" t="s">
        <v>955</v>
      </c>
      <c r="C2135" s="266"/>
      <c r="D2135" s="266"/>
      <c r="E2135" s="266"/>
      <c r="F2135" s="266"/>
      <c r="G2135" s="266"/>
      <c r="H2135" s="266"/>
      <c r="I2135" s="267"/>
    </row>
    <row r="2136" spans="1:9" ht="47.25" x14ac:dyDescent="0.25">
      <c r="A2136" s="32" t="s">
        <v>22</v>
      </c>
      <c r="B2136" s="32" t="s">
        <v>1</v>
      </c>
      <c r="C2136" s="4" t="s">
        <v>2963</v>
      </c>
      <c r="D2136" s="4" t="s">
        <v>2964</v>
      </c>
      <c r="E2136" s="101" t="s">
        <v>2965</v>
      </c>
      <c r="F2136" s="101" t="s">
        <v>2966</v>
      </c>
      <c r="G2136" s="101" t="s">
        <v>2865</v>
      </c>
      <c r="H2136" s="4" t="s">
        <v>2962</v>
      </c>
      <c r="I2136" s="34" t="s">
        <v>2</v>
      </c>
    </row>
    <row r="2137" spans="1:9" ht="25.5" x14ac:dyDescent="0.25">
      <c r="A2137" s="31"/>
      <c r="B2137" s="31"/>
      <c r="C2137" s="16" t="s">
        <v>9</v>
      </c>
      <c r="D2137" s="16" t="s">
        <v>9</v>
      </c>
      <c r="E2137" s="16" t="s">
        <v>9</v>
      </c>
      <c r="F2137" s="16" t="s">
        <v>9</v>
      </c>
      <c r="G2137" s="16" t="s">
        <v>9</v>
      </c>
      <c r="H2137" s="16" t="s">
        <v>9</v>
      </c>
      <c r="I2137" s="35"/>
    </row>
    <row r="2138" spans="1:9" ht="15.75" x14ac:dyDescent="0.25">
      <c r="A2138" s="26">
        <v>1709</v>
      </c>
      <c r="B2138" s="102" t="str">
        <f>CADASTROS!$C$1401</f>
        <v>Leidiane Souza dos Santos</v>
      </c>
      <c r="C2138" s="7"/>
      <c r="D2138" s="7"/>
      <c r="E2138" s="7"/>
      <c r="F2138" s="7"/>
      <c r="G2138" s="7"/>
      <c r="H2138" s="7"/>
      <c r="I2138" s="8">
        <f>SUM(C2138+D2138+E2138+F2138+G2138+H2138)</f>
        <v>0</v>
      </c>
    </row>
    <row r="2139" spans="1:9" ht="15.75" x14ac:dyDescent="0.25">
      <c r="A2139" s="26">
        <v>1710</v>
      </c>
      <c r="B2139" s="102" t="str">
        <f>CADASTROS!$C$1402</f>
        <v>Janilson Francisco dos Santos</v>
      </c>
      <c r="C2139" s="7"/>
      <c r="D2139" s="7"/>
      <c r="E2139" s="7"/>
      <c r="F2139" s="7"/>
      <c r="G2139" s="7"/>
      <c r="H2139" s="7"/>
      <c r="I2139" s="8">
        <f>SUM(C2139+D2139+E2139+F2139+G2139+H2139)</f>
        <v>0</v>
      </c>
    </row>
    <row r="2140" spans="1:9" ht="15.75" x14ac:dyDescent="0.25">
      <c r="A2140" s="26">
        <v>1711</v>
      </c>
      <c r="B2140" s="102" t="str">
        <f>CADASTROS!$C$1403</f>
        <v>Marivania Teles Oliveira</v>
      </c>
      <c r="C2140" s="7"/>
      <c r="D2140" s="7"/>
      <c r="E2140" s="7"/>
      <c r="F2140" s="7"/>
      <c r="G2140" s="7"/>
      <c r="H2140" s="7"/>
      <c r="I2140" s="8">
        <f t="shared" ref="I2140:I2164" si="157">SUM(C2140+D2140+E2140+F2140+G2140+H2140)</f>
        <v>0</v>
      </c>
    </row>
    <row r="2141" spans="1:9" ht="15.75" x14ac:dyDescent="0.25">
      <c r="A2141" s="26">
        <v>1712</v>
      </c>
      <c r="B2141" s="102" t="str">
        <f>CADASTROS!$C$1404</f>
        <v>Roseli Lima de Oliveira</v>
      </c>
      <c r="C2141" s="7">
        <v>12</v>
      </c>
      <c r="D2141" s="7">
        <v>18.5</v>
      </c>
      <c r="E2141" s="7">
        <v>14</v>
      </c>
      <c r="F2141" s="7"/>
      <c r="G2141" s="7"/>
      <c r="H2141" s="7"/>
      <c r="I2141" s="8">
        <f t="shared" si="157"/>
        <v>44.5</v>
      </c>
    </row>
    <row r="2142" spans="1:9" ht="15.75" x14ac:dyDescent="0.25">
      <c r="A2142" s="26">
        <v>1713</v>
      </c>
      <c r="B2142" s="102" t="str">
        <f>CADASTROS!$C$1405</f>
        <v>Lindinalva Rosa dos Santos</v>
      </c>
      <c r="C2142" s="7"/>
      <c r="D2142" s="7"/>
      <c r="E2142" s="7">
        <v>13</v>
      </c>
      <c r="F2142" s="7"/>
      <c r="G2142" s="7">
        <v>15.5</v>
      </c>
      <c r="H2142" s="7"/>
      <c r="I2142" s="8">
        <f t="shared" si="157"/>
        <v>28.5</v>
      </c>
    </row>
    <row r="2143" spans="1:9" ht="15.75" x14ac:dyDescent="0.25">
      <c r="A2143" s="26">
        <v>1714</v>
      </c>
      <c r="B2143" s="102" t="str">
        <f>CADASTROS!$C$1406</f>
        <v>Juliana Silva da Conceição</v>
      </c>
      <c r="C2143" s="7"/>
      <c r="D2143" s="7"/>
      <c r="E2143" s="7"/>
      <c r="F2143" s="7"/>
      <c r="G2143" s="7"/>
      <c r="H2143" s="7"/>
      <c r="I2143" s="8">
        <f t="shared" si="157"/>
        <v>0</v>
      </c>
    </row>
    <row r="2144" spans="1:9" ht="15.75" x14ac:dyDescent="0.25">
      <c r="A2144" s="26">
        <v>1715</v>
      </c>
      <c r="B2144" s="102" t="str">
        <f>CADASTROS!$C$1407</f>
        <v>Célia Pereira dos Santos</v>
      </c>
      <c r="C2144" s="7"/>
      <c r="D2144" s="7"/>
      <c r="E2144" s="7"/>
      <c r="F2144" s="7"/>
      <c r="G2144" s="7"/>
      <c r="H2144" s="7"/>
      <c r="I2144" s="8">
        <f t="shared" si="157"/>
        <v>0</v>
      </c>
    </row>
    <row r="2145" spans="1:9" ht="15.75" x14ac:dyDescent="0.25">
      <c r="A2145" s="26">
        <v>1716</v>
      </c>
      <c r="B2145" s="102" t="str">
        <f>CADASTROS!$C$1408</f>
        <v>Eloisa Santana Guimarães</v>
      </c>
      <c r="C2145" s="7">
        <v>14</v>
      </c>
      <c r="D2145" s="7"/>
      <c r="E2145" s="7">
        <v>15.5</v>
      </c>
      <c r="F2145" s="7"/>
      <c r="G2145" s="7">
        <v>16.5</v>
      </c>
      <c r="H2145" s="7"/>
      <c r="I2145" s="8">
        <f t="shared" si="157"/>
        <v>46</v>
      </c>
    </row>
    <row r="2146" spans="1:9" ht="15.75" x14ac:dyDescent="0.25">
      <c r="A2146" s="26">
        <v>1717</v>
      </c>
      <c r="B2146" s="102" t="str">
        <f>CADASTROS!$C$1409</f>
        <v>Luana Conceição Santos</v>
      </c>
      <c r="C2146" s="7"/>
      <c r="D2146" s="7"/>
      <c r="E2146" s="7"/>
      <c r="F2146" s="7"/>
      <c r="G2146" s="7"/>
      <c r="H2146" s="7"/>
      <c r="I2146" s="8">
        <f t="shared" si="157"/>
        <v>0</v>
      </c>
    </row>
    <row r="2147" spans="1:9" ht="15.75" x14ac:dyDescent="0.25">
      <c r="A2147" s="26">
        <v>1718</v>
      </c>
      <c r="B2147" s="102" t="str">
        <f>CADASTROS!$C$1410</f>
        <v>Euciléia Santos</v>
      </c>
      <c r="C2147" s="7"/>
      <c r="D2147" s="7"/>
      <c r="E2147" s="7"/>
      <c r="F2147" s="7"/>
      <c r="G2147" s="7"/>
      <c r="H2147" s="7"/>
      <c r="I2147" s="8">
        <f t="shared" si="157"/>
        <v>0</v>
      </c>
    </row>
    <row r="2148" spans="1:9" ht="15.75" x14ac:dyDescent="0.25">
      <c r="A2148" s="26">
        <v>1719</v>
      </c>
      <c r="B2148" s="102" t="str">
        <f>CADASTROS!$C$1411</f>
        <v>Carine Souza de Jesus</v>
      </c>
      <c r="C2148" s="7"/>
      <c r="D2148" s="7"/>
      <c r="E2148" s="7">
        <v>7</v>
      </c>
      <c r="F2148" s="7"/>
      <c r="G2148" s="7"/>
      <c r="H2148" s="7"/>
      <c r="I2148" s="8">
        <f t="shared" si="157"/>
        <v>7</v>
      </c>
    </row>
    <row r="2149" spans="1:9" ht="15.75" x14ac:dyDescent="0.25">
      <c r="A2149" s="26">
        <v>1720</v>
      </c>
      <c r="B2149" s="102" t="str">
        <f>CADASTROS!$C$1412</f>
        <v>Vanilza Pereira de Souza</v>
      </c>
      <c r="C2149" s="7">
        <v>24</v>
      </c>
      <c r="D2149" s="7">
        <v>21</v>
      </c>
      <c r="E2149" s="7">
        <v>20.5</v>
      </c>
      <c r="F2149" s="7"/>
      <c r="G2149" s="7">
        <v>4</v>
      </c>
      <c r="H2149" s="7"/>
      <c r="I2149" s="8">
        <f t="shared" si="157"/>
        <v>69.5</v>
      </c>
    </row>
    <row r="2150" spans="1:9" ht="15.75" x14ac:dyDescent="0.25">
      <c r="A2150" s="26">
        <v>1721</v>
      </c>
      <c r="B2150" s="102" t="str">
        <f>CADASTROS!$C$1413</f>
        <v>Ediene Lima Soares</v>
      </c>
      <c r="C2150" s="7"/>
      <c r="D2150" s="7"/>
      <c r="E2150" s="7"/>
      <c r="F2150" s="7"/>
      <c r="G2150" s="7"/>
      <c r="H2150" s="7"/>
      <c r="I2150" s="8">
        <f t="shared" si="157"/>
        <v>0</v>
      </c>
    </row>
    <row r="2151" spans="1:9" ht="15.75" x14ac:dyDescent="0.25">
      <c r="A2151" s="26">
        <v>1722</v>
      </c>
      <c r="B2151" s="102" t="str">
        <f>CADASTROS!$C$1414</f>
        <v>Jilmaene Pereira de Souza</v>
      </c>
      <c r="C2151" s="7"/>
      <c r="D2151" s="7"/>
      <c r="E2151" s="7"/>
      <c r="F2151" s="7"/>
      <c r="G2151" s="7"/>
      <c r="H2151" s="7"/>
      <c r="I2151" s="8">
        <f t="shared" si="157"/>
        <v>0</v>
      </c>
    </row>
    <row r="2152" spans="1:9" ht="15.75" x14ac:dyDescent="0.25">
      <c r="A2152" s="26">
        <v>1723</v>
      </c>
      <c r="B2152" s="102" t="str">
        <f>CADASTROS!$C$1415</f>
        <v>Valcira Araújo  de Souza</v>
      </c>
      <c r="C2152" s="7">
        <v>51.5</v>
      </c>
      <c r="D2152" s="7">
        <v>57.5</v>
      </c>
      <c r="E2152" s="7">
        <v>61.5</v>
      </c>
      <c r="F2152" s="7"/>
      <c r="G2152" s="7">
        <v>27</v>
      </c>
      <c r="H2152" s="7">
        <v>16</v>
      </c>
      <c r="I2152" s="8">
        <f t="shared" si="157"/>
        <v>213.5</v>
      </c>
    </row>
    <row r="2153" spans="1:9" ht="15.75" x14ac:dyDescent="0.25">
      <c r="A2153" s="26">
        <v>1724</v>
      </c>
      <c r="B2153" s="102" t="str">
        <f>CADASTROS!$C$1416</f>
        <v>José Alves de Souza</v>
      </c>
      <c r="C2153" s="7">
        <v>14</v>
      </c>
      <c r="D2153" s="7"/>
      <c r="E2153" s="7"/>
      <c r="F2153" s="7"/>
      <c r="G2153" s="7"/>
      <c r="H2153" s="7"/>
      <c r="I2153" s="8">
        <f t="shared" si="157"/>
        <v>14</v>
      </c>
    </row>
    <row r="2154" spans="1:9" ht="15.75" x14ac:dyDescent="0.25">
      <c r="A2154" s="26">
        <v>1725</v>
      </c>
      <c r="B2154" s="102" t="str">
        <f>CADASTROS!$C$1417</f>
        <v>Cosme Almeida Santos</v>
      </c>
      <c r="C2154" s="7"/>
      <c r="D2154" s="7"/>
      <c r="E2154" s="7"/>
      <c r="F2154" s="7"/>
      <c r="G2154" s="7"/>
      <c r="H2154" s="7"/>
      <c r="I2154" s="8">
        <f t="shared" si="157"/>
        <v>0</v>
      </c>
    </row>
    <row r="2155" spans="1:9" ht="15.75" x14ac:dyDescent="0.25">
      <c r="A2155" s="26">
        <v>1726</v>
      </c>
      <c r="B2155" s="102" t="str">
        <f>CADASTROS!$C$1418</f>
        <v>Fabiana Ribeiro Costa</v>
      </c>
      <c r="C2155" s="7"/>
      <c r="D2155" s="7"/>
      <c r="E2155" s="7">
        <v>8</v>
      </c>
      <c r="F2155" s="7"/>
      <c r="G2155" s="7"/>
      <c r="H2155" s="7"/>
      <c r="I2155" s="8">
        <f t="shared" si="157"/>
        <v>8</v>
      </c>
    </row>
    <row r="2156" spans="1:9" ht="15.75" x14ac:dyDescent="0.25">
      <c r="A2156" s="26">
        <v>1727</v>
      </c>
      <c r="B2156" s="102" t="str">
        <f>CADASTROS!$C$1419</f>
        <v>Jaciara Santos Nascimento</v>
      </c>
      <c r="C2156" s="7"/>
      <c r="D2156" s="7">
        <v>14</v>
      </c>
      <c r="E2156" s="7">
        <v>16</v>
      </c>
      <c r="F2156" s="7"/>
      <c r="G2156" s="7"/>
      <c r="H2156" s="7"/>
      <c r="I2156" s="8">
        <f t="shared" si="157"/>
        <v>30</v>
      </c>
    </row>
    <row r="2157" spans="1:9" ht="15.75" x14ac:dyDescent="0.25">
      <c r="A2157" s="26">
        <v>1728</v>
      </c>
      <c r="B2157" s="102" t="str">
        <f>CADASTROS!$C$1420</f>
        <v>Jeane Silva dos Santos</v>
      </c>
      <c r="C2157" s="7">
        <v>12</v>
      </c>
      <c r="D2157" s="7">
        <v>10</v>
      </c>
      <c r="E2157" s="7">
        <v>8.5</v>
      </c>
      <c r="F2157" s="7"/>
      <c r="G2157" s="7">
        <v>21</v>
      </c>
      <c r="H2157" s="7"/>
      <c r="I2157" s="8">
        <f t="shared" si="157"/>
        <v>51.5</v>
      </c>
    </row>
    <row r="2158" spans="1:9" ht="15.75" x14ac:dyDescent="0.25">
      <c r="A2158" s="26">
        <v>1729</v>
      </c>
      <c r="B2158" s="102" t="str">
        <f>CADASTROS!$C$1421</f>
        <v>Gilmar dos Santos Alves</v>
      </c>
      <c r="C2158" s="7">
        <v>7</v>
      </c>
      <c r="D2158" s="7">
        <v>9</v>
      </c>
      <c r="E2158" s="7">
        <v>9</v>
      </c>
      <c r="F2158" s="7"/>
      <c r="G2158" s="7"/>
      <c r="H2158" s="7"/>
      <c r="I2158" s="8">
        <f t="shared" si="157"/>
        <v>25</v>
      </c>
    </row>
    <row r="2159" spans="1:9" ht="15.75" x14ac:dyDescent="0.25">
      <c r="A2159" s="26">
        <v>1730</v>
      </c>
      <c r="B2159" s="102">
        <f>CADASTROS!$C$1422</f>
        <v>0</v>
      </c>
      <c r="C2159" s="7">
        <v>26.5</v>
      </c>
      <c r="D2159" s="7">
        <v>17.5</v>
      </c>
      <c r="E2159" s="7">
        <v>14</v>
      </c>
      <c r="F2159" s="7"/>
      <c r="G2159" s="7"/>
      <c r="H2159" s="7"/>
      <c r="I2159" s="8">
        <f t="shared" si="157"/>
        <v>58</v>
      </c>
    </row>
    <row r="2160" spans="1:9" ht="15.75" x14ac:dyDescent="0.25">
      <c r="A2160" s="26">
        <v>1731</v>
      </c>
      <c r="B2160" s="102" t="str">
        <f>CADASTROS!$C$1423</f>
        <v>Edriana Costa dos Santos</v>
      </c>
      <c r="C2160" s="7"/>
      <c r="D2160" s="7"/>
      <c r="E2160" s="7"/>
      <c r="F2160" s="7"/>
      <c r="G2160" s="7"/>
      <c r="H2160" s="7"/>
      <c r="I2160" s="8">
        <f t="shared" si="157"/>
        <v>0</v>
      </c>
    </row>
    <row r="2161" spans="1:9" ht="15.75" x14ac:dyDescent="0.25">
      <c r="A2161" s="26">
        <v>1732</v>
      </c>
      <c r="B2161" s="102" t="str">
        <f>CADASTROS!$C$1424</f>
        <v>Lúcio de Jesus Souza</v>
      </c>
      <c r="C2161" s="7"/>
      <c r="D2161" s="7"/>
      <c r="E2161" s="7"/>
      <c r="F2161" s="7"/>
      <c r="G2161" s="7"/>
      <c r="H2161" s="7"/>
      <c r="I2161" s="8">
        <f t="shared" si="157"/>
        <v>0</v>
      </c>
    </row>
    <row r="2162" spans="1:9" ht="15.75" x14ac:dyDescent="0.25">
      <c r="A2162" s="26">
        <v>1733</v>
      </c>
      <c r="B2162" s="102" t="str">
        <f>CADASTROS!$C$1425</f>
        <v>Robenilson da Cruz Silva</v>
      </c>
      <c r="C2162" s="7"/>
      <c r="D2162" s="7"/>
      <c r="E2162" s="7"/>
      <c r="F2162" s="7"/>
      <c r="G2162" s="7">
        <v>9</v>
      </c>
      <c r="H2162" s="7"/>
      <c r="I2162" s="8">
        <f t="shared" si="157"/>
        <v>9</v>
      </c>
    </row>
    <row r="2163" spans="1:9" ht="15.75" x14ac:dyDescent="0.25">
      <c r="A2163" s="26">
        <v>1734</v>
      </c>
      <c r="B2163" s="102" t="str">
        <f>CADASTROS!$C$1426</f>
        <v>Jovania Santos da Cruz</v>
      </c>
      <c r="C2163" s="7"/>
      <c r="D2163" s="7"/>
      <c r="E2163" s="7"/>
      <c r="F2163" s="7"/>
      <c r="G2163" s="7"/>
      <c r="H2163" s="7"/>
      <c r="I2163" s="8">
        <f t="shared" si="157"/>
        <v>0</v>
      </c>
    </row>
    <row r="2164" spans="1:9" ht="15.75" x14ac:dyDescent="0.25">
      <c r="A2164" s="26">
        <v>1735</v>
      </c>
      <c r="B2164" s="102" t="str">
        <f>CADASTROS!$C$1427</f>
        <v>Almir de Jesus Carvalho</v>
      </c>
      <c r="C2164" s="7"/>
      <c r="D2164" s="7"/>
      <c r="E2164" s="7"/>
      <c r="F2164" s="7"/>
      <c r="G2164" s="7">
        <v>3</v>
      </c>
      <c r="H2164" s="7"/>
      <c r="I2164" s="8">
        <f t="shared" si="157"/>
        <v>3</v>
      </c>
    </row>
    <row r="2165" spans="1:9" ht="15.75" x14ac:dyDescent="0.25">
      <c r="B2165" s="7" t="s">
        <v>3</v>
      </c>
      <c r="C2165" s="7">
        <f t="shared" ref="C2165:I2165" si="158">SUM(C2138:C2164)</f>
        <v>161</v>
      </c>
      <c r="D2165" s="7">
        <f t="shared" si="158"/>
        <v>147.5</v>
      </c>
      <c r="E2165" s="7">
        <f t="shared" si="158"/>
        <v>187</v>
      </c>
      <c r="F2165" s="7">
        <f t="shared" si="158"/>
        <v>0</v>
      </c>
      <c r="G2165" s="7">
        <f t="shared" si="158"/>
        <v>96</v>
      </c>
      <c r="H2165" s="7">
        <f t="shared" si="158"/>
        <v>16</v>
      </c>
      <c r="I2165" s="7">
        <f t="shared" si="158"/>
        <v>607.5</v>
      </c>
    </row>
    <row r="2167" spans="1:9" ht="15.75" x14ac:dyDescent="0.25">
      <c r="B2167" s="9" t="s">
        <v>4</v>
      </c>
      <c r="C2167" s="7"/>
      <c r="D2167" s="7"/>
      <c r="E2167" s="7"/>
      <c r="F2167" s="7"/>
      <c r="G2167" s="7"/>
      <c r="H2167" s="7"/>
      <c r="I2167" s="7">
        <f>SUM(C2167:H2167)</f>
        <v>0</v>
      </c>
    </row>
    <row r="2168" spans="1:9" x14ac:dyDescent="0.25">
      <c r="B2168" s="10"/>
    </row>
    <row r="2169" spans="1:9" ht="15.75" x14ac:dyDescent="0.25">
      <c r="B2169" s="9" t="s">
        <v>5</v>
      </c>
      <c r="C2169" s="11" t="e">
        <f t="shared" ref="C2169:H2169" si="159">C2165/C2167</f>
        <v>#DIV/0!</v>
      </c>
      <c r="D2169" s="11" t="e">
        <f t="shared" si="159"/>
        <v>#DIV/0!</v>
      </c>
      <c r="E2169" s="11" t="e">
        <f t="shared" si="159"/>
        <v>#DIV/0!</v>
      </c>
      <c r="F2169" s="11" t="e">
        <f t="shared" si="159"/>
        <v>#DIV/0!</v>
      </c>
      <c r="G2169" s="11" t="e">
        <f t="shared" si="159"/>
        <v>#DIV/0!</v>
      </c>
      <c r="H2169" s="11" t="e">
        <f t="shared" si="159"/>
        <v>#DIV/0!</v>
      </c>
      <c r="I2169" s="11"/>
    </row>
    <row r="2170" spans="1:9" ht="15.75" x14ac:dyDescent="0.25">
      <c r="B2170" s="12"/>
      <c r="C2170" s="13"/>
      <c r="D2170" s="13"/>
      <c r="E2170" s="13"/>
      <c r="F2170" s="13"/>
      <c r="G2170" s="13"/>
      <c r="H2170" s="12"/>
      <c r="I2170" s="12"/>
    </row>
    <row r="2171" spans="1:9" ht="15.75" x14ac:dyDescent="0.25">
      <c r="B2171" s="9" t="s">
        <v>6</v>
      </c>
      <c r="C2171" s="7"/>
      <c r="D2171" s="7"/>
      <c r="E2171" s="6"/>
      <c r="F2171" s="6"/>
      <c r="G2171" s="6"/>
      <c r="H2171" s="6"/>
      <c r="I2171" s="14"/>
    </row>
    <row r="2173" spans="1:9" ht="33.75" x14ac:dyDescent="0.25">
      <c r="B2173" s="265" t="s">
        <v>955</v>
      </c>
      <c r="C2173" s="266"/>
      <c r="D2173" s="266"/>
      <c r="E2173" s="266"/>
      <c r="F2173" s="266"/>
      <c r="G2173" s="266"/>
      <c r="H2173" s="266"/>
      <c r="I2173" s="267"/>
    </row>
    <row r="2174" spans="1:9" ht="47.25" x14ac:dyDescent="0.25">
      <c r="A2174" s="32" t="s">
        <v>22</v>
      </c>
      <c r="B2174" s="32" t="s">
        <v>1</v>
      </c>
      <c r="C2174" s="4" t="s">
        <v>2963</v>
      </c>
      <c r="D2174" s="4" t="s">
        <v>2964</v>
      </c>
      <c r="E2174" s="101" t="s">
        <v>2965</v>
      </c>
      <c r="F2174" s="101" t="s">
        <v>2966</v>
      </c>
      <c r="G2174" s="101" t="s">
        <v>2865</v>
      </c>
      <c r="H2174" s="4" t="s">
        <v>2962</v>
      </c>
      <c r="I2174" s="34" t="s">
        <v>2</v>
      </c>
    </row>
    <row r="2175" spans="1:9" ht="25.5" x14ac:dyDescent="0.25">
      <c r="A2175" s="31"/>
      <c r="B2175" s="31"/>
      <c r="C2175" s="16" t="s">
        <v>9</v>
      </c>
      <c r="D2175" s="16" t="s">
        <v>9</v>
      </c>
      <c r="E2175" s="16" t="s">
        <v>9</v>
      </c>
      <c r="F2175" s="16" t="s">
        <v>9</v>
      </c>
      <c r="G2175" s="16" t="s">
        <v>9</v>
      </c>
      <c r="H2175" s="16" t="s">
        <v>9</v>
      </c>
      <c r="I2175" s="35"/>
    </row>
    <row r="2176" spans="1:9" ht="15.75" x14ac:dyDescent="0.25">
      <c r="A2176" s="26">
        <v>1736</v>
      </c>
      <c r="B2176" s="102" t="str">
        <f>CADASTROS!$C$1428</f>
        <v>Luciana dos Anjos Costa</v>
      </c>
      <c r="C2176" s="7"/>
      <c r="D2176" s="7"/>
      <c r="E2176" s="7"/>
      <c r="F2176" s="7"/>
      <c r="G2176" s="7"/>
      <c r="H2176" s="7"/>
      <c r="I2176" s="8">
        <f>SUM(C2176+D2176+E2176+F2176+G2176+H2176)</f>
        <v>0</v>
      </c>
    </row>
    <row r="2177" spans="1:9" ht="15.75" x14ac:dyDescent="0.25">
      <c r="A2177" s="26">
        <v>1737</v>
      </c>
      <c r="B2177" s="102" t="str">
        <f>CADASTROS!$C$1429</f>
        <v>Domingas Betania de Souza</v>
      </c>
      <c r="C2177" s="7">
        <v>8.5</v>
      </c>
      <c r="D2177" s="7">
        <v>11</v>
      </c>
      <c r="E2177" s="7">
        <v>23</v>
      </c>
      <c r="F2177" s="7"/>
      <c r="G2177" s="7"/>
      <c r="H2177" s="7"/>
      <c r="I2177" s="8">
        <f>SUM(C2177+D2177+E2177+F2177+G2177+H2177)</f>
        <v>42.5</v>
      </c>
    </row>
    <row r="2178" spans="1:9" ht="15.75" x14ac:dyDescent="0.25">
      <c r="A2178" s="26">
        <v>1738</v>
      </c>
      <c r="B2178" s="102" t="str">
        <f>CADASTROS!$C$1430</f>
        <v>Gilson Alves Ribeiro</v>
      </c>
      <c r="C2178" s="7"/>
      <c r="D2178" s="7">
        <v>14</v>
      </c>
      <c r="E2178" s="7">
        <v>11.5</v>
      </c>
      <c r="F2178" s="7"/>
      <c r="G2178" s="7"/>
      <c r="H2178" s="7"/>
      <c r="I2178" s="8">
        <f t="shared" ref="I2178:I2202" si="160">SUM(C2178+D2178+E2178+F2178+G2178+H2178)</f>
        <v>25.5</v>
      </c>
    </row>
    <row r="2179" spans="1:9" ht="15.75" x14ac:dyDescent="0.25">
      <c r="A2179" s="26">
        <v>1739</v>
      </c>
      <c r="B2179" s="102" t="str">
        <f>CADASTROS!$C$1431</f>
        <v>Ana Lucia Sena Meira</v>
      </c>
      <c r="C2179" s="7"/>
      <c r="D2179" s="7">
        <v>14</v>
      </c>
      <c r="E2179" s="7"/>
      <c r="F2179" s="7"/>
      <c r="G2179" s="7"/>
      <c r="H2179" s="7"/>
      <c r="I2179" s="8">
        <f t="shared" si="160"/>
        <v>14</v>
      </c>
    </row>
    <row r="2180" spans="1:9" ht="15.75" x14ac:dyDescent="0.25">
      <c r="A2180" s="26">
        <v>1740</v>
      </c>
      <c r="B2180" s="102" t="str">
        <f>CADASTROS!$C$1432</f>
        <v>Nivaldo Antônio Magno</v>
      </c>
      <c r="C2180" s="7">
        <v>21.5</v>
      </c>
      <c r="D2180" s="7">
        <v>27</v>
      </c>
      <c r="E2180" s="7">
        <v>32</v>
      </c>
      <c r="F2180" s="7"/>
      <c r="G2180" s="7"/>
      <c r="H2180" s="7"/>
      <c r="I2180" s="8">
        <f t="shared" si="160"/>
        <v>80.5</v>
      </c>
    </row>
    <row r="2181" spans="1:9" ht="15.75" x14ac:dyDescent="0.25">
      <c r="A2181" s="26">
        <v>1741</v>
      </c>
      <c r="B2181" s="102" t="str">
        <f>CADASTROS!$C$1433</f>
        <v>Ana Cedro Alves Santos</v>
      </c>
      <c r="C2181" s="7"/>
      <c r="D2181" s="7"/>
      <c r="E2181" s="7"/>
      <c r="F2181" s="7"/>
      <c r="G2181" s="7"/>
      <c r="H2181" s="7"/>
      <c r="I2181" s="8">
        <f t="shared" si="160"/>
        <v>0</v>
      </c>
    </row>
    <row r="2182" spans="1:9" ht="15.75" x14ac:dyDescent="0.25">
      <c r="A2182" s="26">
        <v>1742</v>
      </c>
      <c r="B2182" s="102" t="str">
        <f>CADASTROS!$C$1434</f>
        <v>Paulo Santos Oliveira</v>
      </c>
      <c r="C2182" s="7"/>
      <c r="D2182" s="7"/>
      <c r="E2182" s="7"/>
      <c r="F2182" s="7"/>
      <c r="G2182" s="7"/>
      <c r="H2182" s="7"/>
      <c r="I2182" s="8">
        <f t="shared" si="160"/>
        <v>0</v>
      </c>
    </row>
    <row r="2183" spans="1:9" ht="15.75" x14ac:dyDescent="0.25">
      <c r="A2183" s="26">
        <v>1743</v>
      </c>
      <c r="B2183" s="102" t="str">
        <f>CADASTROS!$C$1435</f>
        <v>Valdirene Alve Pereira</v>
      </c>
      <c r="C2183" s="7"/>
      <c r="D2183" s="7"/>
      <c r="E2183" s="7"/>
      <c r="F2183" s="7"/>
      <c r="G2183" s="7"/>
      <c r="H2183" s="7"/>
      <c r="I2183" s="8">
        <f t="shared" si="160"/>
        <v>0</v>
      </c>
    </row>
    <row r="2184" spans="1:9" ht="15.75" x14ac:dyDescent="0.25">
      <c r="A2184" s="26">
        <v>1744</v>
      </c>
      <c r="B2184" s="102" t="str">
        <f>CADASTROS!$C$1436</f>
        <v>Valdir Pereira S. Souza</v>
      </c>
      <c r="C2184" s="7"/>
      <c r="D2184" s="7">
        <v>14.5</v>
      </c>
      <c r="E2184" s="7">
        <v>6</v>
      </c>
      <c r="F2184" s="7"/>
      <c r="G2184" s="7"/>
      <c r="H2184" s="7"/>
      <c r="I2184" s="8">
        <f t="shared" si="160"/>
        <v>20.5</v>
      </c>
    </row>
    <row r="2185" spans="1:9" ht="15.75" x14ac:dyDescent="0.25">
      <c r="A2185" s="26">
        <v>1745</v>
      </c>
      <c r="B2185" s="102" t="str">
        <f>CADASTROS!$C$1437</f>
        <v>Reinaldo Costa da Rocha</v>
      </c>
      <c r="C2185" s="7"/>
      <c r="D2185" s="7"/>
      <c r="E2185" s="7"/>
      <c r="F2185" s="7"/>
      <c r="G2185" s="7"/>
      <c r="H2185" s="7"/>
      <c r="I2185" s="8">
        <f t="shared" si="160"/>
        <v>0</v>
      </c>
    </row>
    <row r="2186" spans="1:9" ht="15.75" x14ac:dyDescent="0.25">
      <c r="A2186" s="26">
        <v>1746</v>
      </c>
      <c r="B2186" s="102" t="str">
        <f>CADASTROS!$C$1438</f>
        <v>Jorge Elcivan Filho</v>
      </c>
      <c r="C2186" s="7">
        <v>14</v>
      </c>
      <c r="D2186" s="7">
        <v>15</v>
      </c>
      <c r="E2186" s="7">
        <v>16</v>
      </c>
      <c r="F2186" s="7"/>
      <c r="G2186" s="7">
        <v>11</v>
      </c>
      <c r="H2186" s="7"/>
      <c r="I2186" s="8">
        <f t="shared" si="160"/>
        <v>56</v>
      </c>
    </row>
    <row r="2187" spans="1:9" ht="15.75" x14ac:dyDescent="0.25">
      <c r="A2187" s="26">
        <v>1747</v>
      </c>
      <c r="B2187" s="102" t="str">
        <f>CADASTROS!$C$1439</f>
        <v>Aristeu Gomes de Souza</v>
      </c>
      <c r="C2187" s="7">
        <v>7.5</v>
      </c>
      <c r="D2187" s="7">
        <v>12</v>
      </c>
      <c r="E2187" s="7"/>
      <c r="F2187" s="7"/>
      <c r="G2187" s="7"/>
      <c r="H2187" s="7"/>
      <c r="I2187" s="8">
        <f t="shared" si="160"/>
        <v>19.5</v>
      </c>
    </row>
    <row r="2188" spans="1:9" ht="15.75" x14ac:dyDescent="0.25">
      <c r="A2188" s="26">
        <v>1748</v>
      </c>
      <c r="B2188" s="102" t="str">
        <f>CADASTROS!$C$1440</f>
        <v>Maria Glória Gomes Sousa</v>
      </c>
      <c r="C2188" s="7"/>
      <c r="D2188" s="7"/>
      <c r="E2188" s="7"/>
      <c r="F2188" s="7"/>
      <c r="G2188" s="7"/>
      <c r="H2188" s="7"/>
      <c r="I2188" s="8">
        <f t="shared" si="160"/>
        <v>0</v>
      </c>
    </row>
    <row r="2189" spans="1:9" ht="15.75" x14ac:dyDescent="0.25">
      <c r="A2189" s="26">
        <v>1749</v>
      </c>
      <c r="B2189" s="102" t="str">
        <f>CADASTROS!$C$1441</f>
        <v>Joseval Gomes de Souza</v>
      </c>
      <c r="C2189" s="7"/>
      <c r="D2189" s="7">
        <v>11</v>
      </c>
      <c r="E2189" s="7">
        <v>18</v>
      </c>
      <c r="F2189" s="7"/>
      <c r="G2189" s="7"/>
      <c r="H2189" s="7"/>
      <c r="I2189" s="8">
        <f t="shared" si="160"/>
        <v>29</v>
      </c>
    </row>
    <row r="2190" spans="1:9" ht="15.75" x14ac:dyDescent="0.25">
      <c r="A2190" s="26">
        <v>1750</v>
      </c>
      <c r="B2190" s="102" t="str">
        <f>CADASTROS!$C$1442</f>
        <v>Darleide Oliveira Santos</v>
      </c>
      <c r="C2190" s="7"/>
      <c r="D2190" s="7">
        <v>11</v>
      </c>
      <c r="E2190" s="7">
        <v>12.5</v>
      </c>
      <c r="F2190" s="7"/>
      <c r="G2190" s="7">
        <v>6</v>
      </c>
      <c r="H2190" s="7"/>
      <c r="I2190" s="8">
        <f t="shared" si="160"/>
        <v>29.5</v>
      </c>
    </row>
    <row r="2191" spans="1:9" ht="15.75" x14ac:dyDescent="0.25">
      <c r="A2191" s="26">
        <v>1751</v>
      </c>
      <c r="B2191" s="102" t="str">
        <f>CADASTROS!$C$1443</f>
        <v>Antônio Cesar dos Santos</v>
      </c>
      <c r="C2191" s="7"/>
      <c r="D2191" s="7"/>
      <c r="E2191" s="7"/>
      <c r="F2191" s="7"/>
      <c r="G2191" s="7"/>
      <c r="H2191" s="7"/>
      <c r="I2191" s="8">
        <f t="shared" si="160"/>
        <v>0</v>
      </c>
    </row>
    <row r="2192" spans="1:9" ht="15.75" x14ac:dyDescent="0.25">
      <c r="A2192" s="26">
        <v>1752</v>
      </c>
      <c r="B2192" s="102" t="str">
        <f>CADASTROS!$C$1444</f>
        <v>Maria Rodrigues de Souza</v>
      </c>
      <c r="C2192" s="7">
        <v>9</v>
      </c>
      <c r="D2192" s="7"/>
      <c r="E2192" s="7">
        <v>10</v>
      </c>
      <c r="F2192" s="7"/>
      <c r="G2192" s="7"/>
      <c r="H2192" s="7"/>
      <c r="I2192" s="8">
        <f t="shared" si="160"/>
        <v>19</v>
      </c>
    </row>
    <row r="2193" spans="1:9" ht="15.75" x14ac:dyDescent="0.25">
      <c r="A2193" s="26">
        <v>1753</v>
      </c>
      <c r="B2193" s="102" t="str">
        <f>CADASTROS!$C$1445</f>
        <v>Andrea Oliveira Moraes</v>
      </c>
      <c r="C2193" s="7">
        <v>26.5</v>
      </c>
      <c r="D2193" s="7">
        <v>28</v>
      </c>
      <c r="E2193" s="7">
        <v>10.5</v>
      </c>
      <c r="F2193" s="7"/>
      <c r="G2193" s="7"/>
      <c r="H2193" s="7">
        <v>14.5</v>
      </c>
      <c r="I2193" s="8">
        <f t="shared" si="160"/>
        <v>79.5</v>
      </c>
    </row>
    <row r="2194" spans="1:9" ht="15.75" x14ac:dyDescent="0.25">
      <c r="A2194" s="26">
        <v>1754</v>
      </c>
      <c r="B2194" s="102" t="str">
        <f>CADASTROS!$C$1446</f>
        <v>Lucas Souza Ferreira</v>
      </c>
      <c r="C2194" s="7"/>
      <c r="D2194" s="7"/>
      <c r="E2194" s="7"/>
      <c r="F2194" s="7"/>
      <c r="G2194" s="7"/>
      <c r="H2194" s="7"/>
      <c r="I2194" s="8">
        <f t="shared" si="160"/>
        <v>0</v>
      </c>
    </row>
    <row r="2195" spans="1:9" ht="15.75" x14ac:dyDescent="0.25">
      <c r="A2195" s="26">
        <v>1755</v>
      </c>
      <c r="B2195" s="102" t="str">
        <f>CADASTROS!$C$1447</f>
        <v>Sidione Oliveira Medeiros</v>
      </c>
      <c r="C2195" s="7">
        <v>21.5</v>
      </c>
      <c r="D2195" s="7">
        <v>19</v>
      </c>
      <c r="E2195" s="7">
        <v>24</v>
      </c>
      <c r="F2195" s="7"/>
      <c r="G2195" s="7"/>
      <c r="H2195" s="7"/>
      <c r="I2195" s="8">
        <f t="shared" si="160"/>
        <v>64.5</v>
      </c>
    </row>
    <row r="2196" spans="1:9" ht="15.75" x14ac:dyDescent="0.25">
      <c r="A2196" s="26">
        <v>1756</v>
      </c>
      <c r="B2196" s="102" t="str">
        <f>CADASTROS!$C$1448</f>
        <v>Lucas Cruz Carvalho</v>
      </c>
      <c r="C2196" s="7">
        <v>6</v>
      </c>
      <c r="D2196" s="7">
        <v>23.5</v>
      </c>
      <c r="E2196" s="7">
        <v>25.5</v>
      </c>
      <c r="F2196" s="7"/>
      <c r="G2196" s="7">
        <v>20.5</v>
      </c>
      <c r="H2196" s="7"/>
      <c r="I2196" s="8">
        <f t="shared" si="160"/>
        <v>75.5</v>
      </c>
    </row>
    <row r="2197" spans="1:9" ht="15.75" x14ac:dyDescent="0.25">
      <c r="A2197" s="26">
        <v>1757</v>
      </c>
      <c r="B2197" s="102" t="str">
        <f>CADASTROS!$C$1449</f>
        <v>Daniel da Silva Santos</v>
      </c>
      <c r="C2197" s="7"/>
      <c r="D2197" s="7"/>
      <c r="E2197" s="7"/>
      <c r="F2197" s="7"/>
      <c r="G2197" s="7"/>
      <c r="H2197" s="7"/>
      <c r="I2197" s="8">
        <f t="shared" si="160"/>
        <v>0</v>
      </c>
    </row>
    <row r="2198" spans="1:9" ht="15.75" x14ac:dyDescent="0.25">
      <c r="A2198" s="26">
        <v>1758</v>
      </c>
      <c r="B2198" s="102" t="str">
        <f>CADASTROS!$C$1450</f>
        <v>Marieta Rosa da Silva</v>
      </c>
      <c r="C2198" s="7"/>
      <c r="D2198" s="7"/>
      <c r="E2198" s="7"/>
      <c r="F2198" s="7"/>
      <c r="G2198" s="7"/>
      <c r="H2198" s="7"/>
      <c r="I2198" s="8">
        <f t="shared" si="160"/>
        <v>0</v>
      </c>
    </row>
    <row r="2199" spans="1:9" ht="15.75" x14ac:dyDescent="0.25">
      <c r="A2199" s="26">
        <v>1759</v>
      </c>
      <c r="B2199" s="102" t="str">
        <f>CADASTROS!$C$1451</f>
        <v>Eutácio Silva de Oliveira</v>
      </c>
      <c r="C2199" s="7"/>
      <c r="D2199" s="7">
        <v>30</v>
      </c>
      <c r="E2199" s="7">
        <v>29</v>
      </c>
      <c r="F2199" s="7"/>
      <c r="G2199" s="7"/>
      <c r="H2199" s="7"/>
      <c r="I2199" s="8">
        <f t="shared" si="160"/>
        <v>59</v>
      </c>
    </row>
    <row r="2200" spans="1:9" ht="15.75" x14ac:dyDescent="0.25">
      <c r="A2200" s="26">
        <v>1760</v>
      </c>
      <c r="B2200" s="102" t="str">
        <f>CADASTROS!$C$1452</f>
        <v>Luciene Silva de Oliveira</v>
      </c>
      <c r="C2200" s="7"/>
      <c r="D2200" s="7"/>
      <c r="E2200" s="7">
        <v>22</v>
      </c>
      <c r="F2200" s="7"/>
      <c r="G2200" s="7"/>
      <c r="H2200" s="7"/>
      <c r="I2200" s="8">
        <f t="shared" si="160"/>
        <v>22</v>
      </c>
    </row>
    <row r="2201" spans="1:9" ht="15.75" x14ac:dyDescent="0.25">
      <c r="A2201" s="26">
        <v>1761</v>
      </c>
      <c r="B2201" s="102" t="str">
        <f>CADASTROS!$C$1453</f>
        <v>Fernando Pires Souza</v>
      </c>
      <c r="C2201" s="7"/>
      <c r="D2201" s="7"/>
      <c r="E2201" s="7"/>
      <c r="F2201" s="7"/>
      <c r="G2201" s="7"/>
      <c r="H2201" s="7"/>
      <c r="I2201" s="8">
        <f t="shared" si="160"/>
        <v>0</v>
      </c>
    </row>
    <row r="2202" spans="1:9" ht="15.75" x14ac:dyDescent="0.25">
      <c r="A2202" s="26">
        <v>1762</v>
      </c>
      <c r="B2202" s="102" t="str">
        <f>CADASTROS!$C$1454</f>
        <v>Danilo Moraes dos Santos</v>
      </c>
      <c r="C2202" s="7"/>
      <c r="D2202" s="7">
        <v>6</v>
      </c>
      <c r="E2202" s="7">
        <v>8.5</v>
      </c>
      <c r="F2202" s="7"/>
      <c r="G2202" s="7">
        <v>8</v>
      </c>
      <c r="H2202" s="7"/>
      <c r="I2202" s="8">
        <f t="shared" si="160"/>
        <v>22.5</v>
      </c>
    </row>
    <row r="2203" spans="1:9" ht="15.75" x14ac:dyDescent="0.25">
      <c r="B2203" s="7" t="s">
        <v>3</v>
      </c>
      <c r="C2203" s="7">
        <f t="shared" ref="C2203:I2203" si="161">SUM(C2176:C2202)</f>
        <v>114.5</v>
      </c>
      <c r="D2203" s="7">
        <f t="shared" si="161"/>
        <v>236</v>
      </c>
      <c r="E2203" s="7">
        <f t="shared" si="161"/>
        <v>248.5</v>
      </c>
      <c r="F2203" s="7">
        <f t="shared" si="161"/>
        <v>0</v>
      </c>
      <c r="G2203" s="7">
        <f t="shared" si="161"/>
        <v>45.5</v>
      </c>
      <c r="H2203" s="7">
        <f t="shared" si="161"/>
        <v>14.5</v>
      </c>
      <c r="I2203" s="7">
        <f t="shared" si="161"/>
        <v>659</v>
      </c>
    </row>
    <row r="2205" spans="1:9" ht="15.75" x14ac:dyDescent="0.25">
      <c r="B2205" s="9" t="s">
        <v>4</v>
      </c>
      <c r="C2205" s="7"/>
      <c r="D2205" s="7"/>
      <c r="E2205" s="7"/>
      <c r="F2205" s="7"/>
      <c r="G2205" s="7"/>
      <c r="H2205" s="7"/>
      <c r="I2205" s="7">
        <f>SUM(C2205:H2205)</f>
        <v>0</v>
      </c>
    </row>
    <row r="2206" spans="1:9" x14ac:dyDescent="0.25">
      <c r="B2206" s="10"/>
    </row>
    <row r="2207" spans="1:9" ht="15.75" x14ac:dyDescent="0.25">
      <c r="B2207" s="9" t="s">
        <v>5</v>
      </c>
      <c r="C2207" s="11" t="e">
        <f t="shared" ref="C2207:H2207" si="162">C2203/C2205</f>
        <v>#DIV/0!</v>
      </c>
      <c r="D2207" s="11" t="e">
        <f t="shared" si="162"/>
        <v>#DIV/0!</v>
      </c>
      <c r="E2207" s="11" t="e">
        <f t="shared" si="162"/>
        <v>#DIV/0!</v>
      </c>
      <c r="F2207" s="11" t="e">
        <f t="shared" si="162"/>
        <v>#DIV/0!</v>
      </c>
      <c r="G2207" s="11" t="e">
        <f t="shared" si="162"/>
        <v>#DIV/0!</v>
      </c>
      <c r="H2207" s="11" t="e">
        <f t="shared" si="162"/>
        <v>#DIV/0!</v>
      </c>
      <c r="I2207" s="11"/>
    </row>
    <row r="2208" spans="1:9" ht="15.75" x14ac:dyDescent="0.25">
      <c r="B2208" s="12"/>
      <c r="C2208" s="13"/>
      <c r="D2208" s="13"/>
      <c r="E2208" s="13"/>
      <c r="F2208" s="13"/>
      <c r="G2208" s="13"/>
      <c r="H2208" s="12"/>
      <c r="I2208" s="12"/>
    </row>
    <row r="2209" spans="1:9" ht="15.75" x14ac:dyDescent="0.25">
      <c r="B2209" s="9" t="s">
        <v>6</v>
      </c>
      <c r="C2209" s="7"/>
      <c r="D2209" s="7"/>
      <c r="E2209" s="6"/>
      <c r="F2209" s="6"/>
      <c r="G2209" s="6"/>
      <c r="H2209" s="6"/>
      <c r="I2209" s="14"/>
    </row>
    <row r="2211" spans="1:9" ht="33" customHeight="1" x14ac:dyDescent="0.25">
      <c r="B2211" s="265" t="s">
        <v>955</v>
      </c>
      <c r="C2211" s="266"/>
      <c r="D2211" s="266"/>
      <c r="E2211" s="266"/>
      <c r="F2211" s="266"/>
      <c r="G2211" s="266"/>
      <c r="H2211" s="266"/>
      <c r="I2211" s="267"/>
    </row>
    <row r="2212" spans="1:9" ht="47.25" x14ac:dyDescent="0.25">
      <c r="A2212" s="32" t="s">
        <v>22</v>
      </c>
      <c r="B2212" s="32" t="s">
        <v>1</v>
      </c>
      <c r="C2212" s="4" t="s">
        <v>2963</v>
      </c>
      <c r="D2212" s="4" t="s">
        <v>2964</v>
      </c>
      <c r="E2212" s="101" t="s">
        <v>2965</v>
      </c>
      <c r="F2212" s="101" t="s">
        <v>2966</v>
      </c>
      <c r="G2212" s="101" t="s">
        <v>2865</v>
      </c>
      <c r="H2212" s="4" t="s">
        <v>2962</v>
      </c>
      <c r="I2212" s="34" t="s">
        <v>2</v>
      </c>
    </row>
    <row r="2213" spans="1:9" ht="25.5" x14ac:dyDescent="0.25">
      <c r="A2213" s="31"/>
      <c r="B2213" s="31"/>
      <c r="C2213" s="16" t="s">
        <v>9</v>
      </c>
      <c r="D2213" s="16" t="s">
        <v>9</v>
      </c>
      <c r="E2213" s="16" t="s">
        <v>9</v>
      </c>
      <c r="F2213" s="16" t="s">
        <v>9</v>
      </c>
      <c r="G2213" s="16" t="s">
        <v>9</v>
      </c>
      <c r="H2213" s="16" t="s">
        <v>9</v>
      </c>
      <c r="I2213" s="35"/>
    </row>
    <row r="2214" spans="1:9" ht="15.75" x14ac:dyDescent="0.25">
      <c r="A2214" s="26">
        <v>1763</v>
      </c>
      <c r="B2214" s="102" t="str">
        <f>CADASTROS!$C$1455</f>
        <v>Luzineide Pires de Souza</v>
      </c>
      <c r="C2214" s="7"/>
      <c r="D2214" s="7"/>
      <c r="E2214" s="7"/>
      <c r="F2214" s="7"/>
      <c r="G2214" s="7"/>
      <c r="H2214" s="7"/>
      <c r="I2214" s="8">
        <f>SUM(C2214+D2214+E2214+F2214+G2214+H2214)</f>
        <v>0</v>
      </c>
    </row>
    <row r="2215" spans="1:9" ht="15.75" x14ac:dyDescent="0.25">
      <c r="A2215" s="26">
        <v>1764</v>
      </c>
      <c r="B2215" s="102" t="str">
        <f>CADASTROS!$C$1456</f>
        <v>Givanildo Oliveira Santos</v>
      </c>
      <c r="C2215" s="7"/>
      <c r="D2215" s="7"/>
      <c r="E2215" s="7"/>
      <c r="F2215" s="7"/>
      <c r="G2215" s="7"/>
      <c r="H2215" s="7"/>
      <c r="I2215" s="8">
        <f>SUM(C2215+D2215+E2215+F2215+G2215+H2215)</f>
        <v>0</v>
      </c>
    </row>
    <row r="2216" spans="1:9" ht="15.75" x14ac:dyDescent="0.25">
      <c r="A2216" s="26">
        <v>1765</v>
      </c>
      <c r="B2216" s="102" t="str">
        <f>CADASTROS!$C$1457</f>
        <v>Erasmo C. Alves de Souza</v>
      </c>
      <c r="C2216" s="7"/>
      <c r="D2216" s="7">
        <v>8.5</v>
      </c>
      <c r="E2216" s="7">
        <v>10</v>
      </c>
      <c r="F2216" s="7"/>
      <c r="G2216" s="7"/>
      <c r="H2216" s="7"/>
      <c r="I2216" s="8">
        <f t="shared" ref="I2216:I2240" si="163">SUM(C2216+D2216+E2216+F2216+G2216+H2216)</f>
        <v>18.5</v>
      </c>
    </row>
    <row r="2217" spans="1:9" ht="15.75" x14ac:dyDescent="0.25">
      <c r="A2217" s="26">
        <v>1766</v>
      </c>
      <c r="B2217" s="102" t="str">
        <f>CADASTROS!$C$1458</f>
        <v>Maria Nilma Silva Oliveira</v>
      </c>
      <c r="C2217" s="7"/>
      <c r="D2217" s="7"/>
      <c r="E2217" s="7"/>
      <c r="F2217" s="7"/>
      <c r="G2217" s="7"/>
      <c r="H2217" s="7"/>
      <c r="I2217" s="8">
        <f t="shared" si="163"/>
        <v>0</v>
      </c>
    </row>
    <row r="2218" spans="1:9" ht="15.75" x14ac:dyDescent="0.25">
      <c r="A2218" s="26">
        <v>1767</v>
      </c>
      <c r="B2218" s="102" t="str">
        <f>CADASTROS!$C$1459</f>
        <v>Samara Matos de Souza</v>
      </c>
      <c r="C2218" s="7"/>
      <c r="D2218" s="7"/>
      <c r="E2218" s="7"/>
      <c r="F2218" s="7"/>
      <c r="G2218" s="7"/>
      <c r="H2218" s="7"/>
      <c r="I2218" s="8">
        <f t="shared" si="163"/>
        <v>0</v>
      </c>
    </row>
    <row r="2219" spans="1:9" ht="15.75" x14ac:dyDescent="0.25">
      <c r="A2219" s="26">
        <v>1768</v>
      </c>
      <c r="B2219" s="102" t="str">
        <f>CADASTROS!$C$1460</f>
        <v>Marcos Alves da Silva</v>
      </c>
      <c r="C2219" s="7"/>
      <c r="D2219" s="7"/>
      <c r="E2219" s="7"/>
      <c r="F2219" s="7"/>
      <c r="G2219" s="7"/>
      <c r="H2219" s="7"/>
      <c r="I2219" s="8">
        <f t="shared" si="163"/>
        <v>0</v>
      </c>
    </row>
    <row r="2220" spans="1:9" ht="15.75" x14ac:dyDescent="0.25">
      <c r="A2220" s="26">
        <v>1769</v>
      </c>
      <c r="B2220" s="102" t="str">
        <f>CADASTROS!$C$1461</f>
        <v>Luzia Oliveira A. Souza</v>
      </c>
      <c r="C2220" s="7"/>
      <c r="D2220" s="7"/>
      <c r="E2220" s="7"/>
      <c r="F2220" s="7"/>
      <c r="G2220" s="7"/>
      <c r="H2220" s="7"/>
      <c r="I2220" s="8">
        <f t="shared" si="163"/>
        <v>0</v>
      </c>
    </row>
    <row r="2221" spans="1:9" ht="15.75" x14ac:dyDescent="0.25">
      <c r="A2221" s="26">
        <v>1770</v>
      </c>
      <c r="B2221" s="102" t="str">
        <f>CADASTROS!$C$1462</f>
        <v>Flávia de Sousa Fernandes</v>
      </c>
      <c r="C2221" s="7"/>
      <c r="D2221" s="7">
        <v>9</v>
      </c>
      <c r="E2221" s="7">
        <v>12</v>
      </c>
      <c r="F2221" s="7"/>
      <c r="G2221" s="7"/>
      <c r="H2221" s="7"/>
      <c r="I2221" s="8">
        <f t="shared" si="163"/>
        <v>21</v>
      </c>
    </row>
    <row r="2222" spans="1:9" ht="15.75" x14ac:dyDescent="0.25">
      <c r="A2222" s="26">
        <v>1771</v>
      </c>
      <c r="B2222" s="102" t="str">
        <f>CADASTROS!$C$1463</f>
        <v>Jorge dos Santos Soares</v>
      </c>
      <c r="C2222" s="7"/>
      <c r="D2222" s="7"/>
      <c r="E2222" s="7"/>
      <c r="F2222" s="7"/>
      <c r="G2222" s="7">
        <v>12.5</v>
      </c>
      <c r="H2222" s="7"/>
      <c r="I2222" s="8">
        <f t="shared" si="163"/>
        <v>12.5</v>
      </c>
    </row>
    <row r="2223" spans="1:9" ht="15.75" x14ac:dyDescent="0.25">
      <c r="A2223" s="26">
        <v>1772</v>
      </c>
      <c r="B2223" s="102" t="str">
        <f>CADASTROS!$C$1464</f>
        <v>Luciene Lima dos Santos</v>
      </c>
      <c r="C2223" s="7"/>
      <c r="D2223" s="7"/>
      <c r="E2223" s="7"/>
      <c r="F2223" s="7"/>
      <c r="G2223" s="7"/>
      <c r="H2223" s="7"/>
      <c r="I2223" s="8">
        <f t="shared" si="163"/>
        <v>0</v>
      </c>
    </row>
    <row r="2224" spans="1:9" ht="15.75" x14ac:dyDescent="0.25">
      <c r="A2224" s="26">
        <v>1773</v>
      </c>
      <c r="B2224" s="102" t="str">
        <f>CADASTROS!$C$1465</f>
        <v>Aparecida Pereira Barbosa</v>
      </c>
      <c r="C2224" s="7"/>
      <c r="D2224" s="7">
        <v>33</v>
      </c>
      <c r="E2224" s="7">
        <v>30</v>
      </c>
      <c r="F2224" s="7"/>
      <c r="G2224" s="7">
        <v>25.5</v>
      </c>
      <c r="H2224" s="7"/>
      <c r="I2224" s="8">
        <f t="shared" si="163"/>
        <v>88.5</v>
      </c>
    </row>
    <row r="2225" spans="1:9" ht="15.75" x14ac:dyDescent="0.25">
      <c r="A2225" s="26">
        <v>1774</v>
      </c>
      <c r="B2225" s="102" t="str">
        <f>CADASTROS!$C$1466</f>
        <v>Raimunda Santana Silva</v>
      </c>
      <c r="C2225" s="7"/>
      <c r="D2225" s="7"/>
      <c r="E2225" s="7"/>
      <c r="F2225" s="7"/>
      <c r="G2225" s="7"/>
      <c r="H2225" s="7"/>
      <c r="I2225" s="8">
        <f t="shared" si="163"/>
        <v>0</v>
      </c>
    </row>
    <row r="2226" spans="1:9" ht="15.75" x14ac:dyDescent="0.25">
      <c r="A2226" s="26">
        <v>1775</v>
      </c>
      <c r="B2226" s="102" t="str">
        <f>CADASTROS!$C$1467</f>
        <v>Daniel Conceiçao Silva</v>
      </c>
      <c r="C2226" s="7">
        <v>12</v>
      </c>
      <c r="D2226" s="7"/>
      <c r="E2226" s="7"/>
      <c r="F2226" s="7"/>
      <c r="G2226" s="7"/>
      <c r="H2226" s="7"/>
      <c r="I2226" s="8">
        <f t="shared" si="163"/>
        <v>12</v>
      </c>
    </row>
    <row r="2227" spans="1:9" ht="15.75" x14ac:dyDescent="0.25">
      <c r="A2227" s="26">
        <v>1776</v>
      </c>
      <c r="B2227" s="102" t="str">
        <f>CADASTROS!$C$1468</f>
        <v>Rubevaldo Santos Silva</v>
      </c>
      <c r="C2227" s="7">
        <v>14</v>
      </c>
      <c r="D2227" s="7">
        <v>8</v>
      </c>
      <c r="E2227" s="7">
        <v>9</v>
      </c>
      <c r="F2227" s="7"/>
      <c r="G2227" s="7">
        <v>24.5</v>
      </c>
      <c r="H2227" s="7">
        <v>15.5</v>
      </c>
      <c r="I2227" s="8">
        <f t="shared" si="163"/>
        <v>71</v>
      </c>
    </row>
    <row r="2228" spans="1:9" ht="15.75" x14ac:dyDescent="0.25">
      <c r="A2228" s="26">
        <v>1777</v>
      </c>
      <c r="B2228" s="102" t="str">
        <f>CADASTROS!$C$1469</f>
        <v>Maicon Santos de Oliveira</v>
      </c>
      <c r="C2228" s="7"/>
      <c r="D2228" s="7"/>
      <c r="E2228" s="7"/>
      <c r="F2228" s="7"/>
      <c r="G2228" s="7"/>
      <c r="H2228" s="7"/>
      <c r="I2228" s="8">
        <f t="shared" si="163"/>
        <v>0</v>
      </c>
    </row>
    <row r="2229" spans="1:9" ht="15.75" x14ac:dyDescent="0.25">
      <c r="A2229" s="26">
        <v>1778</v>
      </c>
      <c r="B2229" s="102" t="str">
        <f>CADASTROS!$C$1470</f>
        <v>Maria  Aparecida Inácio da Silva</v>
      </c>
      <c r="C2229" s="7">
        <v>13</v>
      </c>
      <c r="D2229" s="7"/>
      <c r="E2229" s="7">
        <v>14</v>
      </c>
      <c r="F2229" s="7"/>
      <c r="G2229" s="7"/>
      <c r="H2229" s="7"/>
      <c r="I2229" s="8">
        <f t="shared" si="163"/>
        <v>27</v>
      </c>
    </row>
    <row r="2230" spans="1:9" ht="15.75" x14ac:dyDescent="0.25">
      <c r="A2230" s="26">
        <v>1779</v>
      </c>
      <c r="B2230" s="102" t="str">
        <f>CADASTROS!$C$1471</f>
        <v>Silvana Damasceno Lisboa</v>
      </c>
      <c r="C2230" s="7">
        <v>16</v>
      </c>
      <c r="D2230" s="7"/>
      <c r="E2230" s="7"/>
      <c r="F2230" s="7"/>
      <c r="G2230" s="7"/>
      <c r="H2230" s="7"/>
      <c r="I2230" s="8">
        <f t="shared" si="163"/>
        <v>16</v>
      </c>
    </row>
    <row r="2231" spans="1:9" ht="15.75" x14ac:dyDescent="0.25">
      <c r="A2231" s="26">
        <v>1780</v>
      </c>
      <c r="B2231" s="102" t="str">
        <f>CADASTROS!$C$1472</f>
        <v>Silas S Santos/Marli R. de Jesus</v>
      </c>
      <c r="C2231" s="7">
        <v>30</v>
      </c>
      <c r="D2231" s="7">
        <v>35</v>
      </c>
      <c r="E2231" s="7">
        <v>31</v>
      </c>
      <c r="F2231" s="7"/>
      <c r="G2231" s="7"/>
      <c r="H2231" s="7"/>
      <c r="I2231" s="8">
        <f t="shared" si="163"/>
        <v>96</v>
      </c>
    </row>
    <row r="2232" spans="1:9" ht="15.75" x14ac:dyDescent="0.25">
      <c r="A2232" s="26">
        <v>1781</v>
      </c>
      <c r="B2232" s="102" t="str">
        <f>CADASTROS!$C$1473</f>
        <v>Cristina Santos de Souza</v>
      </c>
      <c r="C2232" s="7">
        <v>29</v>
      </c>
      <c r="D2232" s="7">
        <v>31.5</v>
      </c>
      <c r="E2232" s="7">
        <v>24</v>
      </c>
      <c r="F2232" s="7"/>
      <c r="G2232" s="7">
        <v>24.5</v>
      </c>
      <c r="H2232" s="7"/>
      <c r="I2232" s="8">
        <f t="shared" si="163"/>
        <v>109</v>
      </c>
    </row>
    <row r="2233" spans="1:9" ht="15.75" x14ac:dyDescent="0.25">
      <c r="A2233" s="26">
        <v>1782</v>
      </c>
      <c r="B2233" s="102" t="str">
        <f>CADASTROS!$C$1474</f>
        <v>João Batista Souza Andrade</v>
      </c>
      <c r="C2233" s="7"/>
      <c r="D2233" s="7"/>
      <c r="E2233" s="7"/>
      <c r="F2233" s="7"/>
      <c r="G2233" s="7"/>
      <c r="H2233" s="7"/>
      <c r="I2233" s="8">
        <f t="shared" si="163"/>
        <v>0</v>
      </c>
    </row>
    <row r="2234" spans="1:9" ht="15.75" x14ac:dyDescent="0.25">
      <c r="A2234" s="26">
        <v>1783</v>
      </c>
      <c r="B2234" s="102" t="str">
        <f>CADASTROS!$C$1475</f>
        <v>Robson Brito Silva Souza</v>
      </c>
      <c r="C2234" s="7"/>
      <c r="D2234" s="7"/>
      <c r="E2234" s="7"/>
      <c r="F2234" s="7"/>
      <c r="G2234" s="7"/>
      <c r="H2234" s="7"/>
      <c r="I2234" s="8">
        <f t="shared" si="163"/>
        <v>0</v>
      </c>
    </row>
    <row r="2235" spans="1:9" ht="15.75" x14ac:dyDescent="0.25">
      <c r="A2235" s="26">
        <v>1784</v>
      </c>
      <c r="B2235" s="102" t="str">
        <f>CADASTROS!$C$1476</f>
        <v>Manoel Messias de Jesus</v>
      </c>
      <c r="C2235" s="7">
        <v>37</v>
      </c>
      <c r="D2235" s="7">
        <v>38.5</v>
      </c>
      <c r="E2235" s="7">
        <v>34</v>
      </c>
      <c r="F2235" s="7"/>
      <c r="G2235" s="7">
        <v>28.5</v>
      </c>
      <c r="H2235" s="7"/>
      <c r="I2235" s="8">
        <f t="shared" si="163"/>
        <v>138</v>
      </c>
    </row>
    <row r="2236" spans="1:9" ht="15.75" x14ac:dyDescent="0.25">
      <c r="A2236" s="26">
        <v>1785</v>
      </c>
      <c r="B2236" s="102">
        <f>CADASTROS!$C$1477</f>
        <v>0</v>
      </c>
      <c r="C2236" s="7">
        <v>17</v>
      </c>
      <c r="D2236" s="7">
        <v>18.5</v>
      </c>
      <c r="E2236" s="7">
        <v>10</v>
      </c>
      <c r="F2236" s="7"/>
      <c r="G2236" s="7">
        <v>10.5</v>
      </c>
      <c r="H2236" s="7"/>
      <c r="I2236" s="8">
        <f t="shared" si="163"/>
        <v>56</v>
      </c>
    </row>
    <row r="2237" spans="1:9" ht="15.75" x14ac:dyDescent="0.25">
      <c r="A2237" s="26">
        <v>1786</v>
      </c>
      <c r="B2237" s="102" t="str">
        <f>CADASTROS!$C$1478</f>
        <v>Vanderleia M. da Silva</v>
      </c>
      <c r="C2237" s="7"/>
      <c r="D2237" s="7"/>
      <c r="E2237" s="7"/>
      <c r="F2237" s="7"/>
      <c r="G2237" s="7"/>
      <c r="H2237" s="7"/>
      <c r="I2237" s="8">
        <f t="shared" si="163"/>
        <v>0</v>
      </c>
    </row>
    <row r="2238" spans="1:9" ht="15.75" x14ac:dyDescent="0.25">
      <c r="A2238" s="26">
        <v>1787</v>
      </c>
      <c r="B2238" s="102" t="str">
        <f>CADASTROS!$C$1479</f>
        <v>Adeni Lopes do Nascimento</v>
      </c>
      <c r="C2238" s="7">
        <v>10.5</v>
      </c>
      <c r="D2238" s="7">
        <v>13</v>
      </c>
      <c r="E2238" s="7">
        <v>11</v>
      </c>
      <c r="F2238" s="7"/>
      <c r="G2238" s="7"/>
      <c r="H2238" s="7">
        <v>22.5</v>
      </c>
      <c r="I2238" s="8">
        <f t="shared" si="163"/>
        <v>57</v>
      </c>
    </row>
    <row r="2239" spans="1:9" ht="15.75" x14ac:dyDescent="0.25">
      <c r="A2239" s="26">
        <v>1788</v>
      </c>
      <c r="B2239" s="102" t="str">
        <f>CADASTROS!$C$1480</f>
        <v>Fernando S. Nascimento</v>
      </c>
      <c r="C2239" s="7">
        <v>69</v>
      </c>
      <c r="D2239" s="7">
        <v>44</v>
      </c>
      <c r="E2239" s="7">
        <v>18.5</v>
      </c>
      <c r="F2239" s="7"/>
      <c r="G2239" s="7">
        <v>93.5</v>
      </c>
      <c r="H2239" s="7"/>
      <c r="I2239" s="8">
        <f t="shared" si="163"/>
        <v>225</v>
      </c>
    </row>
    <row r="2240" spans="1:9" ht="15.75" x14ac:dyDescent="0.25">
      <c r="A2240" s="26">
        <v>1789</v>
      </c>
      <c r="B2240" s="102" t="str">
        <f>CADASTROS!$C$1481</f>
        <v>Luciene Souza Brandão</v>
      </c>
      <c r="C2240" s="7"/>
      <c r="D2240" s="7"/>
      <c r="E2240" s="7"/>
      <c r="F2240" s="7"/>
      <c r="G2240" s="7"/>
      <c r="H2240" s="7"/>
      <c r="I2240" s="8">
        <f t="shared" si="163"/>
        <v>0</v>
      </c>
    </row>
    <row r="2241" spans="1:9" ht="15.75" x14ac:dyDescent="0.25">
      <c r="B2241" s="7" t="s">
        <v>3</v>
      </c>
      <c r="C2241" s="7">
        <f t="shared" ref="C2241:I2241" si="164">SUM(C2214:C2240)</f>
        <v>247.5</v>
      </c>
      <c r="D2241" s="7">
        <f t="shared" si="164"/>
        <v>239</v>
      </c>
      <c r="E2241" s="7">
        <f t="shared" si="164"/>
        <v>203.5</v>
      </c>
      <c r="F2241" s="7">
        <f t="shared" si="164"/>
        <v>0</v>
      </c>
      <c r="G2241" s="7">
        <f t="shared" si="164"/>
        <v>219.5</v>
      </c>
      <c r="H2241" s="7">
        <f t="shared" si="164"/>
        <v>38</v>
      </c>
      <c r="I2241" s="7">
        <f t="shared" si="164"/>
        <v>947.5</v>
      </c>
    </row>
    <row r="2243" spans="1:9" ht="15.75" x14ac:dyDescent="0.25">
      <c r="B2243" s="9" t="s">
        <v>4</v>
      </c>
      <c r="C2243" s="7"/>
      <c r="D2243" s="7"/>
      <c r="E2243" s="7"/>
      <c r="F2243" s="7"/>
      <c r="G2243" s="7"/>
      <c r="H2243" s="7"/>
      <c r="I2243" s="7">
        <f>SUM(C2243:H2243)</f>
        <v>0</v>
      </c>
    </row>
    <row r="2244" spans="1:9" x14ac:dyDescent="0.25">
      <c r="B2244" s="10"/>
    </row>
    <row r="2245" spans="1:9" ht="15.75" x14ac:dyDescent="0.25">
      <c r="B2245" s="9" t="s">
        <v>5</v>
      </c>
      <c r="C2245" s="11" t="e">
        <f t="shared" ref="C2245:H2245" si="165">C2241/C2243</f>
        <v>#DIV/0!</v>
      </c>
      <c r="D2245" s="11" t="e">
        <f t="shared" si="165"/>
        <v>#DIV/0!</v>
      </c>
      <c r="E2245" s="11" t="e">
        <f t="shared" si="165"/>
        <v>#DIV/0!</v>
      </c>
      <c r="F2245" s="11" t="e">
        <f t="shared" si="165"/>
        <v>#DIV/0!</v>
      </c>
      <c r="G2245" s="11" t="e">
        <f t="shared" si="165"/>
        <v>#DIV/0!</v>
      </c>
      <c r="H2245" s="11" t="e">
        <f t="shared" si="165"/>
        <v>#DIV/0!</v>
      </c>
      <c r="I2245" s="11"/>
    </row>
    <row r="2246" spans="1:9" ht="15.75" x14ac:dyDescent="0.25">
      <c r="B2246" s="12"/>
      <c r="C2246" s="13"/>
      <c r="D2246" s="13"/>
      <c r="E2246" s="13"/>
      <c r="F2246" s="13"/>
      <c r="G2246" s="13"/>
      <c r="H2246" s="12"/>
      <c r="I2246" s="12"/>
    </row>
    <row r="2247" spans="1:9" ht="15.75" x14ac:dyDescent="0.25">
      <c r="B2247" s="9" t="s">
        <v>6</v>
      </c>
      <c r="C2247" s="7"/>
      <c r="D2247" s="7"/>
      <c r="E2247" s="6"/>
      <c r="F2247" s="6"/>
      <c r="G2247" s="6"/>
      <c r="H2247" s="6"/>
      <c r="I2247" s="14"/>
    </row>
    <row r="2249" spans="1:9" ht="33" customHeight="1" x14ac:dyDescent="0.25">
      <c r="B2249" s="265" t="s">
        <v>955</v>
      </c>
      <c r="C2249" s="266"/>
      <c r="D2249" s="266"/>
      <c r="E2249" s="266"/>
      <c r="F2249" s="266"/>
      <c r="G2249" s="266"/>
      <c r="H2249" s="266"/>
      <c r="I2249" s="267"/>
    </row>
    <row r="2250" spans="1:9" ht="47.25" x14ac:dyDescent="0.25">
      <c r="A2250" s="32" t="s">
        <v>22</v>
      </c>
      <c r="B2250" s="32" t="s">
        <v>1</v>
      </c>
      <c r="C2250" s="4" t="s">
        <v>2963</v>
      </c>
      <c r="D2250" s="4" t="s">
        <v>2964</v>
      </c>
      <c r="E2250" s="101" t="s">
        <v>2965</v>
      </c>
      <c r="F2250" s="101" t="s">
        <v>2966</v>
      </c>
      <c r="G2250" s="101" t="s">
        <v>2865</v>
      </c>
      <c r="H2250" s="4" t="s">
        <v>2962</v>
      </c>
      <c r="I2250" s="34" t="s">
        <v>2</v>
      </c>
    </row>
    <row r="2251" spans="1:9" ht="25.5" x14ac:dyDescent="0.25">
      <c r="A2251" s="31"/>
      <c r="B2251" s="31"/>
      <c r="C2251" s="16" t="s">
        <v>9</v>
      </c>
      <c r="D2251" s="16" t="s">
        <v>9</v>
      </c>
      <c r="E2251" s="16" t="s">
        <v>9</v>
      </c>
      <c r="F2251" s="16" t="s">
        <v>9</v>
      </c>
      <c r="G2251" s="16" t="s">
        <v>9</v>
      </c>
      <c r="H2251" s="16" t="s">
        <v>9</v>
      </c>
      <c r="I2251" s="35"/>
    </row>
    <row r="2252" spans="1:9" ht="15.75" x14ac:dyDescent="0.25">
      <c r="A2252" s="26">
        <v>1790</v>
      </c>
      <c r="B2252" s="102" t="str">
        <f>CADASTROS!$C$1482</f>
        <v>Viviana dos Santos Souza</v>
      </c>
      <c r="C2252" s="7">
        <v>9</v>
      </c>
      <c r="D2252" s="7">
        <v>18</v>
      </c>
      <c r="E2252" s="7"/>
      <c r="F2252" s="7">
        <v>20</v>
      </c>
      <c r="G2252" s="7"/>
      <c r="H2252" s="7"/>
      <c r="I2252" s="8">
        <f>SUM(C2252+D2252+E2252+F2252+G2252+H2252)</f>
        <v>47</v>
      </c>
    </row>
    <row r="2253" spans="1:9" ht="15.75" x14ac:dyDescent="0.25">
      <c r="A2253" s="26">
        <v>1791</v>
      </c>
      <c r="B2253" s="102" t="str">
        <f>CADASTROS!$C$1483</f>
        <v>Kesia Priscila C. Santos</v>
      </c>
      <c r="C2253" s="7"/>
      <c r="D2253" s="7"/>
      <c r="E2253" s="7"/>
      <c r="F2253" s="7"/>
      <c r="G2253" s="7"/>
      <c r="H2253" s="7"/>
      <c r="I2253" s="8">
        <f>SUM(C2253+D2253+E2253+F2253+G2253+H2253)</f>
        <v>0</v>
      </c>
    </row>
    <row r="2254" spans="1:9" ht="15.75" x14ac:dyDescent="0.25">
      <c r="A2254" s="26">
        <v>1792</v>
      </c>
      <c r="B2254" s="102" t="str">
        <f>CADASTROS!$C$1484</f>
        <v>Melecio N. S. de Oliveira</v>
      </c>
      <c r="C2254" s="7"/>
      <c r="D2254" s="7">
        <v>10.5</v>
      </c>
      <c r="E2254" s="7">
        <v>11</v>
      </c>
      <c r="F2254" s="7">
        <v>6.5</v>
      </c>
      <c r="G2254" s="7"/>
      <c r="H2254" s="7"/>
      <c r="I2254" s="8">
        <f t="shared" ref="I2254:I2278" si="166">SUM(C2254+D2254+E2254+F2254+G2254+H2254)</f>
        <v>28</v>
      </c>
    </row>
    <row r="2255" spans="1:9" ht="15.75" x14ac:dyDescent="0.25">
      <c r="A2255" s="26">
        <v>1793</v>
      </c>
      <c r="B2255" s="102" t="str">
        <f>CADASTROS!$C$1485</f>
        <v>Tatiana Lima Pereira</v>
      </c>
      <c r="C2255" s="7"/>
      <c r="D2255" s="7"/>
      <c r="E2255" s="7"/>
      <c r="F2255" s="7"/>
      <c r="G2255" s="7"/>
      <c r="H2255" s="7"/>
      <c r="I2255" s="8">
        <f t="shared" si="166"/>
        <v>0</v>
      </c>
    </row>
    <row r="2256" spans="1:9" ht="15.75" x14ac:dyDescent="0.25">
      <c r="A2256" s="26">
        <v>1794</v>
      </c>
      <c r="B2256" s="102" t="str">
        <f>CADASTROS!$C$1486</f>
        <v>Edclei Francisco de Souza</v>
      </c>
      <c r="C2256" s="7"/>
      <c r="D2256" s="7">
        <v>19</v>
      </c>
      <c r="E2256" s="7">
        <v>22.5</v>
      </c>
      <c r="F2256" s="7"/>
      <c r="G2256" s="7">
        <v>63</v>
      </c>
      <c r="H2256" s="7"/>
      <c r="I2256" s="8">
        <f t="shared" si="166"/>
        <v>104.5</v>
      </c>
    </row>
    <row r="2257" spans="1:9" ht="15.75" x14ac:dyDescent="0.25">
      <c r="A2257" s="26">
        <v>1795</v>
      </c>
      <c r="B2257" s="102" t="str">
        <f>CADASTROS!$C$1487</f>
        <v>Maria Nilde de Jesus</v>
      </c>
      <c r="C2257" s="7">
        <v>7.5</v>
      </c>
      <c r="D2257" s="7"/>
      <c r="E2257" s="7">
        <v>15</v>
      </c>
      <c r="F2257" s="7"/>
      <c r="G2257" s="7">
        <v>8.5</v>
      </c>
      <c r="H2257" s="7"/>
      <c r="I2257" s="8">
        <f t="shared" si="166"/>
        <v>31</v>
      </c>
    </row>
    <row r="2258" spans="1:9" ht="15.75" x14ac:dyDescent="0.25">
      <c r="A2258" s="26">
        <v>1796</v>
      </c>
      <c r="B2258" s="102" t="str">
        <f>CADASTROS!$C$1488</f>
        <v>Laureneide Bispo Cardoso</v>
      </c>
      <c r="C2258" s="7"/>
      <c r="D2258" s="7">
        <v>6.5</v>
      </c>
      <c r="E2258" s="7">
        <v>5</v>
      </c>
      <c r="F2258" s="7"/>
      <c r="G2258" s="7"/>
      <c r="H2258" s="7"/>
      <c r="I2258" s="8">
        <f t="shared" si="166"/>
        <v>11.5</v>
      </c>
    </row>
    <row r="2259" spans="1:9" ht="15.75" x14ac:dyDescent="0.25">
      <c r="A2259" s="26">
        <v>1797</v>
      </c>
      <c r="B2259" s="102" t="str">
        <f>CADASTROS!$C$1489</f>
        <v>Alex Sandro L. Pereira</v>
      </c>
      <c r="C2259" s="7"/>
      <c r="D2259" s="7"/>
      <c r="E2259" s="7"/>
      <c r="F2259" s="7"/>
      <c r="G2259" s="7"/>
      <c r="H2259" s="7"/>
      <c r="I2259" s="8">
        <f t="shared" si="166"/>
        <v>0</v>
      </c>
    </row>
    <row r="2260" spans="1:9" ht="15.75" x14ac:dyDescent="0.25">
      <c r="A2260" s="26">
        <v>1798</v>
      </c>
      <c r="B2260" s="102" t="str">
        <f>CADASTROS!$C$1490</f>
        <v>Antônio Salvador Souza</v>
      </c>
      <c r="C2260" s="7"/>
      <c r="D2260" s="7">
        <v>16.5</v>
      </c>
      <c r="E2260" s="7">
        <v>17.5</v>
      </c>
      <c r="F2260" s="7"/>
      <c r="G2260" s="7"/>
      <c r="H2260" s="7"/>
      <c r="I2260" s="8">
        <f t="shared" si="166"/>
        <v>34</v>
      </c>
    </row>
    <row r="2261" spans="1:9" ht="15.75" x14ac:dyDescent="0.25">
      <c r="A2261" s="26">
        <v>1799</v>
      </c>
      <c r="B2261" s="102" t="str">
        <f>CADASTROS!$C$1491</f>
        <v>José Humberto da Silva</v>
      </c>
      <c r="C2261" s="7"/>
      <c r="D2261" s="7"/>
      <c r="E2261" s="7"/>
      <c r="F2261" s="7"/>
      <c r="G2261" s="7"/>
      <c r="H2261" s="7"/>
      <c r="I2261" s="8">
        <f t="shared" si="166"/>
        <v>0</v>
      </c>
    </row>
    <row r="2262" spans="1:9" ht="15.75" x14ac:dyDescent="0.25">
      <c r="A2262" s="26">
        <v>1800</v>
      </c>
      <c r="B2262" s="102" t="str">
        <f>CADASTROS!$C$1492</f>
        <v>Sabrina Silva Ribeiro</v>
      </c>
      <c r="C2262" s="7"/>
      <c r="D2262" s="7"/>
      <c r="E2262" s="7">
        <v>19</v>
      </c>
      <c r="F2262" s="7"/>
      <c r="G2262" s="7">
        <v>19</v>
      </c>
      <c r="H2262" s="7"/>
      <c r="I2262" s="8">
        <f t="shared" si="166"/>
        <v>38</v>
      </c>
    </row>
    <row r="2263" spans="1:9" ht="15.75" x14ac:dyDescent="0.25">
      <c r="A2263" s="26">
        <v>1801</v>
      </c>
      <c r="B2263" s="102" t="str">
        <f>CADASTROS!$C$1493</f>
        <v>Agnaldo dos Santos Nago</v>
      </c>
      <c r="C2263" s="7"/>
      <c r="D2263" s="7"/>
      <c r="E2263" s="7"/>
      <c r="F2263" s="7"/>
      <c r="G2263" s="7"/>
      <c r="H2263" s="7"/>
      <c r="I2263" s="8">
        <f t="shared" si="166"/>
        <v>0</v>
      </c>
    </row>
    <row r="2264" spans="1:9" ht="15.75" x14ac:dyDescent="0.25">
      <c r="A2264" s="26">
        <v>1802</v>
      </c>
      <c r="B2264" s="102" t="str">
        <f>CADASTROS!$C$1494</f>
        <v>Flávio B. Oliveira Pereira</v>
      </c>
      <c r="C2264" s="7"/>
      <c r="D2264" s="7"/>
      <c r="E2264" s="7"/>
      <c r="F2264" s="7"/>
      <c r="G2264" s="7"/>
      <c r="H2264" s="7"/>
      <c r="I2264" s="8">
        <f t="shared" si="166"/>
        <v>0</v>
      </c>
    </row>
    <row r="2265" spans="1:9" ht="15.75" x14ac:dyDescent="0.25">
      <c r="A2265" s="26">
        <v>1803</v>
      </c>
      <c r="B2265" s="102" t="str">
        <f>CADASTROS!$C$1495</f>
        <v>Natan Lopes dos Santos</v>
      </c>
      <c r="C2265" s="7"/>
      <c r="D2265" s="7">
        <v>14</v>
      </c>
      <c r="E2265" s="7">
        <v>15</v>
      </c>
      <c r="F2265" s="7"/>
      <c r="G2265" s="7"/>
      <c r="H2265" s="7"/>
      <c r="I2265" s="8">
        <f t="shared" si="166"/>
        <v>29</v>
      </c>
    </row>
    <row r="2266" spans="1:9" ht="15.75" x14ac:dyDescent="0.25">
      <c r="A2266" s="26">
        <v>1804</v>
      </c>
      <c r="B2266" s="102" t="str">
        <f>CADASTROS!$C$1496</f>
        <v>Elzita Maria de Souza</v>
      </c>
      <c r="C2266" s="7">
        <v>39</v>
      </c>
      <c r="D2266" s="7">
        <v>38</v>
      </c>
      <c r="E2266" s="7"/>
      <c r="F2266" s="7"/>
      <c r="G2266" s="7">
        <v>46.5</v>
      </c>
      <c r="H2266" s="7"/>
      <c r="I2266" s="8">
        <f t="shared" si="166"/>
        <v>123.5</v>
      </c>
    </row>
    <row r="2267" spans="1:9" ht="15.75" x14ac:dyDescent="0.25">
      <c r="A2267" s="26">
        <v>1805</v>
      </c>
      <c r="B2267" s="102" t="str">
        <f>CADASTROS!$C$1497</f>
        <v>Flamarion Sá Teles de Oliveira</v>
      </c>
      <c r="C2267" s="7"/>
      <c r="D2267" s="7"/>
      <c r="E2267" s="7">
        <v>5</v>
      </c>
      <c r="F2267" s="7"/>
      <c r="G2267" s="7"/>
      <c r="H2267" s="7"/>
      <c r="I2267" s="8">
        <f t="shared" si="166"/>
        <v>5</v>
      </c>
    </row>
    <row r="2268" spans="1:9" ht="15.75" x14ac:dyDescent="0.25">
      <c r="A2268" s="26">
        <v>1806</v>
      </c>
      <c r="B2268" s="102" t="str">
        <f>CADASTROS!$C$1498</f>
        <v>Uenio dos Anjos Meira</v>
      </c>
      <c r="C2268" s="7"/>
      <c r="D2268" s="7">
        <v>14</v>
      </c>
      <c r="E2268" s="7">
        <v>14.5</v>
      </c>
      <c r="F2268" s="7"/>
      <c r="G2268" s="7">
        <v>17</v>
      </c>
      <c r="H2268" s="7"/>
      <c r="I2268" s="8">
        <f t="shared" si="166"/>
        <v>45.5</v>
      </c>
    </row>
    <row r="2269" spans="1:9" ht="15.75" x14ac:dyDescent="0.25">
      <c r="A2269" s="26">
        <v>1807</v>
      </c>
      <c r="B2269" s="102" t="str">
        <f>CADASTROS!$C$1499</f>
        <v>Genivaldo Gaspar de Souza</v>
      </c>
      <c r="C2269" s="7">
        <v>10</v>
      </c>
      <c r="D2269" s="7">
        <v>9.5</v>
      </c>
      <c r="E2269" s="7">
        <v>10</v>
      </c>
      <c r="F2269" s="7"/>
      <c r="G2269" s="7">
        <v>10.5</v>
      </c>
      <c r="H2269" s="7">
        <v>12</v>
      </c>
      <c r="I2269" s="8">
        <f t="shared" si="166"/>
        <v>52</v>
      </c>
    </row>
    <row r="2270" spans="1:9" ht="15.75" x14ac:dyDescent="0.25">
      <c r="A2270" s="26">
        <v>1808</v>
      </c>
      <c r="B2270" s="102" t="str">
        <f>CADASTROS!$C$1500</f>
        <v>Leandro dos Anjos Santos</v>
      </c>
      <c r="C2270" s="7"/>
      <c r="D2270" s="7">
        <v>27</v>
      </c>
      <c r="E2270" s="7">
        <v>33</v>
      </c>
      <c r="F2270" s="7"/>
      <c r="G2270" s="7">
        <v>21.5</v>
      </c>
      <c r="H2270" s="7"/>
      <c r="I2270" s="8">
        <f t="shared" si="166"/>
        <v>81.5</v>
      </c>
    </row>
    <row r="2271" spans="1:9" ht="15.75" x14ac:dyDescent="0.25">
      <c r="A2271" s="26">
        <v>1809</v>
      </c>
      <c r="B2271" s="102" t="str">
        <f>CADASTROS!$C$1501</f>
        <v>Leiliane dos Santos Nunes</v>
      </c>
      <c r="C2271" s="7"/>
      <c r="D2271" s="7"/>
      <c r="E2271" s="7"/>
      <c r="F2271" s="7"/>
      <c r="G2271" s="7"/>
      <c r="H2271" s="7"/>
      <c r="I2271" s="8">
        <f t="shared" si="166"/>
        <v>0</v>
      </c>
    </row>
    <row r="2272" spans="1:9" ht="15.75" x14ac:dyDescent="0.25">
      <c r="A2272" s="26">
        <v>1810</v>
      </c>
      <c r="B2272" s="102" t="str">
        <f>CADASTROS!$C$1502</f>
        <v>Gilmar dos Santos Alves</v>
      </c>
      <c r="C2272" s="7"/>
      <c r="D2272" s="7"/>
      <c r="E2272" s="7">
        <v>8</v>
      </c>
      <c r="F2272" s="7"/>
      <c r="G2272" s="7"/>
      <c r="H2272" s="7"/>
      <c r="I2272" s="8">
        <f t="shared" si="166"/>
        <v>8</v>
      </c>
    </row>
    <row r="2273" spans="1:9" ht="15.75" x14ac:dyDescent="0.25">
      <c r="A2273" s="26">
        <v>1811</v>
      </c>
      <c r="B2273" s="102" t="str">
        <f>CADASTROS!$C$1503</f>
        <v>Manelito da Silva Araújo</v>
      </c>
      <c r="C2273" s="7"/>
      <c r="D2273" s="7"/>
      <c r="E2273" s="7">
        <v>8</v>
      </c>
      <c r="F2273" s="7"/>
      <c r="G2273" s="7"/>
      <c r="H2273" s="7"/>
      <c r="I2273" s="8">
        <f t="shared" si="166"/>
        <v>8</v>
      </c>
    </row>
    <row r="2274" spans="1:9" ht="15.75" x14ac:dyDescent="0.25">
      <c r="A2274" s="26">
        <v>1812</v>
      </c>
      <c r="B2274" s="102" t="str">
        <f>CADASTROS!$C$1504</f>
        <v>Jandira de Jesus Pires</v>
      </c>
      <c r="C2274" s="7">
        <v>49</v>
      </c>
      <c r="D2274" s="7">
        <v>39</v>
      </c>
      <c r="E2274" s="7">
        <v>29.5</v>
      </c>
      <c r="F2274" s="7"/>
      <c r="G2274" s="7">
        <v>40.5</v>
      </c>
      <c r="H2274" s="7"/>
      <c r="I2274" s="8">
        <f t="shared" si="166"/>
        <v>158</v>
      </c>
    </row>
    <row r="2275" spans="1:9" ht="15.75" x14ac:dyDescent="0.25">
      <c r="A2275" s="26">
        <v>1813</v>
      </c>
      <c r="B2275" s="102" t="str">
        <f>CADASTROS!$C$1505</f>
        <v>Anailde Souza Salvador</v>
      </c>
      <c r="C2275" s="7">
        <v>48</v>
      </c>
      <c r="D2275" s="7">
        <v>19</v>
      </c>
      <c r="E2275" s="7">
        <v>22</v>
      </c>
      <c r="F2275" s="7"/>
      <c r="G2275" s="7">
        <v>40</v>
      </c>
      <c r="H2275" s="7">
        <v>11</v>
      </c>
      <c r="I2275" s="8">
        <f t="shared" si="166"/>
        <v>140</v>
      </c>
    </row>
    <row r="2276" spans="1:9" ht="15.75" x14ac:dyDescent="0.25">
      <c r="A2276" s="26">
        <v>1814</v>
      </c>
      <c r="B2276" s="102" t="str">
        <f>CADASTROS!$C$1506</f>
        <v>Elizabete J. Souza</v>
      </c>
      <c r="C2276" s="7"/>
      <c r="D2276" s="7">
        <v>19</v>
      </c>
      <c r="E2276" s="7"/>
      <c r="F2276" s="7"/>
      <c r="G2276" s="7">
        <v>40</v>
      </c>
      <c r="H2276" s="7">
        <v>11</v>
      </c>
      <c r="I2276" s="8">
        <f t="shared" si="166"/>
        <v>70</v>
      </c>
    </row>
    <row r="2277" spans="1:9" ht="15.75" x14ac:dyDescent="0.25">
      <c r="A2277" s="26">
        <v>1815</v>
      </c>
      <c r="B2277" s="102" t="str">
        <f>CADASTROS!$C$1507</f>
        <v>Oseias de Souza Araújo</v>
      </c>
      <c r="C2277" s="7"/>
      <c r="D2277" s="7"/>
      <c r="E2277" s="7"/>
      <c r="F2277" s="7"/>
      <c r="G2277" s="7"/>
      <c r="H2277" s="7"/>
      <c r="I2277" s="8">
        <f t="shared" si="166"/>
        <v>0</v>
      </c>
    </row>
    <row r="2278" spans="1:9" ht="15.75" x14ac:dyDescent="0.25">
      <c r="A2278" s="26">
        <v>1816</v>
      </c>
      <c r="B2278" s="102" t="str">
        <f>CADASTROS!$C$1508</f>
        <v>Messias Silva Lima</v>
      </c>
      <c r="C2278" s="7"/>
      <c r="D2278" s="7"/>
      <c r="E2278" s="7">
        <v>10</v>
      </c>
      <c r="F2278" s="7"/>
      <c r="G2278" s="7">
        <v>2.5</v>
      </c>
      <c r="H2278" s="7"/>
      <c r="I2278" s="8">
        <f t="shared" si="166"/>
        <v>12.5</v>
      </c>
    </row>
    <row r="2279" spans="1:9" ht="15.75" x14ac:dyDescent="0.25">
      <c r="B2279" s="7" t="s">
        <v>3</v>
      </c>
      <c r="C2279" s="7">
        <f t="shared" ref="C2279:I2279" si="167">SUM(C2252:C2278)</f>
        <v>162.5</v>
      </c>
      <c r="D2279" s="7">
        <f t="shared" si="167"/>
        <v>250</v>
      </c>
      <c r="E2279" s="7">
        <f t="shared" si="167"/>
        <v>245</v>
      </c>
      <c r="F2279" s="7">
        <f t="shared" si="167"/>
        <v>26.5</v>
      </c>
      <c r="G2279" s="7">
        <f t="shared" si="167"/>
        <v>309</v>
      </c>
      <c r="H2279" s="7">
        <f t="shared" si="167"/>
        <v>34</v>
      </c>
      <c r="I2279" s="7">
        <f t="shared" si="167"/>
        <v>1027</v>
      </c>
    </row>
    <row r="2281" spans="1:9" ht="15.75" x14ac:dyDescent="0.25">
      <c r="B2281" s="9" t="s">
        <v>4</v>
      </c>
      <c r="C2281" s="7"/>
      <c r="D2281" s="7"/>
      <c r="E2281" s="7"/>
      <c r="F2281" s="7"/>
      <c r="G2281" s="7"/>
      <c r="H2281" s="7"/>
      <c r="I2281" s="7">
        <f>SUM(C2281:H2281)</f>
        <v>0</v>
      </c>
    </row>
    <row r="2282" spans="1:9" x14ac:dyDescent="0.25">
      <c r="B2282" s="10"/>
    </row>
    <row r="2283" spans="1:9" ht="15.75" x14ac:dyDescent="0.25">
      <c r="B2283" s="9" t="s">
        <v>5</v>
      </c>
      <c r="C2283" s="11" t="e">
        <f t="shared" ref="C2283:H2283" si="168">C2279/C2281</f>
        <v>#DIV/0!</v>
      </c>
      <c r="D2283" s="11" t="e">
        <f t="shared" si="168"/>
        <v>#DIV/0!</v>
      </c>
      <c r="E2283" s="11" t="e">
        <f t="shared" si="168"/>
        <v>#DIV/0!</v>
      </c>
      <c r="F2283" s="11" t="e">
        <f t="shared" si="168"/>
        <v>#DIV/0!</v>
      </c>
      <c r="G2283" s="11" t="e">
        <f t="shared" si="168"/>
        <v>#DIV/0!</v>
      </c>
      <c r="H2283" s="11" t="e">
        <f t="shared" si="168"/>
        <v>#DIV/0!</v>
      </c>
      <c r="I2283" s="11"/>
    </row>
    <row r="2284" spans="1:9" ht="15.75" x14ac:dyDescent="0.25">
      <c r="B2284" s="12"/>
      <c r="C2284" s="13"/>
      <c r="D2284" s="13"/>
      <c r="E2284" s="13"/>
      <c r="F2284" s="13"/>
      <c r="G2284" s="13"/>
      <c r="H2284" s="12"/>
      <c r="I2284" s="12"/>
    </row>
    <row r="2285" spans="1:9" ht="15.75" x14ac:dyDescent="0.25">
      <c r="B2285" s="9" t="s">
        <v>6</v>
      </c>
      <c r="C2285" s="7"/>
      <c r="D2285" s="7"/>
      <c r="E2285" s="6"/>
      <c r="F2285" s="6"/>
      <c r="G2285" s="6"/>
      <c r="H2285" s="6"/>
      <c r="I2285" s="14"/>
    </row>
    <row r="2287" spans="1:9" ht="33.75" x14ac:dyDescent="0.25">
      <c r="B2287" s="265" t="s">
        <v>955</v>
      </c>
      <c r="C2287" s="266"/>
      <c r="D2287" s="266"/>
      <c r="E2287" s="266"/>
      <c r="F2287" s="266"/>
      <c r="G2287" s="266"/>
      <c r="H2287" s="266"/>
      <c r="I2287" s="267"/>
    </row>
    <row r="2288" spans="1:9" ht="47.25" x14ac:dyDescent="0.25">
      <c r="A2288" s="32" t="s">
        <v>22</v>
      </c>
      <c r="B2288" s="32" t="s">
        <v>1</v>
      </c>
      <c r="C2288" s="4" t="s">
        <v>2963</v>
      </c>
      <c r="D2288" s="4" t="s">
        <v>2964</v>
      </c>
      <c r="E2288" s="101" t="s">
        <v>2965</v>
      </c>
      <c r="F2288" s="101" t="s">
        <v>2966</v>
      </c>
      <c r="G2288" s="101" t="s">
        <v>2865</v>
      </c>
      <c r="H2288" s="4" t="s">
        <v>2962</v>
      </c>
      <c r="I2288" s="34" t="s">
        <v>2</v>
      </c>
    </row>
    <row r="2289" spans="1:9" ht="25.5" x14ac:dyDescent="0.25">
      <c r="A2289" s="31"/>
      <c r="B2289" s="31"/>
      <c r="C2289" s="16" t="s">
        <v>9</v>
      </c>
      <c r="D2289" s="16" t="s">
        <v>9</v>
      </c>
      <c r="E2289" s="16" t="s">
        <v>9</v>
      </c>
      <c r="F2289" s="16" t="s">
        <v>9</v>
      </c>
      <c r="G2289" s="16" t="s">
        <v>9</v>
      </c>
      <c r="H2289" s="16" t="s">
        <v>9</v>
      </c>
      <c r="I2289" s="35"/>
    </row>
    <row r="2290" spans="1:9" ht="15.75" x14ac:dyDescent="0.25">
      <c r="A2290" s="26">
        <v>1817</v>
      </c>
      <c r="B2290" s="102" t="str">
        <f>CADASTROS!$C$1509</f>
        <v>Aldai Souza Costa</v>
      </c>
      <c r="C2290" s="7"/>
      <c r="D2290" s="7"/>
      <c r="E2290" s="7"/>
      <c r="F2290" s="7"/>
      <c r="G2290" s="7"/>
      <c r="H2290" s="7">
        <v>15</v>
      </c>
      <c r="I2290" s="8">
        <f>SUM(C2290+D2290+E2290+F2290+G2290+H2290)</f>
        <v>15</v>
      </c>
    </row>
    <row r="2291" spans="1:9" ht="15.75" x14ac:dyDescent="0.25">
      <c r="A2291" s="26">
        <v>1818</v>
      </c>
      <c r="B2291" s="102" t="str">
        <f>CADASTROS!$C$1510</f>
        <v>Gesiane Santos Pires</v>
      </c>
      <c r="C2291" s="7"/>
      <c r="D2291" s="7"/>
      <c r="E2291" s="7"/>
      <c r="F2291" s="7"/>
      <c r="G2291" s="7"/>
      <c r="H2291" s="7"/>
      <c r="I2291" s="8">
        <f>SUM(C2291+D2291+E2291+F2291+G2291+H2291)</f>
        <v>0</v>
      </c>
    </row>
    <row r="2292" spans="1:9" ht="15.75" x14ac:dyDescent="0.25">
      <c r="A2292" s="26">
        <v>1819</v>
      </c>
      <c r="B2292" s="102" t="str">
        <f>CADASTROS!$C$1511</f>
        <v>Lucineide da Silva Valeiro</v>
      </c>
      <c r="C2292" s="7"/>
      <c r="D2292" s="7"/>
      <c r="E2292" s="7"/>
      <c r="F2292" s="7"/>
      <c r="G2292" s="7"/>
      <c r="H2292" s="7"/>
      <c r="I2292" s="8">
        <f t="shared" ref="I2292:I2316" si="169">SUM(C2292+D2292+E2292+F2292+G2292+H2292)</f>
        <v>0</v>
      </c>
    </row>
    <row r="2293" spans="1:9" ht="15.75" x14ac:dyDescent="0.25">
      <c r="A2293" s="26">
        <v>1820</v>
      </c>
      <c r="B2293" s="102" t="str">
        <f>CADASTROS!$C$1512</f>
        <v>Gilvando Correia Caneiro</v>
      </c>
      <c r="C2293" s="7"/>
      <c r="D2293" s="7"/>
      <c r="E2293" s="7"/>
      <c r="F2293" s="7"/>
      <c r="G2293" s="7"/>
      <c r="H2293" s="7"/>
      <c r="I2293" s="8">
        <f t="shared" si="169"/>
        <v>0</v>
      </c>
    </row>
    <row r="2294" spans="1:9" ht="15.75" x14ac:dyDescent="0.25">
      <c r="A2294" s="26">
        <v>1821</v>
      </c>
      <c r="B2294" s="102" t="str">
        <f>CADASTROS!$C$1513</f>
        <v>Eulália Oliveira Costa</v>
      </c>
      <c r="C2294" s="7"/>
      <c r="D2294" s="7"/>
      <c r="E2294" s="7"/>
      <c r="F2294" s="7"/>
      <c r="G2294" s="7"/>
      <c r="H2294" s="7"/>
      <c r="I2294" s="8">
        <f t="shared" si="169"/>
        <v>0</v>
      </c>
    </row>
    <row r="2295" spans="1:9" ht="15.75" x14ac:dyDescent="0.25">
      <c r="A2295" s="26">
        <v>1822</v>
      </c>
      <c r="B2295" s="102" t="str">
        <f>CADASTROS!$C$1514</f>
        <v>Noelma da Silva Santos</v>
      </c>
      <c r="C2295" s="7">
        <v>15.5</v>
      </c>
      <c r="D2295" s="7">
        <v>18</v>
      </c>
      <c r="E2295" s="7">
        <v>8</v>
      </c>
      <c r="F2295" s="7"/>
      <c r="G2295" s="7">
        <v>12</v>
      </c>
      <c r="H2295" s="7"/>
      <c r="I2295" s="8">
        <f t="shared" si="169"/>
        <v>53.5</v>
      </c>
    </row>
    <row r="2296" spans="1:9" ht="15.75" x14ac:dyDescent="0.25">
      <c r="A2296" s="26">
        <v>1823</v>
      </c>
      <c r="B2296" s="102" t="str">
        <f>CADASTROS!$C$1515</f>
        <v>Sidalva C. da Silva</v>
      </c>
      <c r="C2296" s="7">
        <v>13</v>
      </c>
      <c r="D2296" s="7">
        <v>12.5</v>
      </c>
      <c r="E2296" s="7">
        <v>7.5</v>
      </c>
      <c r="F2296" s="7"/>
      <c r="G2296" s="7">
        <v>14</v>
      </c>
      <c r="H2296" s="7"/>
      <c r="I2296" s="8">
        <f t="shared" si="169"/>
        <v>47</v>
      </c>
    </row>
    <row r="2297" spans="1:9" ht="15.75" x14ac:dyDescent="0.25">
      <c r="A2297" s="26">
        <v>1824</v>
      </c>
      <c r="B2297" s="102" t="str">
        <f>CADASTROS!$C$1516</f>
        <v>Cleuma dos Santos Vitor</v>
      </c>
      <c r="C2297" s="7"/>
      <c r="D2297" s="7">
        <v>23</v>
      </c>
      <c r="E2297" s="7">
        <v>14</v>
      </c>
      <c r="F2297" s="7"/>
      <c r="G2297" s="7">
        <v>15.5</v>
      </c>
      <c r="H2297" s="7"/>
      <c r="I2297" s="8">
        <f t="shared" si="169"/>
        <v>52.5</v>
      </c>
    </row>
    <row r="2298" spans="1:9" ht="15.75" x14ac:dyDescent="0.25">
      <c r="A2298" s="26">
        <v>1825</v>
      </c>
      <c r="B2298" s="102" t="str">
        <f>CADASTROS!$C$1517</f>
        <v>Geane Pereira Almeida</v>
      </c>
      <c r="C2298" s="7">
        <v>12</v>
      </c>
      <c r="D2298" s="7">
        <v>14</v>
      </c>
      <c r="E2298" s="7">
        <v>13.5</v>
      </c>
      <c r="F2298" s="7"/>
      <c r="G2298" s="7">
        <v>11</v>
      </c>
      <c r="H2298" s="7">
        <v>15.5</v>
      </c>
      <c r="I2298" s="8">
        <f t="shared" si="169"/>
        <v>66</v>
      </c>
    </row>
    <row r="2299" spans="1:9" ht="15.75" x14ac:dyDescent="0.25">
      <c r="A2299" s="26">
        <v>1826</v>
      </c>
      <c r="B2299" s="102" t="str">
        <f>CADASTROS!$C$1518</f>
        <v>Valnier Alves Souza</v>
      </c>
      <c r="C2299" s="7">
        <v>15.5</v>
      </c>
      <c r="D2299" s="7"/>
      <c r="E2299" s="7">
        <v>14</v>
      </c>
      <c r="F2299" s="7"/>
      <c r="G2299" s="7"/>
      <c r="H2299" s="7"/>
      <c r="I2299" s="8">
        <f t="shared" si="169"/>
        <v>29.5</v>
      </c>
    </row>
    <row r="2300" spans="1:9" ht="15.75" x14ac:dyDescent="0.25">
      <c r="A2300" s="26">
        <v>1827</v>
      </c>
      <c r="B2300" s="102" t="str">
        <f>CADASTROS!$C$1519</f>
        <v>Laiza Costa Ribeiro</v>
      </c>
      <c r="C2300" s="7">
        <v>7</v>
      </c>
      <c r="D2300" s="7">
        <v>8</v>
      </c>
      <c r="E2300" s="7"/>
      <c r="F2300" s="7"/>
      <c r="G2300" s="7">
        <v>7.5</v>
      </c>
      <c r="H2300" s="7"/>
      <c r="I2300" s="8">
        <f t="shared" si="169"/>
        <v>22.5</v>
      </c>
    </row>
    <row r="2301" spans="1:9" ht="15.75" x14ac:dyDescent="0.25">
      <c r="A2301" s="26">
        <v>1828</v>
      </c>
      <c r="B2301" s="102" t="str">
        <f>CADASTROS!$C$1520</f>
        <v>Lucilene Costa Nunes</v>
      </c>
      <c r="C2301" s="7">
        <v>20</v>
      </c>
      <c r="D2301" s="7">
        <v>22.5</v>
      </c>
      <c r="E2301" s="7">
        <v>13</v>
      </c>
      <c r="F2301" s="7"/>
      <c r="G2301" s="7">
        <v>53</v>
      </c>
      <c r="H2301" s="7">
        <v>13.5</v>
      </c>
      <c r="I2301" s="8">
        <f t="shared" si="169"/>
        <v>122</v>
      </c>
    </row>
    <row r="2302" spans="1:9" ht="15.75" x14ac:dyDescent="0.25">
      <c r="A2302" s="26">
        <v>1829</v>
      </c>
      <c r="B2302" s="102" t="str">
        <f>CADASTROS!$C$1521</f>
        <v>Rodrigo Barbosa da Silva</v>
      </c>
      <c r="C2302" s="7"/>
      <c r="D2302" s="7"/>
      <c r="E2302" s="7"/>
      <c r="F2302" s="7"/>
      <c r="G2302" s="7">
        <v>20</v>
      </c>
      <c r="H2302" s="7"/>
      <c r="I2302" s="8">
        <f t="shared" si="169"/>
        <v>20</v>
      </c>
    </row>
    <row r="2303" spans="1:9" ht="15.75" x14ac:dyDescent="0.25">
      <c r="A2303" s="26">
        <v>1830</v>
      </c>
      <c r="B2303" s="102" t="str">
        <f>CADASTROS!$C$1522</f>
        <v>Mª Madalena Lima Santos</v>
      </c>
      <c r="C2303" s="7"/>
      <c r="D2303" s="7"/>
      <c r="E2303" s="7"/>
      <c r="F2303" s="7"/>
      <c r="G2303" s="7">
        <v>15.5</v>
      </c>
      <c r="H2303" s="7">
        <v>5</v>
      </c>
      <c r="I2303" s="8">
        <f t="shared" si="169"/>
        <v>20.5</v>
      </c>
    </row>
    <row r="2304" spans="1:9" ht="15.75" x14ac:dyDescent="0.25">
      <c r="A2304" s="26">
        <v>1831</v>
      </c>
      <c r="B2304" s="102" t="str">
        <f>CADASTROS!$C$1523</f>
        <v>Valdir Ferreira Pinto</v>
      </c>
      <c r="C2304" s="7">
        <v>58.5</v>
      </c>
      <c r="D2304" s="7">
        <v>30</v>
      </c>
      <c r="E2304" s="7">
        <v>27</v>
      </c>
      <c r="F2304" s="7"/>
      <c r="G2304" s="7"/>
      <c r="H2304" s="7"/>
      <c r="I2304" s="8">
        <f t="shared" si="169"/>
        <v>115.5</v>
      </c>
    </row>
    <row r="2305" spans="1:9" ht="15.75" x14ac:dyDescent="0.25">
      <c r="A2305" s="26">
        <v>1832</v>
      </c>
      <c r="B2305" s="102" t="str">
        <f>CADASTROS!$C$1524</f>
        <v>Abenailton Souza de Jesus</v>
      </c>
      <c r="C2305" s="7"/>
      <c r="D2305" s="7">
        <v>24</v>
      </c>
      <c r="E2305" s="7">
        <v>31.5</v>
      </c>
      <c r="F2305" s="7"/>
      <c r="G2305" s="7">
        <v>19</v>
      </c>
      <c r="H2305" s="7"/>
      <c r="I2305" s="8">
        <f t="shared" si="169"/>
        <v>74.5</v>
      </c>
    </row>
    <row r="2306" spans="1:9" ht="15.75" x14ac:dyDescent="0.25">
      <c r="A2306" s="26">
        <v>1833</v>
      </c>
      <c r="B2306" s="102" t="str">
        <f>CADASTROS!$C$1525</f>
        <v>Adilma dos Santos Silva</v>
      </c>
      <c r="C2306" s="7"/>
      <c r="D2306" s="7">
        <v>15</v>
      </c>
      <c r="E2306" s="7"/>
      <c r="F2306" s="7"/>
      <c r="G2306" s="7"/>
      <c r="H2306" s="7"/>
      <c r="I2306" s="8">
        <f t="shared" si="169"/>
        <v>15</v>
      </c>
    </row>
    <row r="2307" spans="1:9" ht="15.75" x14ac:dyDescent="0.25">
      <c r="A2307" s="26">
        <v>1834</v>
      </c>
      <c r="B2307" s="102" t="str">
        <f>CADASTROS!$C$1526</f>
        <v>Rosenir da Cruz Santos</v>
      </c>
      <c r="C2307" s="7">
        <v>18</v>
      </c>
      <c r="D2307" s="7">
        <v>19.5</v>
      </c>
      <c r="E2307" s="7">
        <v>18.5</v>
      </c>
      <c r="F2307" s="7"/>
      <c r="G2307" s="7">
        <v>13.5</v>
      </c>
      <c r="H2307" s="7"/>
      <c r="I2307" s="8">
        <f t="shared" si="169"/>
        <v>69.5</v>
      </c>
    </row>
    <row r="2308" spans="1:9" ht="15.75" x14ac:dyDescent="0.25">
      <c r="A2308" s="26">
        <v>1835</v>
      </c>
      <c r="B2308" s="102" t="str">
        <f>CADASTROS!$C$1527</f>
        <v>Silvoneide Ferreira Lima</v>
      </c>
      <c r="C2308" s="7">
        <v>23</v>
      </c>
      <c r="D2308" s="7">
        <v>21</v>
      </c>
      <c r="E2308" s="7">
        <v>20</v>
      </c>
      <c r="F2308" s="7"/>
      <c r="G2308" s="7"/>
      <c r="H2308" s="7"/>
      <c r="I2308" s="8">
        <f t="shared" si="169"/>
        <v>64</v>
      </c>
    </row>
    <row r="2309" spans="1:9" ht="15.75" x14ac:dyDescent="0.25">
      <c r="A2309" s="26">
        <v>1836</v>
      </c>
      <c r="B2309" s="102" t="str">
        <f>CADASTROS!$C$1528</f>
        <v>Edvânia Fernandes Brito</v>
      </c>
      <c r="C2309" s="7">
        <v>19</v>
      </c>
      <c r="D2309" s="7">
        <v>21.5</v>
      </c>
      <c r="E2309" s="7"/>
      <c r="F2309" s="7"/>
      <c r="G2309" s="7">
        <v>13.5</v>
      </c>
      <c r="H2309" s="7"/>
      <c r="I2309" s="8">
        <f t="shared" si="169"/>
        <v>54</v>
      </c>
    </row>
    <row r="2310" spans="1:9" ht="15.75" x14ac:dyDescent="0.25">
      <c r="A2310" s="26">
        <v>1837</v>
      </c>
      <c r="B2310" s="102" t="str">
        <f>CADASTROS!$C$1529</f>
        <v>Vanessa Leite Santana</v>
      </c>
      <c r="C2310" s="7"/>
      <c r="D2310" s="7">
        <v>16.5</v>
      </c>
      <c r="E2310" s="7">
        <v>17.5</v>
      </c>
      <c r="F2310" s="7"/>
      <c r="G2310" s="7"/>
      <c r="H2310" s="7"/>
      <c r="I2310" s="8">
        <f t="shared" si="169"/>
        <v>34</v>
      </c>
    </row>
    <row r="2311" spans="1:9" ht="15.75" x14ac:dyDescent="0.25">
      <c r="A2311" s="26">
        <v>1838</v>
      </c>
      <c r="B2311" s="102" t="str">
        <f>CADASTROS!$C$1530</f>
        <v>Joelza Alves de Souza</v>
      </c>
      <c r="C2311" s="7">
        <v>25</v>
      </c>
      <c r="D2311" s="7">
        <v>13</v>
      </c>
      <c r="E2311" s="7">
        <v>10.5</v>
      </c>
      <c r="F2311" s="7"/>
      <c r="G2311" s="7">
        <v>14.5</v>
      </c>
      <c r="H2311" s="7">
        <v>15.5</v>
      </c>
      <c r="I2311" s="8">
        <f t="shared" si="169"/>
        <v>78.5</v>
      </c>
    </row>
    <row r="2312" spans="1:9" ht="15.75" x14ac:dyDescent="0.25">
      <c r="A2312" s="26">
        <v>1839</v>
      </c>
      <c r="B2312" s="102" t="str">
        <f>CADASTROS!$C$1531</f>
        <v>Luciene Ferreira da Silva</v>
      </c>
      <c r="C2312" s="7">
        <v>11.5</v>
      </c>
      <c r="D2312" s="7">
        <v>8</v>
      </c>
      <c r="E2312" s="7">
        <v>7</v>
      </c>
      <c r="F2312" s="7"/>
      <c r="G2312" s="7">
        <v>19</v>
      </c>
      <c r="H2312" s="7"/>
      <c r="I2312" s="8">
        <f t="shared" si="169"/>
        <v>45.5</v>
      </c>
    </row>
    <row r="2313" spans="1:9" ht="15.75" x14ac:dyDescent="0.25">
      <c r="A2313" s="26">
        <v>1840</v>
      </c>
      <c r="B2313" s="102" t="str">
        <f>CADASTROS!$C$1532</f>
        <v>Gildélia Pires de Souza</v>
      </c>
      <c r="C2313" s="7"/>
      <c r="D2313" s="7"/>
      <c r="E2313" s="7"/>
      <c r="F2313" s="7"/>
      <c r="G2313" s="7"/>
      <c r="H2313" s="7">
        <v>33</v>
      </c>
      <c r="I2313" s="8">
        <f t="shared" si="169"/>
        <v>33</v>
      </c>
    </row>
    <row r="2314" spans="1:9" ht="15.75" x14ac:dyDescent="0.25">
      <c r="A2314" s="26">
        <v>1841</v>
      </c>
      <c r="B2314" s="102" t="str">
        <f>CADASTROS!$C$1533</f>
        <v>Dilma Alves da Silva</v>
      </c>
      <c r="C2314" s="7"/>
      <c r="D2314" s="7"/>
      <c r="E2314" s="7"/>
      <c r="F2314" s="7"/>
      <c r="G2314" s="7">
        <v>14.5</v>
      </c>
      <c r="H2314" s="7">
        <v>9.5</v>
      </c>
      <c r="I2314" s="8">
        <f t="shared" si="169"/>
        <v>24</v>
      </c>
    </row>
    <row r="2315" spans="1:9" ht="15.75" x14ac:dyDescent="0.25">
      <c r="A2315" s="26">
        <v>1842</v>
      </c>
      <c r="B2315" s="102" t="str">
        <f>CADASTROS!$C$1534</f>
        <v>Sebastião Macaúbas Santos</v>
      </c>
      <c r="C2315" s="7"/>
      <c r="D2315" s="7"/>
      <c r="E2315" s="7"/>
      <c r="F2315" s="7"/>
      <c r="G2315" s="7"/>
      <c r="H2315" s="7"/>
      <c r="I2315" s="8">
        <f t="shared" si="169"/>
        <v>0</v>
      </c>
    </row>
    <row r="2316" spans="1:9" ht="15.75" x14ac:dyDescent="0.25">
      <c r="A2316" s="26">
        <v>1843</v>
      </c>
      <c r="B2316" s="102" t="str">
        <f>CADASTROS!$C$1535</f>
        <v>Delmires Miranda</v>
      </c>
      <c r="C2316" s="7"/>
      <c r="D2316" s="7"/>
      <c r="E2316" s="7"/>
      <c r="F2316" s="7"/>
      <c r="G2316" s="7"/>
      <c r="H2316" s="7"/>
      <c r="I2316" s="8">
        <f t="shared" si="169"/>
        <v>0</v>
      </c>
    </row>
    <row r="2317" spans="1:9" ht="15.75" x14ac:dyDescent="0.25">
      <c r="B2317" s="7" t="s">
        <v>3</v>
      </c>
      <c r="C2317" s="7">
        <f t="shared" ref="C2317:I2317" si="170">SUM(C2290:C2316)</f>
        <v>238</v>
      </c>
      <c r="D2317" s="7">
        <f t="shared" si="170"/>
        <v>266.5</v>
      </c>
      <c r="E2317" s="7">
        <f t="shared" si="170"/>
        <v>202</v>
      </c>
      <c r="F2317" s="7">
        <f t="shared" si="170"/>
        <v>0</v>
      </c>
      <c r="G2317" s="7">
        <f t="shared" si="170"/>
        <v>242.5</v>
      </c>
      <c r="H2317" s="7">
        <f t="shared" si="170"/>
        <v>107</v>
      </c>
      <c r="I2317" s="7">
        <f t="shared" si="170"/>
        <v>1056</v>
      </c>
    </row>
    <row r="2319" spans="1:9" ht="15.75" x14ac:dyDescent="0.25">
      <c r="B2319" s="9" t="s">
        <v>4</v>
      </c>
      <c r="C2319" s="7"/>
      <c r="D2319" s="7"/>
      <c r="E2319" s="7"/>
      <c r="F2319" s="7"/>
      <c r="G2319" s="7"/>
      <c r="H2319" s="7"/>
      <c r="I2319" s="7">
        <f>SUM(C2319:H2319)</f>
        <v>0</v>
      </c>
    </row>
    <row r="2320" spans="1:9" x14ac:dyDescent="0.25">
      <c r="B2320" s="10"/>
    </row>
    <row r="2321" spans="1:9" ht="15.75" x14ac:dyDescent="0.25">
      <c r="B2321" s="9" t="s">
        <v>5</v>
      </c>
      <c r="C2321" s="11" t="e">
        <f t="shared" ref="C2321:H2321" si="171">C2317/C2319</f>
        <v>#DIV/0!</v>
      </c>
      <c r="D2321" s="11" t="e">
        <f t="shared" si="171"/>
        <v>#DIV/0!</v>
      </c>
      <c r="E2321" s="11" t="e">
        <f t="shared" si="171"/>
        <v>#DIV/0!</v>
      </c>
      <c r="F2321" s="11" t="e">
        <f t="shared" si="171"/>
        <v>#DIV/0!</v>
      </c>
      <c r="G2321" s="11" t="e">
        <f t="shared" si="171"/>
        <v>#DIV/0!</v>
      </c>
      <c r="H2321" s="11" t="e">
        <f t="shared" si="171"/>
        <v>#DIV/0!</v>
      </c>
      <c r="I2321" s="11"/>
    </row>
    <row r="2322" spans="1:9" ht="15.75" x14ac:dyDescent="0.25">
      <c r="B2322" s="12"/>
      <c r="C2322" s="13"/>
      <c r="D2322" s="13"/>
      <c r="E2322" s="13"/>
      <c r="F2322" s="13"/>
      <c r="G2322" s="13"/>
      <c r="H2322" s="12"/>
      <c r="I2322" s="12"/>
    </row>
    <row r="2323" spans="1:9" ht="15.75" x14ac:dyDescent="0.25">
      <c r="B2323" s="9" t="s">
        <v>6</v>
      </c>
      <c r="C2323" s="7"/>
      <c r="D2323" s="7"/>
      <c r="E2323" s="6"/>
      <c r="F2323" s="6"/>
      <c r="G2323" s="6"/>
      <c r="H2323" s="6"/>
      <c r="I2323" s="14"/>
    </row>
    <row r="2325" spans="1:9" ht="33" customHeight="1" x14ac:dyDescent="0.25">
      <c r="B2325" s="265" t="s">
        <v>955</v>
      </c>
      <c r="C2325" s="266"/>
      <c r="D2325" s="266"/>
      <c r="E2325" s="266"/>
      <c r="F2325" s="266"/>
      <c r="G2325" s="266"/>
      <c r="H2325" s="266"/>
      <c r="I2325" s="267"/>
    </row>
    <row r="2326" spans="1:9" ht="47.25" x14ac:dyDescent="0.25">
      <c r="A2326" s="32" t="s">
        <v>22</v>
      </c>
      <c r="B2326" s="32" t="s">
        <v>1</v>
      </c>
      <c r="C2326" s="4" t="s">
        <v>2963</v>
      </c>
      <c r="D2326" s="4" t="s">
        <v>2964</v>
      </c>
      <c r="E2326" s="101" t="s">
        <v>2965</v>
      </c>
      <c r="F2326" s="101" t="s">
        <v>2966</v>
      </c>
      <c r="G2326" s="101" t="s">
        <v>2865</v>
      </c>
      <c r="H2326" s="4" t="s">
        <v>2962</v>
      </c>
      <c r="I2326" s="34" t="s">
        <v>2</v>
      </c>
    </row>
    <row r="2327" spans="1:9" ht="24.95" customHeight="1" x14ac:dyDescent="0.25">
      <c r="A2327" s="31"/>
      <c r="B2327" s="31"/>
      <c r="C2327" s="16" t="s">
        <v>9</v>
      </c>
      <c r="D2327" s="16" t="s">
        <v>9</v>
      </c>
      <c r="E2327" s="16" t="s">
        <v>9</v>
      </c>
      <c r="F2327" s="16" t="s">
        <v>9</v>
      </c>
      <c r="G2327" s="16" t="s">
        <v>9</v>
      </c>
      <c r="H2327" s="16" t="s">
        <v>9</v>
      </c>
      <c r="I2327" s="35"/>
    </row>
    <row r="2328" spans="1:9" ht="15.75" x14ac:dyDescent="0.25">
      <c r="A2328" s="26">
        <v>1844</v>
      </c>
      <c r="B2328" s="102" t="str">
        <f>CADASTROS!$C$1536</f>
        <v>Ideane Jesus de Oliveira</v>
      </c>
      <c r="C2328" s="7">
        <v>25</v>
      </c>
      <c r="D2328" s="7">
        <v>12</v>
      </c>
      <c r="E2328" s="7">
        <v>11</v>
      </c>
      <c r="F2328" s="7"/>
      <c r="G2328" s="7"/>
      <c r="H2328" s="7"/>
      <c r="I2328" s="8">
        <f>SUM(C2328+D2328+E2328+F2328+G2328+H2328)</f>
        <v>48</v>
      </c>
    </row>
    <row r="2329" spans="1:9" ht="15.75" x14ac:dyDescent="0.25">
      <c r="A2329" s="26">
        <v>1845</v>
      </c>
      <c r="B2329" s="102" t="str">
        <f>CADASTROS!$C$1537</f>
        <v>Edimar Araújo da Silva</v>
      </c>
      <c r="C2329" s="7">
        <v>16.5</v>
      </c>
      <c r="D2329" s="7">
        <v>33.5</v>
      </c>
      <c r="E2329" s="7">
        <v>32.5</v>
      </c>
      <c r="F2329" s="7"/>
      <c r="G2329" s="7">
        <v>19</v>
      </c>
      <c r="H2329" s="7"/>
      <c r="I2329" s="8">
        <f>SUM(C2329+D2329+E2329+F2329+G2329+H2329)</f>
        <v>101.5</v>
      </c>
    </row>
    <row r="2330" spans="1:9" ht="15.75" x14ac:dyDescent="0.25">
      <c r="A2330" s="26">
        <v>1846</v>
      </c>
      <c r="B2330" s="102" t="str">
        <f>CADASTROS!$C$1538</f>
        <v>Carlos Cardoso dos Santos</v>
      </c>
      <c r="C2330" s="7">
        <v>19</v>
      </c>
      <c r="D2330" s="7">
        <v>32</v>
      </c>
      <c r="E2330" s="7">
        <v>27</v>
      </c>
      <c r="F2330" s="7"/>
      <c r="G2330" s="7">
        <v>22</v>
      </c>
      <c r="H2330" s="7"/>
      <c r="I2330" s="8">
        <f t="shared" ref="I2330:I2354" si="172">SUM(C2330+D2330+E2330+F2330+G2330+H2330)</f>
        <v>100</v>
      </c>
    </row>
    <row r="2331" spans="1:9" ht="15.75" x14ac:dyDescent="0.25">
      <c r="A2331" s="26">
        <v>1847</v>
      </c>
      <c r="B2331" s="102" t="str">
        <f>CADASTROS!$C$1539</f>
        <v>Eliana Souza Pereira</v>
      </c>
      <c r="C2331" s="7"/>
      <c r="D2331" s="7"/>
      <c r="E2331" s="7"/>
      <c r="F2331" s="7"/>
      <c r="G2331" s="7"/>
      <c r="H2331" s="7"/>
      <c r="I2331" s="8">
        <f t="shared" si="172"/>
        <v>0</v>
      </c>
    </row>
    <row r="2332" spans="1:9" ht="15.75" x14ac:dyDescent="0.25">
      <c r="A2332" s="26">
        <v>1848</v>
      </c>
      <c r="B2332" s="102" t="str">
        <f>CADASTROS!$C$1540</f>
        <v>Robervaldo Pereira Barbosa</v>
      </c>
      <c r="C2332" s="7"/>
      <c r="D2332" s="7"/>
      <c r="E2332" s="7"/>
      <c r="F2332" s="7"/>
      <c r="G2332" s="7"/>
      <c r="H2332" s="7"/>
      <c r="I2332" s="8">
        <f t="shared" si="172"/>
        <v>0</v>
      </c>
    </row>
    <row r="2333" spans="1:9" ht="15.75" x14ac:dyDescent="0.25">
      <c r="A2333" s="26">
        <v>1849</v>
      </c>
      <c r="B2333" s="102" t="str">
        <f>CADASTROS!$C$1541</f>
        <v>Pedro Francisco de Oliveira</v>
      </c>
      <c r="C2333" s="7"/>
      <c r="D2333" s="7"/>
      <c r="E2333" s="7"/>
      <c r="F2333" s="7"/>
      <c r="G2333" s="7">
        <v>11</v>
      </c>
      <c r="H2333" s="7"/>
      <c r="I2333" s="8">
        <f t="shared" si="172"/>
        <v>11</v>
      </c>
    </row>
    <row r="2334" spans="1:9" ht="15.75" x14ac:dyDescent="0.25">
      <c r="A2334" s="26">
        <v>1850</v>
      </c>
      <c r="B2334" s="102" t="str">
        <f>CADASTROS!$C$1542</f>
        <v>Santa Maria de Morais</v>
      </c>
      <c r="C2334" s="7">
        <v>46.5</v>
      </c>
      <c r="D2334" s="7">
        <v>45</v>
      </c>
      <c r="E2334" s="7">
        <v>28</v>
      </c>
      <c r="F2334" s="7"/>
      <c r="G2334" s="7">
        <v>62</v>
      </c>
      <c r="H2334" s="7">
        <v>13</v>
      </c>
      <c r="I2334" s="8">
        <f t="shared" si="172"/>
        <v>194.5</v>
      </c>
    </row>
    <row r="2335" spans="1:9" ht="15.75" x14ac:dyDescent="0.25">
      <c r="A2335" s="26">
        <v>1851</v>
      </c>
      <c r="B2335" s="102" t="str">
        <f>CADASTROS!$C$1543</f>
        <v>Gildásio Carvalho Santos</v>
      </c>
      <c r="C2335" s="7"/>
      <c r="D2335" s="7"/>
      <c r="E2335" s="7"/>
      <c r="F2335" s="7"/>
      <c r="G2335" s="7"/>
      <c r="H2335" s="7"/>
      <c r="I2335" s="8">
        <f t="shared" si="172"/>
        <v>0</v>
      </c>
    </row>
    <row r="2336" spans="1:9" ht="15.75" x14ac:dyDescent="0.25">
      <c r="A2336" s="26">
        <v>1852</v>
      </c>
      <c r="B2336" s="102" t="str">
        <f>CADASTROS!$C$1544</f>
        <v>Mª Aparecida Santos de Jesus</v>
      </c>
      <c r="C2336" s="7">
        <v>15</v>
      </c>
      <c r="D2336" s="7">
        <v>35.5</v>
      </c>
      <c r="E2336" s="7">
        <v>30.5</v>
      </c>
      <c r="F2336" s="7"/>
      <c r="G2336" s="7"/>
      <c r="H2336" s="7"/>
      <c r="I2336" s="8">
        <f t="shared" si="172"/>
        <v>81</v>
      </c>
    </row>
    <row r="2337" spans="1:9" ht="15.75" x14ac:dyDescent="0.25">
      <c r="A2337" s="26">
        <v>1853</v>
      </c>
      <c r="B2337" s="102" t="str">
        <f>CADASTROS!$C$1545</f>
        <v>Móises Marques Souza</v>
      </c>
      <c r="C2337" s="7"/>
      <c r="D2337" s="7"/>
      <c r="E2337" s="7"/>
      <c r="F2337" s="7"/>
      <c r="G2337" s="7"/>
      <c r="H2337" s="7"/>
      <c r="I2337" s="8">
        <f t="shared" si="172"/>
        <v>0</v>
      </c>
    </row>
    <row r="2338" spans="1:9" ht="15.75" x14ac:dyDescent="0.25">
      <c r="A2338" s="26">
        <v>1854</v>
      </c>
      <c r="B2338" s="102" t="str">
        <f>CADASTROS!$C$1546</f>
        <v>John Lennon Teles  de Lima</v>
      </c>
      <c r="C2338" s="7"/>
      <c r="D2338" s="7"/>
      <c r="E2338" s="7"/>
      <c r="F2338" s="7"/>
      <c r="G2338" s="7"/>
      <c r="H2338" s="7"/>
      <c r="I2338" s="8">
        <f t="shared" si="172"/>
        <v>0</v>
      </c>
    </row>
    <row r="2339" spans="1:9" ht="15.75" x14ac:dyDescent="0.25">
      <c r="A2339" s="26">
        <v>1855</v>
      </c>
      <c r="B2339" s="102" t="str">
        <f>CADASTROS!$C$1547</f>
        <v>Apolonio F. Conceição</v>
      </c>
      <c r="C2339" s="7">
        <v>29.5</v>
      </c>
      <c r="D2339" s="7">
        <v>17</v>
      </c>
      <c r="E2339" s="7">
        <v>19</v>
      </c>
      <c r="F2339" s="7"/>
      <c r="G2339" s="7">
        <v>16</v>
      </c>
      <c r="H2339" s="7"/>
      <c r="I2339" s="8">
        <f t="shared" si="172"/>
        <v>81.5</v>
      </c>
    </row>
    <row r="2340" spans="1:9" ht="15.75" x14ac:dyDescent="0.25">
      <c r="A2340" s="26">
        <v>1856</v>
      </c>
      <c r="B2340" s="102" t="str">
        <f>CADASTROS!$C$1548</f>
        <v>Paulino Marques da Silva</v>
      </c>
      <c r="C2340" s="7">
        <v>11</v>
      </c>
      <c r="D2340" s="7">
        <v>9.5</v>
      </c>
      <c r="E2340" s="7">
        <v>9</v>
      </c>
      <c r="F2340" s="7"/>
      <c r="G2340" s="7">
        <v>11</v>
      </c>
      <c r="H2340" s="7">
        <v>7</v>
      </c>
      <c r="I2340" s="8">
        <f t="shared" si="172"/>
        <v>47.5</v>
      </c>
    </row>
    <row r="2341" spans="1:9" ht="15.75" x14ac:dyDescent="0.25">
      <c r="A2341" s="26">
        <v>1857</v>
      </c>
      <c r="B2341" s="102" t="str">
        <f>CADASTROS!$C$1549</f>
        <v>Silene Fernandes Silva</v>
      </c>
      <c r="C2341" s="7"/>
      <c r="D2341" s="7"/>
      <c r="E2341" s="7"/>
      <c r="F2341" s="7"/>
      <c r="G2341" s="7">
        <v>5</v>
      </c>
      <c r="H2341" s="7"/>
      <c r="I2341" s="8">
        <f t="shared" si="172"/>
        <v>5</v>
      </c>
    </row>
    <row r="2342" spans="1:9" ht="15.75" x14ac:dyDescent="0.25">
      <c r="A2342" s="26">
        <v>1858</v>
      </c>
      <c r="B2342" s="102" t="str">
        <f>CADASTROS!$C$1550</f>
        <v>Marilene de Jesus Ribeiro</v>
      </c>
      <c r="C2342" s="7"/>
      <c r="D2342" s="7"/>
      <c r="E2342" s="7"/>
      <c r="F2342" s="7"/>
      <c r="G2342" s="7"/>
      <c r="H2342" s="7"/>
      <c r="I2342" s="8">
        <f t="shared" si="172"/>
        <v>0</v>
      </c>
    </row>
    <row r="2343" spans="1:9" ht="15.75" x14ac:dyDescent="0.25">
      <c r="A2343" s="26">
        <v>1859</v>
      </c>
      <c r="B2343" s="102" t="str">
        <f>CADASTROS!$C$1551</f>
        <v>Cícero Severino dos Santos</v>
      </c>
      <c r="C2343" s="7"/>
      <c r="D2343" s="7">
        <v>3.5</v>
      </c>
      <c r="E2343" s="7">
        <v>2.5</v>
      </c>
      <c r="F2343" s="7"/>
      <c r="G2343" s="7">
        <v>4</v>
      </c>
      <c r="H2343" s="7"/>
      <c r="I2343" s="8">
        <f t="shared" si="172"/>
        <v>10</v>
      </c>
    </row>
    <row r="2344" spans="1:9" ht="15.75" x14ac:dyDescent="0.25">
      <c r="A2344" s="26">
        <v>1860</v>
      </c>
      <c r="B2344" s="102" t="str">
        <f>CADASTROS!$C$1552</f>
        <v>Núbia Aquino de Souza</v>
      </c>
      <c r="C2344" s="7"/>
      <c r="D2344" s="7"/>
      <c r="E2344" s="7"/>
      <c r="F2344" s="7"/>
      <c r="G2344" s="7">
        <v>12</v>
      </c>
      <c r="H2344" s="7"/>
      <c r="I2344" s="8">
        <f t="shared" si="172"/>
        <v>12</v>
      </c>
    </row>
    <row r="2345" spans="1:9" ht="15.75" x14ac:dyDescent="0.25">
      <c r="A2345" s="26">
        <v>1861</v>
      </c>
      <c r="B2345" s="102" t="str">
        <f>CADASTROS!$C$1553</f>
        <v>Eliane Souza dos Santos</v>
      </c>
      <c r="C2345" s="7"/>
      <c r="D2345" s="7"/>
      <c r="E2345" s="7"/>
      <c r="F2345" s="7"/>
      <c r="G2345" s="7">
        <v>14</v>
      </c>
      <c r="H2345" s="7"/>
      <c r="I2345" s="8">
        <f t="shared" si="172"/>
        <v>14</v>
      </c>
    </row>
    <row r="2346" spans="1:9" ht="15.75" x14ac:dyDescent="0.25">
      <c r="A2346" s="26">
        <v>1862</v>
      </c>
      <c r="B2346" s="102" t="str">
        <f>CADASTROS!$C$1554</f>
        <v>Emerson Oliveira Costa</v>
      </c>
      <c r="C2346" s="7">
        <v>37.5</v>
      </c>
      <c r="D2346" s="7">
        <v>42</v>
      </c>
      <c r="E2346" s="7">
        <v>81</v>
      </c>
      <c r="F2346" s="7"/>
      <c r="G2346" s="7"/>
      <c r="H2346" s="7"/>
      <c r="I2346" s="8">
        <f t="shared" si="172"/>
        <v>160.5</v>
      </c>
    </row>
    <row r="2347" spans="1:9" ht="15.75" x14ac:dyDescent="0.25">
      <c r="A2347" s="26">
        <v>1863</v>
      </c>
      <c r="B2347" s="102" t="str">
        <f>CADASTROS!$C$1555</f>
        <v>Cristian Nilton S Pires</v>
      </c>
      <c r="C2347" s="7">
        <v>11.5</v>
      </c>
      <c r="D2347" s="7">
        <v>19</v>
      </c>
      <c r="E2347" s="7">
        <v>31</v>
      </c>
      <c r="F2347" s="7"/>
      <c r="G2347" s="7"/>
      <c r="H2347" s="7"/>
      <c r="I2347" s="8">
        <f t="shared" si="172"/>
        <v>61.5</v>
      </c>
    </row>
    <row r="2348" spans="1:9" ht="15.75" x14ac:dyDescent="0.25">
      <c r="A2348" s="26">
        <v>1864</v>
      </c>
      <c r="B2348" s="102" t="str">
        <f>CADASTROS!$C$1556</f>
        <v>Alailson Almeida de Souza</v>
      </c>
      <c r="C2348" s="7">
        <v>28.5</v>
      </c>
      <c r="D2348" s="7">
        <v>29</v>
      </c>
      <c r="E2348" s="7">
        <v>27.5</v>
      </c>
      <c r="F2348" s="7"/>
      <c r="G2348" s="7"/>
      <c r="H2348" s="7"/>
      <c r="I2348" s="8">
        <f t="shared" si="172"/>
        <v>85</v>
      </c>
    </row>
    <row r="2349" spans="1:9" ht="15.75" x14ac:dyDescent="0.25">
      <c r="A2349" s="26">
        <v>1865</v>
      </c>
      <c r="B2349" s="102" t="str">
        <f>CADASTROS!$C$1557</f>
        <v>Lucas Soares Belo</v>
      </c>
      <c r="C2349" s="7">
        <v>39</v>
      </c>
      <c r="D2349" s="7">
        <v>32</v>
      </c>
      <c r="E2349" s="7">
        <v>33.5</v>
      </c>
      <c r="F2349" s="7"/>
      <c r="G2349" s="7"/>
      <c r="H2349" s="7"/>
      <c r="I2349" s="8">
        <f t="shared" si="172"/>
        <v>104.5</v>
      </c>
    </row>
    <row r="2350" spans="1:9" ht="15.75" x14ac:dyDescent="0.25">
      <c r="A2350" s="26">
        <v>1866</v>
      </c>
      <c r="B2350" s="102" t="str">
        <f>CADASTROS!$C$1558</f>
        <v>Cleomaria Lira Neres Sousa</v>
      </c>
      <c r="C2350" s="7">
        <v>10</v>
      </c>
      <c r="D2350" s="7"/>
      <c r="E2350" s="7">
        <v>10</v>
      </c>
      <c r="F2350" s="7"/>
      <c r="G2350" s="7"/>
      <c r="H2350" s="7"/>
      <c r="I2350" s="8">
        <f t="shared" si="172"/>
        <v>20</v>
      </c>
    </row>
    <row r="2351" spans="1:9" ht="15.75" x14ac:dyDescent="0.25">
      <c r="A2351" s="26">
        <v>1867</v>
      </c>
      <c r="B2351" s="102" t="str">
        <f>CADASTROS!$C$1559</f>
        <v>Aline Moares Gabriel</v>
      </c>
      <c r="C2351" s="7">
        <v>11</v>
      </c>
      <c r="D2351" s="7">
        <v>12.5</v>
      </c>
      <c r="E2351" s="7">
        <v>8.5</v>
      </c>
      <c r="F2351" s="7"/>
      <c r="G2351" s="7"/>
      <c r="H2351" s="7"/>
      <c r="I2351" s="8">
        <f t="shared" si="172"/>
        <v>32</v>
      </c>
    </row>
    <row r="2352" spans="1:9" ht="15.75" x14ac:dyDescent="0.25">
      <c r="A2352" s="26">
        <v>1868</v>
      </c>
      <c r="B2352" s="102" t="str">
        <f>CADASTROS!$C$1560</f>
        <v>Ana Maria Santos Soares</v>
      </c>
      <c r="C2352" s="7"/>
      <c r="D2352" s="7">
        <v>9</v>
      </c>
      <c r="E2352" s="7">
        <v>9</v>
      </c>
      <c r="F2352" s="7"/>
      <c r="G2352" s="7"/>
      <c r="H2352" s="7"/>
      <c r="I2352" s="8">
        <f t="shared" si="172"/>
        <v>18</v>
      </c>
    </row>
    <row r="2353" spans="1:9" ht="15.75" x14ac:dyDescent="0.25">
      <c r="A2353" s="26">
        <v>1869</v>
      </c>
      <c r="B2353" s="102" t="str">
        <f>CADASTROS!$C$1561</f>
        <v>Agostinho Jesus Oliveira</v>
      </c>
      <c r="C2353" s="7"/>
      <c r="D2353" s="7">
        <v>58</v>
      </c>
      <c r="E2353" s="7">
        <v>76.5</v>
      </c>
      <c r="F2353" s="7"/>
      <c r="G2353" s="7"/>
      <c r="H2353" s="7"/>
      <c r="I2353" s="8">
        <f t="shared" si="172"/>
        <v>134.5</v>
      </c>
    </row>
    <row r="2354" spans="1:9" ht="15.75" x14ac:dyDescent="0.25">
      <c r="A2354" s="26">
        <v>1870</v>
      </c>
      <c r="B2354" s="102" t="str">
        <f>CADASTROS!$C$1562</f>
        <v>Elineuza de Souza Pereira</v>
      </c>
      <c r="C2354" s="7"/>
      <c r="D2354" s="7">
        <v>24</v>
      </c>
      <c r="E2354" s="7">
        <v>27.5</v>
      </c>
      <c r="F2354" s="7"/>
      <c r="G2354" s="7">
        <v>7</v>
      </c>
      <c r="H2354" s="7"/>
      <c r="I2354" s="8">
        <f t="shared" si="172"/>
        <v>58.5</v>
      </c>
    </row>
    <row r="2355" spans="1:9" ht="15.75" x14ac:dyDescent="0.25">
      <c r="B2355" s="7" t="s">
        <v>3</v>
      </c>
      <c r="C2355" s="7">
        <f t="shared" ref="C2355:I2355" si="173">SUM(C2328:C2354)</f>
        <v>300</v>
      </c>
      <c r="D2355" s="7">
        <f t="shared" si="173"/>
        <v>413.5</v>
      </c>
      <c r="E2355" s="7">
        <f t="shared" si="173"/>
        <v>464</v>
      </c>
      <c r="F2355" s="7">
        <f t="shared" si="173"/>
        <v>0</v>
      </c>
      <c r="G2355" s="7">
        <f t="shared" si="173"/>
        <v>183</v>
      </c>
      <c r="H2355" s="7">
        <f t="shared" si="173"/>
        <v>20</v>
      </c>
      <c r="I2355" s="7">
        <f t="shared" si="173"/>
        <v>1380.5</v>
      </c>
    </row>
    <row r="2357" spans="1:9" ht="15.75" x14ac:dyDescent="0.25">
      <c r="B2357" s="9" t="s">
        <v>4</v>
      </c>
      <c r="C2357" s="7"/>
      <c r="D2357" s="7"/>
      <c r="E2357" s="7"/>
      <c r="F2357" s="7"/>
      <c r="G2357" s="7"/>
      <c r="H2357" s="7"/>
      <c r="I2357" s="7">
        <f>SUM(C2357:H2357)</f>
        <v>0</v>
      </c>
    </row>
    <row r="2358" spans="1:9" x14ac:dyDescent="0.25">
      <c r="B2358" s="10"/>
    </row>
    <row r="2359" spans="1:9" ht="15.75" x14ac:dyDescent="0.25">
      <c r="B2359" s="9" t="s">
        <v>5</v>
      </c>
      <c r="C2359" s="11" t="e">
        <f t="shared" ref="C2359:H2359" si="174">C2355/C2357</f>
        <v>#DIV/0!</v>
      </c>
      <c r="D2359" s="11" t="e">
        <f t="shared" si="174"/>
        <v>#DIV/0!</v>
      </c>
      <c r="E2359" s="11" t="e">
        <f t="shared" si="174"/>
        <v>#DIV/0!</v>
      </c>
      <c r="F2359" s="11" t="e">
        <f t="shared" si="174"/>
        <v>#DIV/0!</v>
      </c>
      <c r="G2359" s="11" t="e">
        <f t="shared" si="174"/>
        <v>#DIV/0!</v>
      </c>
      <c r="H2359" s="11" t="e">
        <f t="shared" si="174"/>
        <v>#DIV/0!</v>
      </c>
      <c r="I2359" s="11"/>
    </row>
    <row r="2360" spans="1:9" ht="15.75" x14ac:dyDescent="0.25">
      <c r="B2360" s="12"/>
      <c r="C2360" s="13"/>
      <c r="D2360" s="13"/>
      <c r="E2360" s="13"/>
      <c r="F2360" s="13"/>
      <c r="G2360" s="13"/>
      <c r="H2360" s="12"/>
      <c r="I2360" s="12"/>
    </row>
    <row r="2361" spans="1:9" ht="15.75" x14ac:dyDescent="0.25">
      <c r="B2361" s="9" t="s">
        <v>6</v>
      </c>
      <c r="C2361" s="7"/>
      <c r="D2361" s="7"/>
      <c r="E2361" s="6"/>
      <c r="F2361" s="6"/>
      <c r="G2361" s="6"/>
      <c r="H2361" s="6"/>
      <c r="I2361" s="14"/>
    </row>
    <row r="2363" spans="1:9" ht="33.75" x14ac:dyDescent="0.25">
      <c r="B2363" s="265" t="s">
        <v>955</v>
      </c>
      <c r="C2363" s="266"/>
      <c r="D2363" s="266"/>
      <c r="E2363" s="266"/>
      <c r="F2363" s="266"/>
      <c r="G2363" s="266"/>
      <c r="H2363" s="266"/>
      <c r="I2363" s="267"/>
    </row>
    <row r="2364" spans="1:9" ht="47.25" x14ac:dyDescent="0.25">
      <c r="A2364" s="32" t="s">
        <v>22</v>
      </c>
      <c r="B2364" s="32" t="s">
        <v>1</v>
      </c>
      <c r="C2364" s="4" t="s">
        <v>2963</v>
      </c>
      <c r="D2364" s="4" t="s">
        <v>2964</v>
      </c>
      <c r="E2364" s="101" t="s">
        <v>2965</v>
      </c>
      <c r="F2364" s="101" t="s">
        <v>2966</v>
      </c>
      <c r="G2364" s="101" t="s">
        <v>2865</v>
      </c>
      <c r="H2364" s="4" t="s">
        <v>2962</v>
      </c>
      <c r="I2364" s="34" t="s">
        <v>2</v>
      </c>
    </row>
    <row r="2365" spans="1:9" ht="25.5" x14ac:dyDescent="0.25">
      <c r="A2365" s="31"/>
      <c r="B2365" s="31"/>
      <c r="C2365" s="16" t="s">
        <v>9</v>
      </c>
      <c r="D2365" s="16" t="s">
        <v>9</v>
      </c>
      <c r="E2365" s="16" t="s">
        <v>9</v>
      </c>
      <c r="F2365" s="16" t="s">
        <v>9</v>
      </c>
      <c r="G2365" s="16" t="s">
        <v>9</v>
      </c>
      <c r="H2365" s="16" t="s">
        <v>9</v>
      </c>
      <c r="I2365" s="35"/>
    </row>
    <row r="2366" spans="1:9" ht="15.75" x14ac:dyDescent="0.25">
      <c r="A2366" s="26">
        <v>1871</v>
      </c>
      <c r="B2366" s="102" t="str">
        <f>CADASTROS!$C$1563</f>
        <v>Elieusa Sampaio Ramos</v>
      </c>
      <c r="C2366" s="7"/>
      <c r="D2366" s="7">
        <v>21.5</v>
      </c>
      <c r="E2366" s="7">
        <v>31</v>
      </c>
      <c r="F2366" s="7"/>
      <c r="G2366" s="7">
        <v>30</v>
      </c>
      <c r="H2366" s="7"/>
      <c r="I2366" s="8">
        <f>SUM(C2366+D2366+E2366+F2366+G2366+H2366)</f>
        <v>82.5</v>
      </c>
    </row>
    <row r="2367" spans="1:9" ht="15.75" x14ac:dyDescent="0.25">
      <c r="A2367" s="26">
        <v>1872</v>
      </c>
      <c r="B2367" s="102" t="str">
        <f>CADASTROS!$C$1564</f>
        <v>Odelito Ferreira de Souza</v>
      </c>
      <c r="C2367" s="7"/>
      <c r="D2367" s="7">
        <v>12.5</v>
      </c>
      <c r="E2367" s="7">
        <v>11</v>
      </c>
      <c r="F2367" s="7"/>
      <c r="G2367" s="7"/>
      <c r="H2367" s="7"/>
      <c r="I2367" s="8">
        <f>SUM(C2367+D2367+E2367+F2367+G2367+H2367)</f>
        <v>23.5</v>
      </c>
    </row>
    <row r="2368" spans="1:9" ht="15.75" x14ac:dyDescent="0.25">
      <c r="A2368" s="26">
        <v>1873</v>
      </c>
      <c r="B2368" s="102" t="str">
        <f>CADASTROS!$C$1565</f>
        <v>Santilha Barbosa da Silva</v>
      </c>
      <c r="C2368" s="7"/>
      <c r="D2368" s="7">
        <v>36</v>
      </c>
      <c r="E2368" s="7">
        <v>22.5</v>
      </c>
      <c r="F2368" s="7"/>
      <c r="G2368" s="7"/>
      <c r="H2368" s="7"/>
      <c r="I2368" s="8">
        <f t="shared" ref="I2368:I2392" si="175">SUM(C2368+D2368+E2368+F2368+G2368+H2368)</f>
        <v>58.5</v>
      </c>
    </row>
    <row r="2369" spans="1:9" ht="15.75" x14ac:dyDescent="0.25">
      <c r="A2369" s="26">
        <v>1874</v>
      </c>
      <c r="B2369" s="102" t="str">
        <f>CADASTROS!$C$1566</f>
        <v>Ivanilson de Souza Pinto</v>
      </c>
      <c r="C2369" s="7"/>
      <c r="D2369" s="7">
        <v>11</v>
      </c>
      <c r="E2369" s="7">
        <v>16</v>
      </c>
      <c r="F2369" s="7"/>
      <c r="G2369" s="7"/>
      <c r="H2369" s="7"/>
      <c r="I2369" s="8">
        <f t="shared" si="175"/>
        <v>27</v>
      </c>
    </row>
    <row r="2370" spans="1:9" ht="15.75" x14ac:dyDescent="0.25">
      <c r="A2370" s="26">
        <v>1875</v>
      </c>
      <c r="B2370" s="102" t="str">
        <f>CADASTROS!$C$1567</f>
        <v>Iolanda Conceição de Melo</v>
      </c>
      <c r="C2370" s="7"/>
      <c r="D2370" s="7">
        <v>24.5</v>
      </c>
      <c r="E2370" s="7">
        <v>16</v>
      </c>
      <c r="F2370" s="7"/>
      <c r="G2370" s="7"/>
      <c r="H2370" s="7"/>
      <c r="I2370" s="8">
        <f t="shared" si="175"/>
        <v>40.5</v>
      </c>
    </row>
    <row r="2371" spans="1:9" ht="15.75" x14ac:dyDescent="0.25">
      <c r="A2371" s="26">
        <v>1876</v>
      </c>
      <c r="B2371" s="102" t="str">
        <f>CADASTROS!$C$1568</f>
        <v>Dernival D. Moura</v>
      </c>
      <c r="C2371" s="7">
        <v>11.5</v>
      </c>
      <c r="D2371" s="7">
        <v>8.5</v>
      </c>
      <c r="E2371" s="7">
        <v>10</v>
      </c>
      <c r="F2371" s="7"/>
      <c r="G2371" s="7"/>
      <c r="H2371" s="7"/>
      <c r="I2371" s="8">
        <f t="shared" si="175"/>
        <v>30</v>
      </c>
    </row>
    <row r="2372" spans="1:9" ht="15.75" x14ac:dyDescent="0.25">
      <c r="A2372" s="26">
        <v>1877</v>
      </c>
      <c r="B2372" s="102" t="str">
        <f>CADASTROS!$C$1569</f>
        <v>Maicon Santos de Oliveira</v>
      </c>
      <c r="C2372" s="7"/>
      <c r="D2372" s="7">
        <v>8</v>
      </c>
      <c r="E2372" s="7"/>
      <c r="F2372" s="7"/>
      <c r="G2372" s="7"/>
      <c r="H2372" s="7"/>
      <c r="I2372" s="8">
        <f t="shared" si="175"/>
        <v>8</v>
      </c>
    </row>
    <row r="2373" spans="1:9" ht="15.75" x14ac:dyDescent="0.25">
      <c r="A2373" s="26">
        <v>1878</v>
      </c>
      <c r="B2373" s="102" t="str">
        <f>CADASTROS!$C$1570</f>
        <v>Selma Aguida Sá Teles</v>
      </c>
      <c r="C2373" s="7">
        <v>18</v>
      </c>
      <c r="D2373" s="7">
        <v>17</v>
      </c>
      <c r="E2373" s="7">
        <v>13.5</v>
      </c>
      <c r="F2373" s="7"/>
      <c r="G2373" s="7"/>
      <c r="H2373" s="7"/>
      <c r="I2373" s="8">
        <f t="shared" si="175"/>
        <v>48.5</v>
      </c>
    </row>
    <row r="2374" spans="1:9" ht="15.75" x14ac:dyDescent="0.25">
      <c r="A2374" s="26">
        <v>1879</v>
      </c>
      <c r="B2374" s="102" t="str">
        <f>CADASTROS!$C$1571</f>
        <v>Shirley de S Santos</v>
      </c>
      <c r="C2374" s="7"/>
      <c r="D2374" s="7">
        <v>21</v>
      </c>
      <c r="E2374" s="7">
        <v>15.5</v>
      </c>
      <c r="F2374" s="7"/>
      <c r="G2374" s="7"/>
      <c r="H2374" s="7"/>
      <c r="I2374" s="8">
        <f t="shared" si="175"/>
        <v>36.5</v>
      </c>
    </row>
    <row r="2375" spans="1:9" ht="15.75" x14ac:dyDescent="0.25">
      <c r="A2375" s="26">
        <v>1880</v>
      </c>
      <c r="B2375" s="102" t="str">
        <f>CADASTROS!$C$1572</f>
        <v>Gessy de Jesus Souza</v>
      </c>
      <c r="C2375" s="7"/>
      <c r="D2375" s="7">
        <v>10</v>
      </c>
      <c r="E2375" s="7">
        <v>5</v>
      </c>
      <c r="F2375" s="7"/>
      <c r="G2375" s="7"/>
      <c r="H2375" s="7"/>
      <c r="I2375" s="8">
        <f t="shared" si="175"/>
        <v>15</v>
      </c>
    </row>
    <row r="2376" spans="1:9" ht="15.75" x14ac:dyDescent="0.25">
      <c r="A2376" s="26">
        <v>1881</v>
      </c>
      <c r="B2376" s="102" t="str">
        <f>CADASTROS!$C$1573</f>
        <v>Jorge Rodrigues Oliveira</v>
      </c>
      <c r="C2376" s="7"/>
      <c r="D2376" s="7">
        <v>17</v>
      </c>
      <c r="E2376" s="7">
        <v>13.5</v>
      </c>
      <c r="F2376" s="7"/>
      <c r="G2376" s="7"/>
      <c r="H2376" s="7"/>
      <c r="I2376" s="8">
        <f t="shared" si="175"/>
        <v>30.5</v>
      </c>
    </row>
    <row r="2377" spans="1:9" ht="15.75" x14ac:dyDescent="0.25">
      <c r="A2377" s="26">
        <v>1882</v>
      </c>
      <c r="B2377" s="102" t="str">
        <f>CADASTROS!$C$1574</f>
        <v>Viterbo Farias Dias Filho</v>
      </c>
      <c r="C2377" s="7"/>
      <c r="D2377" s="7">
        <v>13</v>
      </c>
      <c r="E2377" s="7">
        <v>12.5</v>
      </c>
      <c r="F2377" s="7"/>
      <c r="G2377" s="7"/>
      <c r="H2377" s="7"/>
      <c r="I2377" s="8">
        <f t="shared" si="175"/>
        <v>25.5</v>
      </c>
    </row>
    <row r="2378" spans="1:9" ht="15.75" x14ac:dyDescent="0.25">
      <c r="A2378" s="26">
        <v>1883</v>
      </c>
      <c r="B2378" s="102" t="str">
        <f>CADASTROS!$C$1575</f>
        <v>Marialva Silva de Brito</v>
      </c>
      <c r="C2378" s="7"/>
      <c r="D2378" s="7">
        <v>20.5</v>
      </c>
      <c r="E2378" s="7">
        <v>22</v>
      </c>
      <c r="F2378" s="7"/>
      <c r="G2378" s="7"/>
      <c r="H2378" s="7"/>
      <c r="I2378" s="8">
        <f t="shared" si="175"/>
        <v>42.5</v>
      </c>
    </row>
    <row r="2379" spans="1:9" ht="15.75" x14ac:dyDescent="0.25">
      <c r="A2379" s="26">
        <v>1884</v>
      </c>
      <c r="B2379" s="102" t="str">
        <f>CADASTROS!$C$1576</f>
        <v>Sandra Pereira dos Santos</v>
      </c>
      <c r="C2379" s="7"/>
      <c r="D2379" s="7">
        <v>26.5</v>
      </c>
      <c r="E2379" s="7">
        <v>38</v>
      </c>
      <c r="F2379" s="7"/>
      <c r="G2379" s="7"/>
      <c r="H2379" s="7"/>
      <c r="I2379" s="8">
        <f t="shared" si="175"/>
        <v>64.5</v>
      </c>
    </row>
    <row r="2380" spans="1:9" ht="15.75" x14ac:dyDescent="0.25">
      <c r="A2380" s="26">
        <v>1885</v>
      </c>
      <c r="B2380" s="102" t="str">
        <f>CADASTROS!$C$1577</f>
        <v>Lucivane Bispo dos Santos</v>
      </c>
      <c r="C2380" s="7"/>
      <c r="D2380" s="7">
        <v>14</v>
      </c>
      <c r="E2380" s="7">
        <v>8</v>
      </c>
      <c r="F2380" s="7"/>
      <c r="G2380" s="7"/>
      <c r="H2380" s="7"/>
      <c r="I2380" s="8">
        <f t="shared" si="175"/>
        <v>22</v>
      </c>
    </row>
    <row r="2381" spans="1:9" ht="15.75" x14ac:dyDescent="0.25">
      <c r="A2381" s="26">
        <v>1886</v>
      </c>
      <c r="B2381" s="102" t="str">
        <f>CADASTROS!$C$1578</f>
        <v>Celio Santos de Oliveira</v>
      </c>
      <c r="C2381" s="7"/>
      <c r="D2381" s="7">
        <v>22</v>
      </c>
      <c r="E2381" s="7">
        <v>25</v>
      </c>
      <c r="F2381" s="7"/>
      <c r="G2381" s="7"/>
      <c r="H2381" s="7"/>
      <c r="I2381" s="8">
        <f t="shared" si="175"/>
        <v>47</v>
      </c>
    </row>
    <row r="2382" spans="1:9" ht="15.75" x14ac:dyDescent="0.25">
      <c r="A2382" s="26">
        <v>1887</v>
      </c>
      <c r="B2382" s="102" t="str">
        <f>CADASTROS!$C$1579</f>
        <v>Pedro Santana dos Santos</v>
      </c>
      <c r="C2382" s="7"/>
      <c r="D2382" s="7">
        <v>11</v>
      </c>
      <c r="E2382" s="7">
        <v>7.5</v>
      </c>
      <c r="F2382" s="7"/>
      <c r="G2382" s="7"/>
      <c r="H2382" s="7"/>
      <c r="I2382" s="8">
        <f t="shared" si="175"/>
        <v>18.5</v>
      </c>
    </row>
    <row r="2383" spans="1:9" ht="15.75" x14ac:dyDescent="0.25">
      <c r="A2383" s="26">
        <v>1888</v>
      </c>
      <c r="B2383" s="102" t="str">
        <f>CADASTROS!$C$1580</f>
        <v>Ladislei Bispo Almeida</v>
      </c>
      <c r="C2383" s="7"/>
      <c r="D2383" s="7">
        <v>11</v>
      </c>
      <c r="E2383" s="7">
        <v>9</v>
      </c>
      <c r="F2383" s="7"/>
      <c r="G2383" s="7"/>
      <c r="H2383" s="7"/>
      <c r="I2383" s="8">
        <f t="shared" si="175"/>
        <v>20</v>
      </c>
    </row>
    <row r="2384" spans="1:9" ht="15.75" x14ac:dyDescent="0.25">
      <c r="A2384" s="26">
        <v>1889</v>
      </c>
      <c r="B2384" s="102" t="str">
        <f>CADASTROS!$C$1581</f>
        <v>Fabiana Oliveira Maciel</v>
      </c>
      <c r="C2384" s="7"/>
      <c r="D2384" s="7"/>
      <c r="E2384" s="7">
        <v>18</v>
      </c>
      <c r="F2384" s="7"/>
      <c r="G2384" s="7"/>
      <c r="H2384" s="7"/>
      <c r="I2384" s="8">
        <f t="shared" si="175"/>
        <v>18</v>
      </c>
    </row>
    <row r="2385" spans="1:9" ht="15.75" x14ac:dyDescent="0.25">
      <c r="A2385" s="26">
        <v>1890</v>
      </c>
      <c r="B2385" s="102" t="str">
        <f>CADASTROS!$C$1582</f>
        <v>Tarcísio L. do Nascimento</v>
      </c>
      <c r="C2385" s="7"/>
      <c r="D2385" s="7">
        <v>15.5</v>
      </c>
      <c r="E2385" s="7">
        <v>20</v>
      </c>
      <c r="F2385" s="7"/>
      <c r="G2385" s="7"/>
      <c r="H2385" s="7"/>
      <c r="I2385" s="8">
        <f t="shared" si="175"/>
        <v>35.5</v>
      </c>
    </row>
    <row r="2386" spans="1:9" ht="15.75" x14ac:dyDescent="0.25">
      <c r="A2386" s="26">
        <v>1891</v>
      </c>
      <c r="B2386" s="102" t="str">
        <f>CADASTROS!$C$1583</f>
        <v>Vanderlei de Jesus Souza</v>
      </c>
      <c r="C2386" s="7"/>
      <c r="D2386" s="7">
        <v>14</v>
      </c>
      <c r="E2386" s="7">
        <v>15</v>
      </c>
      <c r="F2386" s="7"/>
      <c r="G2386" s="7"/>
      <c r="H2386" s="7"/>
      <c r="I2386" s="8">
        <f t="shared" si="175"/>
        <v>29</v>
      </c>
    </row>
    <row r="2387" spans="1:9" ht="15.75" x14ac:dyDescent="0.25">
      <c r="A2387" s="26">
        <v>1892</v>
      </c>
      <c r="B2387" s="102" t="str">
        <f>CADASTROS!$C$1584</f>
        <v>Marcelo Silva Bispo</v>
      </c>
      <c r="C2387" s="7"/>
      <c r="D2387" s="7"/>
      <c r="E2387" s="7">
        <v>56</v>
      </c>
      <c r="F2387" s="7"/>
      <c r="G2387" s="7"/>
      <c r="H2387" s="7"/>
      <c r="I2387" s="8">
        <f t="shared" si="175"/>
        <v>56</v>
      </c>
    </row>
    <row r="2388" spans="1:9" ht="15.75" x14ac:dyDescent="0.25">
      <c r="A2388" s="26">
        <v>1893</v>
      </c>
      <c r="B2388" s="102" t="str">
        <f>CADASTROS!$C$1585</f>
        <v>Alex Silva dos Santos</v>
      </c>
      <c r="C2388" s="7"/>
      <c r="D2388" s="7"/>
      <c r="E2388" s="7">
        <v>10</v>
      </c>
      <c r="F2388" s="7"/>
      <c r="G2388" s="7"/>
      <c r="H2388" s="7"/>
      <c r="I2388" s="8">
        <f t="shared" si="175"/>
        <v>10</v>
      </c>
    </row>
    <row r="2389" spans="1:9" ht="15.75" x14ac:dyDescent="0.25">
      <c r="A2389" s="26">
        <v>1894</v>
      </c>
      <c r="B2389" s="102" t="str">
        <f>CADASTROS!$C$1586</f>
        <v>José Nilton P dos Santos</v>
      </c>
      <c r="C2389" s="7"/>
      <c r="D2389" s="7"/>
      <c r="E2389" s="7"/>
      <c r="F2389" s="7"/>
      <c r="G2389" s="7"/>
      <c r="H2389" s="7"/>
      <c r="I2389" s="8">
        <f t="shared" si="175"/>
        <v>0</v>
      </c>
    </row>
    <row r="2390" spans="1:9" ht="15.75" x14ac:dyDescent="0.25">
      <c r="A2390" s="26">
        <v>1895</v>
      </c>
      <c r="B2390" s="102" t="str">
        <f>CADASTROS!$C$1587</f>
        <v>Alane Dias de Oliveira</v>
      </c>
      <c r="C2390" s="7"/>
      <c r="D2390" s="7"/>
      <c r="E2390" s="7">
        <v>7.5</v>
      </c>
      <c r="F2390" s="7"/>
      <c r="G2390" s="7"/>
      <c r="H2390" s="7"/>
      <c r="I2390" s="8">
        <f t="shared" si="175"/>
        <v>7.5</v>
      </c>
    </row>
    <row r="2391" spans="1:9" ht="15.75" x14ac:dyDescent="0.25">
      <c r="A2391" s="26">
        <v>1896</v>
      </c>
      <c r="B2391" s="102" t="str">
        <f>CADASTROS!$C$1588</f>
        <v>Jociel Jesus de Souza</v>
      </c>
      <c r="C2391" s="7"/>
      <c r="D2391" s="7"/>
      <c r="E2391" s="7">
        <v>3.5</v>
      </c>
      <c r="F2391" s="7"/>
      <c r="G2391" s="7"/>
      <c r="H2391" s="7"/>
      <c r="I2391" s="8">
        <f t="shared" si="175"/>
        <v>3.5</v>
      </c>
    </row>
    <row r="2392" spans="1:9" ht="15.75" x14ac:dyDescent="0.25">
      <c r="A2392" s="26">
        <v>1897</v>
      </c>
      <c r="B2392" s="102" t="str">
        <f>CADASTROS!$C$1589</f>
        <v>Cidinei de Souza Bispo</v>
      </c>
      <c r="C2392" s="7"/>
      <c r="D2392" s="7">
        <v>7.5</v>
      </c>
      <c r="E2392" s="7">
        <v>5.5</v>
      </c>
      <c r="F2392" s="7"/>
      <c r="G2392" s="7"/>
      <c r="H2392" s="7"/>
      <c r="I2392" s="8">
        <f t="shared" si="175"/>
        <v>13</v>
      </c>
    </row>
    <row r="2393" spans="1:9" ht="15.75" x14ac:dyDescent="0.25">
      <c r="B2393" s="7" t="s">
        <v>3</v>
      </c>
      <c r="C2393" s="7">
        <f t="shared" ref="C2393:I2393" si="176">SUM(C2366:C2392)</f>
        <v>29.5</v>
      </c>
      <c r="D2393" s="7">
        <f t="shared" si="176"/>
        <v>342</v>
      </c>
      <c r="E2393" s="7">
        <f t="shared" si="176"/>
        <v>411.5</v>
      </c>
      <c r="F2393" s="7">
        <f t="shared" si="176"/>
        <v>0</v>
      </c>
      <c r="G2393" s="7">
        <f t="shared" si="176"/>
        <v>30</v>
      </c>
      <c r="H2393" s="7">
        <f t="shared" si="176"/>
        <v>0</v>
      </c>
      <c r="I2393" s="7">
        <f t="shared" si="176"/>
        <v>813</v>
      </c>
    </row>
    <row r="2395" spans="1:9" ht="15.75" x14ac:dyDescent="0.25">
      <c r="B2395" s="9" t="s">
        <v>4</v>
      </c>
      <c r="C2395" s="7"/>
      <c r="D2395" s="7"/>
      <c r="E2395" s="7"/>
      <c r="F2395" s="7"/>
      <c r="G2395" s="7"/>
      <c r="H2395" s="7"/>
      <c r="I2395" s="7">
        <f>SUM(C2395:H2395)</f>
        <v>0</v>
      </c>
    </row>
    <row r="2396" spans="1:9" x14ac:dyDescent="0.25">
      <c r="B2396" s="10"/>
    </row>
    <row r="2397" spans="1:9" ht="15.75" x14ac:dyDescent="0.25">
      <c r="B2397" s="9" t="s">
        <v>5</v>
      </c>
      <c r="C2397" s="11" t="e">
        <f t="shared" ref="C2397:H2397" si="177">C2393/C2395</f>
        <v>#DIV/0!</v>
      </c>
      <c r="D2397" s="11" t="e">
        <f t="shared" si="177"/>
        <v>#DIV/0!</v>
      </c>
      <c r="E2397" s="11" t="e">
        <f t="shared" si="177"/>
        <v>#DIV/0!</v>
      </c>
      <c r="F2397" s="11" t="e">
        <f t="shared" si="177"/>
        <v>#DIV/0!</v>
      </c>
      <c r="G2397" s="11" t="e">
        <f t="shared" si="177"/>
        <v>#DIV/0!</v>
      </c>
      <c r="H2397" s="11" t="e">
        <f t="shared" si="177"/>
        <v>#DIV/0!</v>
      </c>
      <c r="I2397" s="11"/>
    </row>
    <row r="2398" spans="1:9" ht="15.75" x14ac:dyDescent="0.25">
      <c r="B2398" s="12"/>
      <c r="C2398" s="13"/>
      <c r="D2398" s="13"/>
      <c r="E2398" s="13"/>
      <c r="F2398" s="13"/>
      <c r="G2398" s="13"/>
      <c r="H2398" s="12"/>
      <c r="I2398" s="12"/>
    </row>
    <row r="2399" spans="1:9" ht="15.75" x14ac:dyDescent="0.25">
      <c r="B2399" s="9" t="s">
        <v>6</v>
      </c>
      <c r="C2399" s="7"/>
      <c r="D2399" s="7"/>
      <c r="E2399" s="6"/>
      <c r="F2399" s="6"/>
      <c r="G2399" s="6"/>
      <c r="H2399" s="6"/>
      <c r="I2399" s="14"/>
    </row>
    <row r="2401" spans="1:9" ht="33" customHeight="1" x14ac:dyDescent="0.25">
      <c r="B2401" s="265" t="s">
        <v>955</v>
      </c>
      <c r="C2401" s="266"/>
      <c r="D2401" s="266"/>
      <c r="E2401" s="266"/>
      <c r="F2401" s="266"/>
      <c r="G2401" s="266"/>
      <c r="H2401" s="266"/>
      <c r="I2401" s="267"/>
    </row>
    <row r="2402" spans="1:9" ht="47.25" x14ac:dyDescent="0.25">
      <c r="A2402" s="32" t="s">
        <v>22</v>
      </c>
      <c r="B2402" s="32" t="s">
        <v>1</v>
      </c>
      <c r="C2402" s="4" t="s">
        <v>2963</v>
      </c>
      <c r="D2402" s="4" t="s">
        <v>2964</v>
      </c>
      <c r="E2402" s="101" t="s">
        <v>2965</v>
      </c>
      <c r="F2402" s="101" t="s">
        <v>2966</v>
      </c>
      <c r="G2402" s="101" t="s">
        <v>2865</v>
      </c>
      <c r="H2402" s="4" t="s">
        <v>2962</v>
      </c>
      <c r="I2402" s="34" t="s">
        <v>2</v>
      </c>
    </row>
    <row r="2403" spans="1:9" ht="25.5" x14ac:dyDescent="0.25">
      <c r="A2403" s="31"/>
      <c r="B2403" s="31"/>
      <c r="C2403" s="16" t="s">
        <v>9</v>
      </c>
      <c r="D2403" s="16" t="s">
        <v>9</v>
      </c>
      <c r="E2403" s="16" t="s">
        <v>9</v>
      </c>
      <c r="F2403" s="16" t="s">
        <v>9</v>
      </c>
      <c r="G2403" s="16" t="s">
        <v>9</v>
      </c>
      <c r="H2403" s="16" t="s">
        <v>9</v>
      </c>
      <c r="I2403" s="35"/>
    </row>
    <row r="2404" spans="1:9" ht="15.75" x14ac:dyDescent="0.25">
      <c r="A2404" s="26">
        <v>1898</v>
      </c>
      <c r="B2404" s="102" t="str">
        <f>CADASTROS!$C$1590</f>
        <v>Raimunda Oliveira dos Anjos</v>
      </c>
      <c r="C2404" s="7"/>
      <c r="D2404" s="7">
        <v>12</v>
      </c>
      <c r="E2404" s="7">
        <v>10</v>
      </c>
      <c r="F2404" s="7"/>
      <c r="G2404" s="7"/>
      <c r="H2404" s="7"/>
      <c r="I2404" s="8">
        <f>SUM(C2404+D2404+E2404+F2404+G2404+H2404)</f>
        <v>22</v>
      </c>
    </row>
    <row r="2405" spans="1:9" ht="15.75" x14ac:dyDescent="0.25">
      <c r="A2405" s="26">
        <v>1899</v>
      </c>
      <c r="B2405" s="102" t="str">
        <f>CADASTROS!$C$1591</f>
        <v>Mª de Lurdes Ramalho de Oliveira</v>
      </c>
      <c r="C2405" s="7"/>
      <c r="D2405" s="7">
        <v>28</v>
      </c>
      <c r="E2405" s="7">
        <v>19.5</v>
      </c>
      <c r="F2405" s="7"/>
      <c r="G2405" s="7"/>
      <c r="H2405" s="7"/>
      <c r="I2405" s="8">
        <f>SUM(C2405+D2405+E2405+F2405+G2405+H2405)</f>
        <v>47.5</v>
      </c>
    </row>
    <row r="2406" spans="1:9" ht="15.75" x14ac:dyDescent="0.25">
      <c r="A2406" s="26">
        <v>1900</v>
      </c>
      <c r="B2406" s="102" t="str">
        <f>CADASTROS!$C$1592</f>
        <v>Cosme Moura Passos</v>
      </c>
      <c r="C2406" s="7"/>
      <c r="D2406" s="7">
        <v>19</v>
      </c>
      <c r="E2406" s="7">
        <v>20</v>
      </c>
      <c r="F2406" s="7"/>
      <c r="G2406" s="7"/>
      <c r="H2406" s="7"/>
      <c r="I2406" s="8">
        <f t="shared" ref="I2406:I2430" si="178">SUM(C2406+D2406+E2406+F2406+G2406+H2406)</f>
        <v>39</v>
      </c>
    </row>
    <row r="2407" spans="1:9" ht="15.75" x14ac:dyDescent="0.25">
      <c r="A2407" s="26">
        <v>1901</v>
      </c>
      <c r="B2407" s="102" t="str">
        <f>CADASTROS!$C$1593</f>
        <v>Luzinete Gomes</v>
      </c>
      <c r="C2407" s="7"/>
      <c r="D2407" s="7"/>
      <c r="E2407" s="7">
        <v>14</v>
      </c>
      <c r="F2407" s="7"/>
      <c r="G2407" s="7"/>
      <c r="H2407" s="7"/>
      <c r="I2407" s="8">
        <f t="shared" si="178"/>
        <v>14</v>
      </c>
    </row>
    <row r="2408" spans="1:9" ht="15.75" x14ac:dyDescent="0.25">
      <c r="A2408" s="26">
        <v>1902</v>
      </c>
      <c r="B2408" s="102" t="str">
        <f>CADASTROS!$C$1594</f>
        <v>Godofredo Santos Vieira</v>
      </c>
      <c r="C2408" s="7">
        <v>10.5</v>
      </c>
      <c r="D2408" s="7">
        <v>13.5</v>
      </c>
      <c r="E2408" s="7">
        <v>10</v>
      </c>
      <c r="F2408" s="7"/>
      <c r="G2408" s="7"/>
      <c r="H2408" s="7"/>
      <c r="I2408" s="8">
        <f t="shared" si="178"/>
        <v>34</v>
      </c>
    </row>
    <row r="2409" spans="1:9" ht="15.75" x14ac:dyDescent="0.25">
      <c r="A2409" s="26">
        <v>1903</v>
      </c>
      <c r="B2409" s="102" t="str">
        <f>CADASTROS!$C$1595</f>
        <v>Vilmarcos Santana Bastos</v>
      </c>
      <c r="C2409" s="7"/>
      <c r="D2409" s="7"/>
      <c r="E2409" s="7">
        <v>12</v>
      </c>
      <c r="F2409" s="7"/>
      <c r="G2409" s="7"/>
      <c r="H2409" s="7"/>
      <c r="I2409" s="8">
        <f t="shared" si="178"/>
        <v>12</v>
      </c>
    </row>
    <row r="2410" spans="1:9" ht="15.75" x14ac:dyDescent="0.25">
      <c r="A2410" s="26">
        <v>1904</v>
      </c>
      <c r="B2410" s="102" t="str">
        <f>CADASTROS!$C$1596</f>
        <v>Maremi Teles dos Santos</v>
      </c>
      <c r="C2410" s="7"/>
      <c r="D2410" s="7">
        <v>7.5</v>
      </c>
      <c r="E2410" s="7">
        <v>10</v>
      </c>
      <c r="F2410" s="7"/>
      <c r="G2410" s="7"/>
      <c r="H2410" s="7"/>
      <c r="I2410" s="8">
        <f t="shared" si="178"/>
        <v>17.5</v>
      </c>
    </row>
    <row r="2411" spans="1:9" ht="15.75" x14ac:dyDescent="0.25">
      <c r="A2411" s="26">
        <v>1905</v>
      </c>
      <c r="B2411" s="102" t="str">
        <f>CADASTROS!$C$1597</f>
        <v>Eleaci Silva Araújo Alves</v>
      </c>
      <c r="C2411" s="7"/>
      <c r="D2411" s="7"/>
      <c r="E2411" s="7"/>
      <c r="F2411" s="7"/>
      <c r="G2411" s="7"/>
      <c r="H2411" s="7"/>
      <c r="I2411" s="8">
        <f t="shared" si="178"/>
        <v>0</v>
      </c>
    </row>
    <row r="2412" spans="1:9" ht="15.75" x14ac:dyDescent="0.25">
      <c r="A2412" s="26">
        <v>1906</v>
      </c>
      <c r="B2412" s="102" t="str">
        <f>CADASTROS!$C$1598</f>
        <v>Enivaldo de Souza Silva</v>
      </c>
      <c r="C2412" s="7"/>
      <c r="D2412" s="7">
        <v>22</v>
      </c>
      <c r="E2412" s="7">
        <v>27.5</v>
      </c>
      <c r="F2412" s="7"/>
      <c r="G2412" s="7"/>
      <c r="H2412" s="7"/>
      <c r="I2412" s="8">
        <f t="shared" si="178"/>
        <v>49.5</v>
      </c>
    </row>
    <row r="2413" spans="1:9" ht="15.75" x14ac:dyDescent="0.25">
      <c r="A2413" s="26">
        <v>1907</v>
      </c>
      <c r="B2413" s="102" t="str">
        <f>CADASTROS!$C$1599</f>
        <v>Egídio de Jesus</v>
      </c>
      <c r="C2413" s="7">
        <v>9.5</v>
      </c>
      <c r="D2413" s="7"/>
      <c r="E2413" s="7"/>
      <c r="F2413" s="7"/>
      <c r="G2413" s="7"/>
      <c r="H2413" s="7"/>
      <c r="I2413" s="8">
        <f t="shared" si="178"/>
        <v>9.5</v>
      </c>
    </row>
    <row r="2414" spans="1:9" ht="15.75" x14ac:dyDescent="0.25">
      <c r="A2414" s="26">
        <v>1908</v>
      </c>
      <c r="B2414" s="102" t="str">
        <f>CADASTROS!$C$1600</f>
        <v>Lucimara Bispo da Silva</v>
      </c>
      <c r="C2414" s="7"/>
      <c r="D2414" s="7"/>
      <c r="E2414" s="7">
        <v>10</v>
      </c>
      <c r="F2414" s="7"/>
      <c r="G2414" s="7"/>
      <c r="H2414" s="7"/>
      <c r="I2414" s="8">
        <f t="shared" si="178"/>
        <v>10</v>
      </c>
    </row>
    <row r="2415" spans="1:9" ht="15.75" x14ac:dyDescent="0.25">
      <c r="A2415" s="26"/>
      <c r="B2415" s="102"/>
      <c r="C2415" s="7"/>
      <c r="D2415" s="7"/>
      <c r="E2415" s="7"/>
      <c r="F2415" s="7"/>
      <c r="G2415" s="7"/>
      <c r="H2415" s="7"/>
      <c r="I2415" s="8">
        <f t="shared" si="178"/>
        <v>0</v>
      </c>
    </row>
    <row r="2416" spans="1:9" ht="15.75" x14ac:dyDescent="0.25">
      <c r="A2416" s="26"/>
      <c r="B2416" s="102"/>
      <c r="C2416" s="7"/>
      <c r="D2416" s="7"/>
      <c r="E2416" s="7"/>
      <c r="F2416" s="7"/>
      <c r="G2416" s="7"/>
      <c r="H2416" s="7"/>
      <c r="I2416" s="8">
        <f t="shared" si="178"/>
        <v>0</v>
      </c>
    </row>
    <row r="2417" spans="1:9" ht="15.75" x14ac:dyDescent="0.25">
      <c r="A2417" s="26"/>
      <c r="B2417" s="102"/>
      <c r="C2417" s="7"/>
      <c r="D2417" s="7"/>
      <c r="E2417" s="7"/>
      <c r="F2417" s="7"/>
      <c r="G2417" s="7"/>
      <c r="H2417" s="7"/>
      <c r="I2417" s="8">
        <f t="shared" si="178"/>
        <v>0</v>
      </c>
    </row>
    <row r="2418" spans="1:9" ht="15.75" x14ac:dyDescent="0.25">
      <c r="A2418" s="26"/>
      <c r="B2418" s="102"/>
      <c r="C2418" s="7"/>
      <c r="D2418" s="7"/>
      <c r="E2418" s="7"/>
      <c r="F2418" s="7"/>
      <c r="G2418" s="7"/>
      <c r="H2418" s="7"/>
      <c r="I2418" s="8">
        <f t="shared" si="178"/>
        <v>0</v>
      </c>
    </row>
    <row r="2419" spans="1:9" ht="15.75" x14ac:dyDescent="0.25">
      <c r="A2419" s="26"/>
      <c r="B2419" s="102"/>
      <c r="C2419" s="7"/>
      <c r="D2419" s="7"/>
      <c r="E2419" s="7"/>
      <c r="F2419" s="7"/>
      <c r="G2419" s="7"/>
      <c r="H2419" s="7"/>
      <c r="I2419" s="8">
        <f t="shared" si="178"/>
        <v>0</v>
      </c>
    </row>
    <row r="2420" spans="1:9" ht="15.75" x14ac:dyDescent="0.25">
      <c r="A2420" s="26"/>
      <c r="B2420" s="102"/>
      <c r="C2420" s="7"/>
      <c r="D2420" s="7"/>
      <c r="E2420" s="7"/>
      <c r="F2420" s="7"/>
      <c r="G2420" s="7"/>
      <c r="H2420" s="7"/>
      <c r="I2420" s="8">
        <f t="shared" si="178"/>
        <v>0</v>
      </c>
    </row>
    <row r="2421" spans="1:9" ht="15.75" x14ac:dyDescent="0.25">
      <c r="A2421" s="26"/>
      <c r="B2421" s="102"/>
      <c r="C2421" s="7"/>
      <c r="D2421" s="7"/>
      <c r="E2421" s="7"/>
      <c r="F2421" s="7"/>
      <c r="G2421" s="7"/>
      <c r="H2421" s="7"/>
      <c r="I2421" s="8">
        <f t="shared" si="178"/>
        <v>0</v>
      </c>
    </row>
    <row r="2422" spans="1:9" ht="15.75" x14ac:dyDescent="0.25">
      <c r="A2422" s="26"/>
      <c r="B2422" s="102"/>
      <c r="C2422" s="7"/>
      <c r="D2422" s="7"/>
      <c r="E2422" s="7"/>
      <c r="F2422" s="7"/>
      <c r="G2422" s="7"/>
      <c r="H2422" s="7"/>
      <c r="I2422" s="8">
        <f t="shared" si="178"/>
        <v>0</v>
      </c>
    </row>
    <row r="2423" spans="1:9" ht="15.75" x14ac:dyDescent="0.25">
      <c r="A2423" s="26"/>
      <c r="B2423" s="102"/>
      <c r="C2423" s="7"/>
      <c r="D2423" s="7"/>
      <c r="E2423" s="7"/>
      <c r="F2423" s="7"/>
      <c r="G2423" s="7"/>
      <c r="H2423" s="7"/>
      <c r="I2423" s="8">
        <f t="shared" si="178"/>
        <v>0</v>
      </c>
    </row>
    <row r="2424" spans="1:9" ht="15.75" x14ac:dyDescent="0.25">
      <c r="A2424" s="26"/>
      <c r="B2424" s="102"/>
      <c r="C2424" s="7"/>
      <c r="D2424" s="7"/>
      <c r="E2424" s="7"/>
      <c r="F2424" s="7"/>
      <c r="G2424" s="7"/>
      <c r="H2424" s="7"/>
      <c r="I2424" s="8">
        <f t="shared" si="178"/>
        <v>0</v>
      </c>
    </row>
    <row r="2425" spans="1:9" ht="15.75" x14ac:dyDescent="0.25">
      <c r="A2425" s="26"/>
      <c r="B2425" s="102"/>
      <c r="C2425" s="7"/>
      <c r="D2425" s="7"/>
      <c r="E2425" s="7"/>
      <c r="F2425" s="7"/>
      <c r="G2425" s="7"/>
      <c r="H2425" s="7"/>
      <c r="I2425" s="8">
        <f t="shared" si="178"/>
        <v>0</v>
      </c>
    </row>
    <row r="2426" spans="1:9" ht="15.75" x14ac:dyDescent="0.25">
      <c r="A2426" s="26"/>
      <c r="B2426" s="102"/>
      <c r="C2426" s="7"/>
      <c r="D2426" s="7"/>
      <c r="E2426" s="7"/>
      <c r="F2426" s="7"/>
      <c r="G2426" s="7"/>
      <c r="H2426" s="7"/>
      <c r="I2426" s="8">
        <f t="shared" si="178"/>
        <v>0</v>
      </c>
    </row>
    <row r="2427" spans="1:9" ht="15.75" x14ac:dyDescent="0.25">
      <c r="A2427" s="26"/>
      <c r="B2427" s="102"/>
      <c r="C2427" s="7"/>
      <c r="D2427" s="7"/>
      <c r="E2427" s="7"/>
      <c r="F2427" s="7"/>
      <c r="G2427" s="7"/>
      <c r="H2427" s="7"/>
      <c r="I2427" s="8">
        <f t="shared" si="178"/>
        <v>0</v>
      </c>
    </row>
    <row r="2428" spans="1:9" ht="15.75" x14ac:dyDescent="0.25">
      <c r="A2428" s="26"/>
      <c r="B2428" s="102"/>
      <c r="C2428" s="7"/>
      <c r="D2428" s="7"/>
      <c r="E2428" s="7"/>
      <c r="F2428" s="7"/>
      <c r="G2428" s="7"/>
      <c r="H2428" s="7"/>
      <c r="I2428" s="8">
        <f t="shared" si="178"/>
        <v>0</v>
      </c>
    </row>
    <row r="2429" spans="1:9" ht="15.75" x14ac:dyDescent="0.25">
      <c r="A2429" s="26"/>
      <c r="B2429" s="102"/>
      <c r="C2429" s="7"/>
      <c r="D2429" s="7"/>
      <c r="E2429" s="7"/>
      <c r="F2429" s="7"/>
      <c r="G2429" s="7"/>
      <c r="H2429" s="7"/>
      <c r="I2429" s="8">
        <f t="shared" si="178"/>
        <v>0</v>
      </c>
    </row>
    <row r="2430" spans="1:9" ht="15.75" x14ac:dyDescent="0.25">
      <c r="A2430" s="26"/>
      <c r="B2430" s="102"/>
      <c r="C2430" s="7"/>
      <c r="D2430" s="7"/>
      <c r="E2430" s="7"/>
      <c r="F2430" s="7"/>
      <c r="G2430" s="7"/>
      <c r="H2430" s="7"/>
      <c r="I2430" s="8">
        <f t="shared" si="178"/>
        <v>0</v>
      </c>
    </row>
    <row r="2431" spans="1:9" ht="15.75" x14ac:dyDescent="0.25">
      <c r="B2431" s="7" t="s">
        <v>3</v>
      </c>
      <c r="C2431" s="7">
        <f t="shared" ref="C2431:I2431" si="179">SUM(C2404:C2430)</f>
        <v>20</v>
      </c>
      <c r="D2431" s="7">
        <f t="shared" si="179"/>
        <v>102</v>
      </c>
      <c r="E2431" s="7">
        <f t="shared" si="179"/>
        <v>133</v>
      </c>
      <c r="F2431" s="7">
        <f t="shared" si="179"/>
        <v>0</v>
      </c>
      <c r="G2431" s="7">
        <f t="shared" si="179"/>
        <v>0</v>
      </c>
      <c r="H2431" s="7">
        <f t="shared" si="179"/>
        <v>0</v>
      </c>
      <c r="I2431" s="7">
        <f t="shared" si="179"/>
        <v>255</v>
      </c>
    </row>
    <row r="2433" spans="2:9" ht="15.75" x14ac:dyDescent="0.25">
      <c r="B2433" s="9" t="s">
        <v>4</v>
      </c>
      <c r="C2433" s="7"/>
      <c r="D2433" s="7"/>
      <c r="E2433" s="7"/>
      <c r="F2433" s="7"/>
      <c r="G2433" s="7"/>
      <c r="H2433" s="7"/>
      <c r="I2433" s="7">
        <f>SUM(C2433:H2433)</f>
        <v>0</v>
      </c>
    </row>
    <row r="2434" spans="2:9" x14ac:dyDescent="0.25">
      <c r="B2434" s="10"/>
    </row>
    <row r="2435" spans="2:9" ht="15.75" x14ac:dyDescent="0.25">
      <c r="B2435" s="9" t="s">
        <v>5</v>
      </c>
      <c r="C2435" s="11" t="e">
        <f t="shared" ref="C2435:H2435" si="180">C2431/C2433</f>
        <v>#DIV/0!</v>
      </c>
      <c r="D2435" s="11" t="e">
        <f t="shared" si="180"/>
        <v>#DIV/0!</v>
      </c>
      <c r="E2435" s="11" t="e">
        <f t="shared" si="180"/>
        <v>#DIV/0!</v>
      </c>
      <c r="F2435" s="11" t="e">
        <f t="shared" si="180"/>
        <v>#DIV/0!</v>
      </c>
      <c r="G2435" s="11" t="e">
        <f t="shared" si="180"/>
        <v>#DIV/0!</v>
      </c>
      <c r="H2435" s="11" t="e">
        <f t="shared" si="180"/>
        <v>#DIV/0!</v>
      </c>
      <c r="I2435" s="11"/>
    </row>
    <row r="2436" spans="2:9" ht="15.75" x14ac:dyDescent="0.25">
      <c r="B2436" s="12"/>
      <c r="C2436" s="13"/>
      <c r="D2436" s="13"/>
      <c r="E2436" s="13"/>
      <c r="F2436" s="13"/>
      <c r="G2436" s="13"/>
      <c r="H2436" s="12"/>
      <c r="I2436" s="12"/>
    </row>
    <row r="2437" spans="2:9" ht="15.75" x14ac:dyDescent="0.25">
      <c r="B2437" s="9" t="s">
        <v>6</v>
      </c>
      <c r="C2437" s="7"/>
      <c r="D2437" s="7"/>
      <c r="E2437" s="6"/>
      <c r="F2437" s="6"/>
      <c r="G2437" s="6"/>
      <c r="H2437" s="6"/>
      <c r="I2437" s="14"/>
    </row>
  </sheetData>
  <mergeCells count="162">
    <mergeCell ref="A780:A781"/>
    <mergeCell ref="B732:I732"/>
    <mergeCell ref="B775:I775"/>
    <mergeCell ref="B2401:I2401"/>
    <mergeCell ref="I1984:I1985"/>
    <mergeCell ref="A866:A867"/>
    <mergeCell ref="B818:I818"/>
    <mergeCell ref="B820:I820"/>
    <mergeCell ref="B1488:I1488"/>
    <mergeCell ref="B1410:I1410"/>
    <mergeCell ref="B1371:I1371"/>
    <mergeCell ref="B1289:I1289"/>
    <mergeCell ref="B1291:I1291"/>
    <mergeCell ref="B1293:I1293"/>
    <mergeCell ref="B1332:I1332"/>
    <mergeCell ref="B1248:I1248"/>
    <mergeCell ref="B1250:I1250"/>
    <mergeCell ref="B1449:I1449"/>
    <mergeCell ref="B1246:I1246"/>
    <mergeCell ref="B822:I822"/>
    <mergeCell ref="A823:A824"/>
    <mergeCell ref="B1208:I1208"/>
    <mergeCell ref="B1078:I1078"/>
    <mergeCell ref="B777:I777"/>
    <mergeCell ref="B517:I517"/>
    <mergeCell ref="B519:I519"/>
    <mergeCell ref="B521:I521"/>
    <mergeCell ref="B131:I131"/>
    <mergeCell ref="A6:A7"/>
    <mergeCell ref="I435:I436"/>
    <mergeCell ref="B473:I473"/>
    <mergeCell ref="A392:A393"/>
    <mergeCell ref="B392:B393"/>
    <mergeCell ref="I392:I393"/>
    <mergeCell ref="B430:I430"/>
    <mergeCell ref="B432:I432"/>
    <mergeCell ref="B262:I262"/>
    <mergeCell ref="B302:I302"/>
    <mergeCell ref="B304:I304"/>
    <mergeCell ref="B306:I306"/>
    <mergeCell ref="B347:I347"/>
    <mergeCell ref="B387:I387"/>
    <mergeCell ref="B389:I389"/>
    <mergeCell ref="B391:I391"/>
    <mergeCell ref="A350:A351"/>
    <mergeCell ref="B87:I87"/>
    <mergeCell ref="A90:A91"/>
    <mergeCell ref="B127:I127"/>
    <mergeCell ref="A478:A479"/>
    <mergeCell ref="B345:I345"/>
    <mergeCell ref="A48:A49"/>
    <mergeCell ref="B85:I85"/>
    <mergeCell ref="A132:A133"/>
    <mergeCell ref="A175:A176"/>
    <mergeCell ref="B213:I213"/>
    <mergeCell ref="B215:I215"/>
    <mergeCell ref="B217:I217"/>
    <mergeCell ref="A218:A219"/>
    <mergeCell ref="B477:I477"/>
    <mergeCell ref="A435:A436"/>
    <mergeCell ref="B475:I475"/>
    <mergeCell ref="B434:I434"/>
    <mergeCell ref="B435:B436"/>
    <mergeCell ref="B478:B479"/>
    <mergeCell ref="I478:I479"/>
    <mergeCell ref="B129:I129"/>
    <mergeCell ref="B562:I562"/>
    <mergeCell ref="B564:I564"/>
    <mergeCell ref="A522:A523"/>
    <mergeCell ref="B560:I560"/>
    <mergeCell ref="B522:B523"/>
    <mergeCell ref="I522:I523"/>
    <mergeCell ref="B648:I648"/>
    <mergeCell ref="A694:A695"/>
    <mergeCell ref="B694:B695"/>
    <mergeCell ref="A608:A609"/>
    <mergeCell ref="B605:I605"/>
    <mergeCell ref="B607:I607"/>
    <mergeCell ref="A651:A652"/>
    <mergeCell ref="B691:I691"/>
    <mergeCell ref="B779:I779"/>
    <mergeCell ref="A565:A566"/>
    <mergeCell ref="B565:B566"/>
    <mergeCell ref="I565:I566"/>
    <mergeCell ref="A737:A738"/>
    <mergeCell ref="B734:I734"/>
    <mergeCell ref="B603:I603"/>
    <mergeCell ref="B651:B652"/>
    <mergeCell ref="I651:I652"/>
    <mergeCell ref="B689:I689"/>
    <mergeCell ref="B906:I906"/>
    <mergeCell ref="B1035:I1035"/>
    <mergeCell ref="B1080:I1080"/>
    <mergeCell ref="B1:I1"/>
    <mergeCell ref="B3:I3"/>
    <mergeCell ref="B5:I5"/>
    <mergeCell ref="B6:B7"/>
    <mergeCell ref="I6:I7"/>
    <mergeCell ref="B47:I47"/>
    <mergeCell ref="B258:I258"/>
    <mergeCell ref="B260:I260"/>
    <mergeCell ref="B43:I43"/>
    <mergeCell ref="B45:I45"/>
    <mergeCell ref="B170:I170"/>
    <mergeCell ref="B172:I172"/>
    <mergeCell ref="B174:I174"/>
    <mergeCell ref="B89:I89"/>
    <mergeCell ref="B349:I349"/>
    <mergeCell ref="B650:I650"/>
    <mergeCell ref="B350:B351"/>
    <mergeCell ref="I350:I351"/>
    <mergeCell ref="B608:B609"/>
    <mergeCell ref="I608:I609"/>
    <mergeCell ref="B646:I646"/>
    <mergeCell ref="B1033:I1033"/>
    <mergeCell ref="B2325:I2325"/>
    <mergeCell ref="B1162:I1162"/>
    <mergeCell ref="B2211:I2211"/>
    <mergeCell ref="B1716:I1716"/>
    <mergeCell ref="B693:I693"/>
    <mergeCell ref="B1792:I1792"/>
    <mergeCell ref="B1678:I1678"/>
    <mergeCell ref="B1640:I1640"/>
    <mergeCell ref="B1564:I1564"/>
    <mergeCell ref="B1204:I1204"/>
    <mergeCell ref="B863:I863"/>
    <mergeCell ref="B1206:I1206"/>
    <mergeCell ref="B1602:I1602"/>
    <mergeCell ref="B1526:I1526"/>
    <mergeCell ref="B949:I949"/>
    <mergeCell ref="B951:I951"/>
    <mergeCell ref="B1164:I1164"/>
    <mergeCell ref="B1166:I1166"/>
    <mergeCell ref="B1121:I1121"/>
    <mergeCell ref="B1123:I1123"/>
    <mergeCell ref="B1076:I1076"/>
    <mergeCell ref="B737:B738"/>
    <mergeCell ref="B861:I861"/>
    <mergeCell ref="B2363:I2363"/>
    <mergeCell ref="B736:I736"/>
    <mergeCell ref="B865:I865"/>
    <mergeCell ref="B990:I990"/>
    <mergeCell ref="B992:I992"/>
    <mergeCell ref="B994:I994"/>
    <mergeCell ref="B2287:I2287"/>
    <mergeCell ref="B2249:I2249"/>
    <mergeCell ref="B2173:I2173"/>
    <mergeCell ref="B2097:I2097"/>
    <mergeCell ref="B2135:I2135"/>
    <mergeCell ref="B2059:I2059"/>
    <mergeCell ref="B2021:I2021"/>
    <mergeCell ref="B1983:I1983"/>
    <mergeCell ref="B1945:I1945"/>
    <mergeCell ref="B1907:I1907"/>
    <mergeCell ref="B1754:I1754"/>
    <mergeCell ref="B1119:I1119"/>
    <mergeCell ref="B904:I904"/>
    <mergeCell ref="B1869:I1869"/>
    <mergeCell ref="B1831:I1831"/>
    <mergeCell ref="B1037:I1037"/>
    <mergeCell ref="B947:I947"/>
    <mergeCell ref="B908:I908"/>
  </mergeCells>
  <printOptions horizontalCentered="1"/>
  <pageMargins left="0" right="0" top="0.39370078740157483" bottom="0.39370078740157483" header="0.31496062992125984" footer="0.31496062992125984"/>
  <pageSetup paperSize="9" scale="90" orientation="portrait" horizontalDpi="1200" r:id="rId1"/>
  <rowBreaks count="23" manualBreakCount="23">
    <brk id="42" max="8" man="1"/>
    <brk id="84" max="8" man="1"/>
    <brk id="126" max="8" man="1"/>
    <brk id="169" max="8" man="1"/>
    <brk id="212" max="8" man="1"/>
    <brk id="257" max="8" man="1"/>
    <brk id="301" max="8" man="1"/>
    <brk id="344" max="8" man="1"/>
    <brk id="386" max="8" man="1"/>
    <brk id="429" max="8" man="1"/>
    <brk id="472" max="8" man="1"/>
    <brk id="516" max="8" man="1"/>
    <brk id="559" max="8" man="1"/>
    <brk id="602" max="8" man="1"/>
    <brk id="645" max="8" man="1"/>
    <brk id="688" max="8" man="1"/>
    <brk id="731" max="8" man="1"/>
    <brk id="774" max="8" man="1"/>
    <brk id="817" max="8" man="1"/>
    <brk id="860" max="8" man="1"/>
    <brk id="902" max="8" man="1"/>
    <brk id="946" max="8" man="1"/>
    <brk id="989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V1894"/>
  <sheetViews>
    <sheetView zoomScale="85" zoomScaleNormal="85" workbookViewId="0">
      <selection activeCell="D5" sqref="D5:I6"/>
    </sheetView>
  </sheetViews>
  <sheetFormatPr defaultColWidth="9.28515625" defaultRowHeight="15" x14ac:dyDescent="0.25"/>
  <cols>
    <col min="1" max="1" width="9.7109375" style="1" customWidth="1"/>
    <col min="2" max="2" width="34.7109375" style="1" customWidth="1"/>
    <col min="3" max="3" width="18.5703125" style="1" customWidth="1"/>
    <col min="4" max="4" width="8.7109375" style="1" customWidth="1"/>
    <col min="5" max="5" width="0.28515625" style="1" customWidth="1"/>
    <col min="6" max="6" width="11" style="1" customWidth="1"/>
    <col min="7" max="7" width="9.5703125" style="1" customWidth="1"/>
    <col min="8" max="8" width="6.7109375" style="1" customWidth="1"/>
    <col min="9" max="9" width="16.7109375" style="1" customWidth="1"/>
    <col min="10" max="10" width="15.42578125" style="1" customWidth="1"/>
    <col min="11" max="11" width="9.28515625" style="1"/>
    <col min="12" max="12" width="9.7109375" style="1" customWidth="1"/>
    <col min="13" max="13" width="34.7109375" style="1" customWidth="1"/>
    <col min="14" max="14" width="21.5703125" style="1" customWidth="1"/>
    <col min="15" max="15" width="13.140625" style="1" customWidth="1"/>
    <col min="16" max="16" width="0.28515625" style="1" customWidth="1"/>
    <col min="17" max="17" width="14" style="1" customWidth="1"/>
    <col min="18" max="18" width="10.42578125" style="1" customWidth="1"/>
    <col min="19" max="19" width="9.7109375" style="1" customWidth="1"/>
    <col min="20" max="20" width="19.5703125" style="1" customWidth="1"/>
    <col min="21" max="21" width="15.42578125" style="1" customWidth="1"/>
    <col min="22" max="16384" width="9.28515625" style="1"/>
  </cols>
  <sheetData>
    <row r="1" spans="1:21" x14ac:dyDescent="0.25">
      <c r="A1" s="311"/>
      <c r="B1" s="311"/>
      <c r="C1" s="311"/>
      <c r="D1" s="311"/>
      <c r="E1" s="311"/>
      <c r="F1" s="311"/>
      <c r="G1" s="311"/>
      <c r="H1" s="311"/>
      <c r="I1" s="311"/>
      <c r="J1" s="311"/>
    </row>
    <row r="2" spans="1:21" ht="15.75" customHeight="1" x14ac:dyDescent="0.25">
      <c r="A2" s="282" t="s">
        <v>8</v>
      </c>
      <c r="B2" s="282"/>
      <c r="C2" s="282"/>
      <c r="D2" s="282"/>
      <c r="E2" s="282"/>
      <c r="F2" s="282"/>
      <c r="G2" s="282"/>
      <c r="H2" s="282"/>
      <c r="I2" s="282"/>
      <c r="J2" s="282"/>
      <c r="L2" s="312" t="s">
        <v>8</v>
      </c>
      <c r="M2" s="312"/>
      <c r="N2" s="312"/>
      <c r="O2" s="312"/>
      <c r="P2" s="312"/>
      <c r="Q2" s="312"/>
      <c r="R2" s="312"/>
      <c r="S2" s="312"/>
      <c r="T2" s="312"/>
      <c r="U2" s="312"/>
    </row>
    <row r="3" spans="1:21" ht="16.5" customHeight="1" thickBot="1" x14ac:dyDescent="0.3">
      <c r="A3" s="283" t="s">
        <v>10</v>
      </c>
      <c r="B3" s="283"/>
      <c r="C3" s="283"/>
      <c r="D3" s="283"/>
      <c r="E3" s="283"/>
      <c r="F3" s="283"/>
      <c r="G3" s="283"/>
      <c r="H3" s="283"/>
      <c r="I3" s="283"/>
      <c r="J3" s="283"/>
      <c r="L3" s="301" t="s">
        <v>10</v>
      </c>
      <c r="M3" s="301"/>
      <c r="N3" s="301"/>
      <c r="O3" s="301"/>
      <c r="P3" s="301"/>
      <c r="Q3" s="301"/>
      <c r="R3" s="301"/>
      <c r="S3" s="301"/>
      <c r="T3" s="301"/>
      <c r="U3" s="301"/>
    </row>
    <row r="4" spans="1:21" ht="19.5" customHeight="1" thickTop="1" thickBot="1" x14ac:dyDescent="0.3">
      <c r="A4" s="284" t="s">
        <v>2967</v>
      </c>
      <c r="B4" s="284"/>
      <c r="C4" s="284"/>
      <c r="D4" s="284"/>
      <c r="E4" s="284"/>
      <c r="F4" s="284"/>
      <c r="G4" s="284"/>
      <c r="H4" s="284"/>
      <c r="I4" s="284"/>
      <c r="J4" s="284"/>
      <c r="K4" s="25"/>
      <c r="L4" s="302" t="s">
        <v>2968</v>
      </c>
      <c r="M4" s="302"/>
      <c r="N4" s="302"/>
      <c r="O4" s="302"/>
      <c r="P4" s="302"/>
      <c r="Q4" s="302"/>
      <c r="R4" s="302"/>
      <c r="S4" s="302"/>
      <c r="T4" s="302"/>
      <c r="U4" s="302"/>
    </row>
    <row r="5" spans="1:21" ht="20.100000000000001" customHeight="1" x14ac:dyDescent="0.3">
      <c r="A5" s="22" t="s">
        <v>21</v>
      </c>
      <c r="B5" s="285" t="s">
        <v>19</v>
      </c>
      <c r="C5" s="290" t="s">
        <v>7</v>
      </c>
      <c r="D5" s="292" t="s">
        <v>13</v>
      </c>
      <c r="E5" s="40" t="s">
        <v>12</v>
      </c>
      <c r="F5" s="285" t="s">
        <v>14</v>
      </c>
      <c r="G5" s="285" t="s">
        <v>15</v>
      </c>
      <c r="H5" s="285" t="s">
        <v>16</v>
      </c>
      <c r="I5" s="285" t="s">
        <v>17</v>
      </c>
      <c r="J5" s="287" t="s">
        <v>18</v>
      </c>
      <c r="L5" s="56" t="s">
        <v>21</v>
      </c>
      <c r="M5" s="303" t="s">
        <v>19</v>
      </c>
      <c r="N5" s="305" t="s">
        <v>7</v>
      </c>
      <c r="O5" s="307" t="s">
        <v>13</v>
      </c>
      <c r="P5" s="57" t="s">
        <v>12</v>
      </c>
      <c r="Q5" s="303" t="s">
        <v>14</v>
      </c>
      <c r="R5" s="303" t="s">
        <v>15</v>
      </c>
      <c r="S5" s="303" t="s">
        <v>16</v>
      </c>
      <c r="T5" s="303" t="s">
        <v>17</v>
      </c>
      <c r="U5" s="309" t="s">
        <v>18</v>
      </c>
    </row>
    <row r="6" spans="1:21" ht="20.100000000000001" customHeight="1" thickBot="1" x14ac:dyDescent="0.35">
      <c r="A6" s="24" t="s">
        <v>20</v>
      </c>
      <c r="B6" s="286"/>
      <c r="C6" s="291"/>
      <c r="D6" s="293"/>
      <c r="E6" s="38" t="s">
        <v>11</v>
      </c>
      <c r="F6" s="286"/>
      <c r="G6" s="286"/>
      <c r="H6" s="286"/>
      <c r="I6" s="286"/>
      <c r="J6" s="288"/>
      <c r="L6" s="58" t="s">
        <v>20</v>
      </c>
      <c r="M6" s="304"/>
      <c r="N6" s="306"/>
      <c r="O6" s="308"/>
      <c r="P6" s="59" t="s">
        <v>11</v>
      </c>
      <c r="Q6" s="304"/>
      <c r="R6" s="304"/>
      <c r="S6" s="304"/>
      <c r="T6" s="304"/>
      <c r="U6" s="310"/>
    </row>
    <row r="7" spans="1:21" ht="20.100000000000001" customHeight="1" x14ac:dyDescent="0.25">
      <c r="A7" s="27" t="e">
        <f>CADASTROS!#REF!</f>
        <v>#REF!</v>
      </c>
      <c r="B7" s="18" t="e">
        <f>CADASTROS!#REF!</f>
        <v>#REF!</v>
      </c>
      <c r="C7" s="28"/>
      <c r="D7" s="44">
        <f>PLANILHA_COLHEITA_DIÁRIA!$I$8</f>
        <v>0</v>
      </c>
      <c r="E7" s="20">
        <v>6</v>
      </c>
      <c r="F7" s="29" t="e">
        <f>CADASTROS!#REF!</f>
        <v>#REF!</v>
      </c>
      <c r="G7" s="27" t="e">
        <f>CADASTROS!#REF!</f>
        <v>#REF!</v>
      </c>
      <c r="H7" s="29" t="e">
        <f>CADASTROS!#REF!</f>
        <v>#REF!</v>
      </c>
      <c r="I7" s="19" t="e">
        <f>CADASTROS!#REF!</f>
        <v>#REF!</v>
      </c>
      <c r="J7" s="21">
        <f>D7*E7</f>
        <v>0</v>
      </c>
      <c r="L7" s="27">
        <v>384</v>
      </c>
      <c r="M7" s="18" t="s">
        <v>2791</v>
      </c>
      <c r="N7" s="28"/>
      <c r="O7" s="44">
        <v>45</v>
      </c>
      <c r="P7" s="20">
        <v>6</v>
      </c>
      <c r="Q7" s="29" t="s">
        <v>23</v>
      </c>
      <c r="R7" s="27">
        <v>949</v>
      </c>
      <c r="S7" s="29">
        <v>13</v>
      </c>
      <c r="T7" s="19" t="s">
        <v>83</v>
      </c>
      <c r="U7" s="21">
        <f>O7*P7</f>
        <v>270</v>
      </c>
    </row>
    <row r="8" spans="1:21" ht="20.100000000000001" customHeight="1" x14ac:dyDescent="0.25">
      <c r="A8" s="27">
        <f>CADASTROS!$B$3</f>
        <v>1</v>
      </c>
      <c r="B8" s="18" t="str">
        <f>CADASTROS!$C$3</f>
        <v>ytdyutgui_teste</v>
      </c>
      <c r="C8" s="28"/>
      <c r="D8" s="44">
        <f>PLANILHA_COLHEITA_DIÁRIA!$I$9</f>
        <v>0</v>
      </c>
      <c r="E8" s="20">
        <v>6</v>
      </c>
      <c r="F8" s="29" t="str">
        <f>CADASTROS!$E$3</f>
        <v>Cx. Econômica</v>
      </c>
      <c r="G8" s="27">
        <f>CADASTROS!$F$3</f>
        <v>1192</v>
      </c>
      <c r="H8" s="29">
        <f>CADASTROS!$G$3</f>
        <v>13</v>
      </c>
      <c r="I8" s="19" t="str">
        <f>CADASTROS!$H$3</f>
        <v>00104350-1</v>
      </c>
      <c r="J8" s="21">
        <f t="shared" ref="J8:J55" si="0">D8*E8</f>
        <v>0</v>
      </c>
      <c r="L8" s="27">
        <v>386</v>
      </c>
      <c r="M8" s="18" t="s">
        <v>66</v>
      </c>
      <c r="N8" s="28"/>
      <c r="O8" s="44">
        <v>18</v>
      </c>
      <c r="P8" s="20">
        <v>6</v>
      </c>
      <c r="Q8" s="29" t="s">
        <v>23</v>
      </c>
      <c r="R8" s="27">
        <v>949</v>
      </c>
      <c r="S8" s="29">
        <v>1288</v>
      </c>
      <c r="T8" s="19" t="s">
        <v>2758</v>
      </c>
      <c r="U8" s="21">
        <f>O8*P8</f>
        <v>108</v>
      </c>
    </row>
    <row r="9" spans="1:21" ht="20.100000000000001" customHeight="1" x14ac:dyDescent="0.25">
      <c r="A9" s="27">
        <f>CADASTROS!$B$4</f>
        <v>2</v>
      </c>
      <c r="B9" s="18" t="str">
        <f>CADASTROS!$C$4</f>
        <v>Tamires Lima de Jesus</v>
      </c>
      <c r="C9" s="28"/>
      <c r="D9" s="44">
        <f>PLANILHA_COLHEITA_DIÁRIA!$I$10</f>
        <v>0</v>
      </c>
      <c r="E9" s="20">
        <v>6</v>
      </c>
      <c r="F9" s="29" t="str">
        <f>CADASTROS!$E$4</f>
        <v>Cx. Econômica</v>
      </c>
      <c r="G9" s="27">
        <f>CADASTROS!$F$4</f>
        <v>4825</v>
      </c>
      <c r="H9" s="29">
        <f>CADASTROS!$G$4</f>
        <v>13</v>
      </c>
      <c r="I9" s="19" t="str">
        <f>CADASTROS!$H$4</f>
        <v>00022280-0</v>
      </c>
      <c r="J9" s="21">
        <f t="shared" si="0"/>
        <v>0</v>
      </c>
      <c r="L9" s="45">
        <v>402</v>
      </c>
      <c r="M9" s="46" t="s">
        <v>458</v>
      </c>
      <c r="N9" s="44"/>
      <c r="O9" s="44">
        <v>64</v>
      </c>
      <c r="P9" s="20">
        <v>6</v>
      </c>
      <c r="Q9" s="47" t="s">
        <v>23</v>
      </c>
      <c r="R9" s="45">
        <v>4825</v>
      </c>
      <c r="S9" s="47">
        <v>13</v>
      </c>
      <c r="T9" s="48" t="s">
        <v>217</v>
      </c>
      <c r="U9" s="21">
        <f>O9*P9</f>
        <v>384</v>
      </c>
    </row>
    <row r="10" spans="1:21" ht="20.100000000000001" customHeight="1" x14ac:dyDescent="0.25">
      <c r="A10" s="27">
        <f>CADASTROS!$B$5</f>
        <v>3</v>
      </c>
      <c r="B10" s="18" t="str">
        <f>CADASTROS!$C$5</f>
        <v>Laede Andrade Reis</v>
      </c>
      <c r="C10" s="28"/>
      <c r="D10" s="44">
        <f>PLANILHA_COLHEITA_DIÁRIA!$I$11</f>
        <v>0</v>
      </c>
      <c r="E10" s="20">
        <v>6</v>
      </c>
      <c r="F10" s="29" t="str">
        <f>CADASTROS!$E$5</f>
        <v>Cx. Econômica</v>
      </c>
      <c r="G10" s="27">
        <f>CADASTROS!$F$5</f>
        <v>4818</v>
      </c>
      <c r="H10" s="29">
        <f>CADASTROS!$G$5</f>
        <v>13</v>
      </c>
      <c r="I10" s="19" t="str">
        <f>CADASTROS!$H$5</f>
        <v>00005763-0</v>
      </c>
      <c r="J10" s="21">
        <f t="shared" si="0"/>
        <v>0</v>
      </c>
      <c r="L10" s="27">
        <f>CADASTROS!$B$71</f>
        <v>69</v>
      </c>
      <c r="M10" s="18" t="str">
        <f>CADASTROS!$C$71</f>
        <v>Paulo Pereira dos Santos</v>
      </c>
      <c r="N10" s="28"/>
      <c r="O10" s="44">
        <f>PLANILHA_COLHEITA_DIÁRIA!$I$109</f>
        <v>68.5</v>
      </c>
      <c r="P10" s="20">
        <v>6</v>
      </c>
      <c r="Q10" s="29" t="str">
        <f>CADASTROS!$E$71</f>
        <v>Cx. Econômica</v>
      </c>
      <c r="R10" s="27">
        <f>CADASTROS!$F$71</f>
        <v>780</v>
      </c>
      <c r="S10" s="29">
        <f>CADASTROS!$G$71</f>
        <v>23</v>
      </c>
      <c r="T10" s="19" t="str">
        <f>CADASTROS!$H$71</f>
        <v>00012091-0</v>
      </c>
      <c r="U10" s="21">
        <f t="shared" ref="U10:U55" si="1">O10*P10</f>
        <v>411</v>
      </c>
    </row>
    <row r="11" spans="1:21" ht="20.100000000000001" customHeight="1" x14ac:dyDescent="0.25">
      <c r="A11" s="27">
        <f>CADASTROS!$B$6</f>
        <v>4</v>
      </c>
      <c r="B11" s="18" t="str">
        <f>CADASTROS!$C$6</f>
        <v>Pedro Gomes Lima</v>
      </c>
      <c r="C11" s="28"/>
      <c r="D11" s="44">
        <f>PLANILHA_COLHEITA_DIÁRIA!$I$12</f>
        <v>0</v>
      </c>
      <c r="E11" s="20">
        <v>6</v>
      </c>
      <c r="F11" s="29" t="str">
        <f>CADASTROS!$E$6</f>
        <v>Cx. Econômica</v>
      </c>
      <c r="G11" s="27">
        <f>CADASTROS!$F$6</f>
        <v>2734</v>
      </c>
      <c r="H11" s="29">
        <f>CADASTROS!$G$6</f>
        <v>13</v>
      </c>
      <c r="I11" s="19" t="str">
        <f>CADASTROS!$H$6</f>
        <v>00008464-4</v>
      </c>
      <c r="J11" s="21">
        <f t="shared" si="0"/>
        <v>0</v>
      </c>
      <c r="L11" s="27">
        <f>CADASTROS!$B$193</f>
        <v>191</v>
      </c>
      <c r="M11" s="18">
        <f>CADASTROS!$C$193</f>
        <v>0</v>
      </c>
      <c r="N11" s="28"/>
      <c r="O11" s="44">
        <f>PLANILHA_COLHEITA_DIÁRIA!$I$320</f>
        <v>109</v>
      </c>
      <c r="P11" s="20">
        <v>6</v>
      </c>
      <c r="Q11" s="29">
        <f>CADASTROS!$E$193</f>
        <v>0</v>
      </c>
      <c r="R11" s="27">
        <f>CADASTROS!$F$193</f>
        <v>0</v>
      </c>
      <c r="S11" s="29">
        <f>CADASTROS!$G$193</f>
        <v>0</v>
      </c>
      <c r="T11" s="19">
        <f>CADASTROS!$H$193</f>
        <v>0</v>
      </c>
      <c r="U11" s="21">
        <f t="shared" si="1"/>
        <v>654</v>
      </c>
    </row>
    <row r="12" spans="1:21" ht="20.100000000000001" customHeight="1" x14ac:dyDescent="0.25">
      <c r="A12" s="27">
        <f>CADASTROS!$B$7</f>
        <v>5</v>
      </c>
      <c r="B12" s="18" t="str">
        <f>CADASTROS!$C$7</f>
        <v>Itala Daiane Lopes de Oliveira</v>
      </c>
      <c r="C12" s="28"/>
      <c r="D12" s="44">
        <f>PLANILHA_COLHEITA_DIÁRIA!$I$13</f>
        <v>0</v>
      </c>
      <c r="E12" s="20">
        <v>6</v>
      </c>
      <c r="F12" s="29" t="s">
        <v>23</v>
      </c>
      <c r="G12" s="27">
        <f>CADASTROS!$F$7</f>
        <v>780</v>
      </c>
      <c r="H12" s="29">
        <f>CADASTROS!$G$7</f>
        <v>1288</v>
      </c>
      <c r="I12" s="19" t="str">
        <f>CADASTROS!$H$7</f>
        <v>835383045-9</v>
      </c>
      <c r="J12" s="21">
        <f t="shared" si="0"/>
        <v>0</v>
      </c>
      <c r="L12" s="27">
        <v>419</v>
      </c>
      <c r="M12" s="18" t="s">
        <v>155</v>
      </c>
      <c r="N12" s="28"/>
      <c r="O12" s="28">
        <v>104</v>
      </c>
      <c r="P12" s="20">
        <v>6</v>
      </c>
      <c r="Q12" s="29" t="s">
        <v>23</v>
      </c>
      <c r="R12" s="27">
        <v>780</v>
      </c>
      <c r="S12" s="29" t="s">
        <v>94</v>
      </c>
      <c r="T12" s="19" t="s">
        <v>175</v>
      </c>
      <c r="U12" s="21">
        <f t="shared" si="1"/>
        <v>624</v>
      </c>
    </row>
    <row r="13" spans="1:21" ht="20.100000000000001" customHeight="1" x14ac:dyDescent="0.25">
      <c r="A13" s="27">
        <f>CADASTROS!$B$8</f>
        <v>6</v>
      </c>
      <c r="B13" s="18" t="str">
        <f>CADASTROS!$C$8</f>
        <v>Luciana Lopes dos Santos</v>
      </c>
      <c r="C13" s="28"/>
      <c r="D13" s="44">
        <f>PLANILHA_COLHEITA_DIÁRIA!$I$14</f>
        <v>0</v>
      </c>
      <c r="E13" s="20">
        <v>6</v>
      </c>
      <c r="F13" s="29" t="str">
        <f>CADASTROS!$E$8</f>
        <v>Bradesco</v>
      </c>
      <c r="G13" s="27">
        <f>CADASTROS!$F$8</f>
        <v>3871</v>
      </c>
      <c r="H13" s="29" t="str">
        <f>CADASTROS!$G$8</f>
        <v>c/corr</v>
      </c>
      <c r="I13" s="19" t="str">
        <f>CADASTROS!$H$8</f>
        <v>0001786-8</v>
      </c>
      <c r="J13" s="21">
        <f t="shared" si="0"/>
        <v>0</v>
      </c>
      <c r="L13" s="27">
        <v>461</v>
      </c>
      <c r="M13" s="18" t="s">
        <v>250</v>
      </c>
      <c r="N13" s="28"/>
      <c r="O13" s="44">
        <v>24.5</v>
      </c>
      <c r="P13" s="20">
        <v>6</v>
      </c>
      <c r="Q13" s="29" t="s">
        <v>23</v>
      </c>
      <c r="R13" s="27">
        <v>4825</v>
      </c>
      <c r="S13" s="29" t="s">
        <v>2459</v>
      </c>
      <c r="T13" s="19" t="s">
        <v>2680</v>
      </c>
      <c r="U13" s="21">
        <f t="shared" si="1"/>
        <v>147</v>
      </c>
    </row>
    <row r="14" spans="1:21" ht="20.100000000000001" customHeight="1" x14ac:dyDescent="0.25">
      <c r="A14" s="27">
        <f>CADASTROS!$B$9</f>
        <v>7</v>
      </c>
      <c r="B14" s="18" t="str">
        <f>CADASTROS!$C$9</f>
        <v>João Florencio dos Santos</v>
      </c>
      <c r="C14" s="28"/>
      <c r="D14" s="44">
        <f>PLANILHA_COLHEITA_DIÁRIA!$I$15</f>
        <v>0</v>
      </c>
      <c r="E14" s="20">
        <v>6</v>
      </c>
      <c r="F14" s="29" t="str">
        <f>CADASTROS!$E$9</f>
        <v>Cx. Econômica</v>
      </c>
      <c r="G14" s="27">
        <f>CADASTROS!$F$9</f>
        <v>4134</v>
      </c>
      <c r="H14" s="29">
        <f>CADASTROS!$G$9</f>
        <v>1288</v>
      </c>
      <c r="I14" s="19" t="str">
        <f>CADASTROS!$H$9</f>
        <v>834865481-8</v>
      </c>
      <c r="J14" s="21">
        <f t="shared" si="0"/>
        <v>0</v>
      </c>
      <c r="L14" s="27">
        <v>468</v>
      </c>
      <c r="M14" s="18" t="s">
        <v>260</v>
      </c>
      <c r="N14" s="28"/>
      <c r="O14" s="44">
        <v>48.5</v>
      </c>
      <c r="P14" s="20">
        <v>6</v>
      </c>
      <c r="Q14" s="29" t="s">
        <v>23</v>
      </c>
      <c r="R14" s="27">
        <v>4825</v>
      </c>
      <c r="S14" s="29" t="s">
        <v>97</v>
      </c>
      <c r="T14" s="19" t="s">
        <v>2227</v>
      </c>
      <c r="U14" s="21">
        <f t="shared" si="1"/>
        <v>291</v>
      </c>
    </row>
    <row r="15" spans="1:21" ht="20.100000000000001" customHeight="1" x14ac:dyDescent="0.25">
      <c r="A15" s="27">
        <f>CADASTROS!$B$10</f>
        <v>8</v>
      </c>
      <c r="B15" s="18" t="str">
        <f>CADASTROS!$C$10</f>
        <v>Adimaura Pires Alves</v>
      </c>
      <c r="C15" s="28"/>
      <c r="D15" s="44">
        <f>PLANILHA_COLHEITA_DIÁRIA!$I$16</f>
        <v>0</v>
      </c>
      <c r="E15" s="20">
        <v>6</v>
      </c>
      <c r="F15" s="29" t="str">
        <f>CADASTROS!$E$10</f>
        <v>Cx. Econômica</v>
      </c>
      <c r="G15" s="27">
        <f>CADASTROS!$F$10</f>
        <v>949</v>
      </c>
      <c r="H15" s="29">
        <f>CADASTROS!$G$10</f>
        <v>1288</v>
      </c>
      <c r="I15" s="19" t="str">
        <f>CADASTROS!$H$10</f>
        <v>834387733-9</v>
      </c>
      <c r="J15" s="21">
        <f t="shared" si="0"/>
        <v>0</v>
      </c>
      <c r="L15" s="27">
        <v>511</v>
      </c>
      <c r="M15" s="18" t="s">
        <v>316</v>
      </c>
      <c r="N15" s="28"/>
      <c r="O15" s="28">
        <v>18</v>
      </c>
      <c r="P15" s="20">
        <v>6</v>
      </c>
      <c r="Q15" s="29" t="s">
        <v>23</v>
      </c>
      <c r="R15" s="27">
        <v>4818</v>
      </c>
      <c r="S15" s="29">
        <v>13</v>
      </c>
      <c r="T15" s="19" t="s">
        <v>317</v>
      </c>
      <c r="U15" s="21">
        <f t="shared" si="1"/>
        <v>108</v>
      </c>
    </row>
    <row r="16" spans="1:21" ht="20.100000000000001" customHeight="1" x14ac:dyDescent="0.25">
      <c r="A16" s="27">
        <f>CADASTROS!$B$11</f>
        <v>9</v>
      </c>
      <c r="B16" s="18" t="str">
        <f>CADASTROS!$C$11</f>
        <v>Railda Borges dos Santos</v>
      </c>
      <c r="C16" s="28"/>
      <c r="D16" s="44">
        <f>PLANILHA_COLHEITA_DIÁRIA!$I$17</f>
        <v>0</v>
      </c>
      <c r="E16" s="20">
        <v>6</v>
      </c>
      <c r="F16" s="29" t="str">
        <f>CADASTROS!$E$11</f>
        <v>Cx. Econômica</v>
      </c>
      <c r="G16" s="27">
        <f>CADASTROS!$F$11</f>
        <v>4825</v>
      </c>
      <c r="H16" s="29">
        <f>CADASTROS!$G$11</f>
        <v>13</v>
      </c>
      <c r="I16" s="19" t="str">
        <f>CADASTROS!$H$11</f>
        <v>00014686-0</v>
      </c>
      <c r="J16" s="21">
        <f t="shared" si="0"/>
        <v>0</v>
      </c>
      <c r="L16" s="27">
        <v>517</v>
      </c>
      <c r="M16" s="18" t="s">
        <v>411</v>
      </c>
      <c r="N16" s="28"/>
      <c r="O16" s="44">
        <v>54.5</v>
      </c>
      <c r="P16" s="20">
        <v>6</v>
      </c>
      <c r="Q16" s="29" t="s">
        <v>23</v>
      </c>
      <c r="R16" s="27">
        <v>949</v>
      </c>
      <c r="S16" s="29">
        <v>23</v>
      </c>
      <c r="T16" s="19" t="s">
        <v>2883</v>
      </c>
      <c r="U16" s="21">
        <f t="shared" si="1"/>
        <v>327</v>
      </c>
    </row>
    <row r="17" spans="1:21" ht="20.100000000000001" customHeight="1" x14ac:dyDescent="0.25">
      <c r="A17" s="27">
        <f>CADASTROS!$B$12</f>
        <v>10</v>
      </c>
      <c r="B17" s="18" t="str">
        <f>CADASTROS!$C$12</f>
        <v>Isabel Martins de Araújo</v>
      </c>
      <c r="C17" s="28"/>
      <c r="D17" s="44">
        <f>PLANILHA_COLHEITA_DIÁRIA!$I$18</f>
        <v>0</v>
      </c>
      <c r="E17" s="20">
        <v>6</v>
      </c>
      <c r="F17" s="29" t="str">
        <f>CADASTROS!$E$12</f>
        <v>Cx. Econômica</v>
      </c>
      <c r="G17" s="27">
        <f>CADASTROS!$F$12</f>
        <v>780</v>
      </c>
      <c r="H17" s="29">
        <f>CADASTROS!$G$12</f>
        <v>13</v>
      </c>
      <c r="I17" s="19" t="str">
        <f>CADASTROS!$H$12</f>
        <v>00067922-8</v>
      </c>
      <c r="J17" s="21">
        <f t="shared" si="0"/>
        <v>0</v>
      </c>
      <c r="L17" s="27">
        <v>696</v>
      </c>
      <c r="M17" s="18" t="s">
        <v>738</v>
      </c>
      <c r="N17" s="28"/>
      <c r="O17" s="44">
        <v>77.5</v>
      </c>
      <c r="P17" s="20">
        <v>6</v>
      </c>
      <c r="Q17" s="29" t="s">
        <v>23</v>
      </c>
      <c r="R17" s="27">
        <v>4818</v>
      </c>
      <c r="S17" s="29">
        <v>13</v>
      </c>
      <c r="T17" s="19" t="s">
        <v>739</v>
      </c>
      <c r="U17" s="21">
        <f t="shared" si="1"/>
        <v>465</v>
      </c>
    </row>
    <row r="18" spans="1:21" ht="20.100000000000001" customHeight="1" x14ac:dyDescent="0.25">
      <c r="A18" s="27">
        <f>CADASTROS!$B$13</f>
        <v>11</v>
      </c>
      <c r="B18" s="18" t="str">
        <f>CADASTROS!$C$13</f>
        <v>Carlos Machado Gonçalves</v>
      </c>
      <c r="C18" s="28"/>
      <c r="D18" s="44">
        <f>PLANILHA_COLHEITA_DIÁRIA!$I$19</f>
        <v>0</v>
      </c>
      <c r="E18" s="20">
        <v>6</v>
      </c>
      <c r="F18" s="29" t="str">
        <f>CADASTROS!$E$13</f>
        <v>Banco do Brasil</v>
      </c>
      <c r="G18" s="27" t="str">
        <f>CADASTROS!$F$13</f>
        <v>2760-X</v>
      </c>
      <c r="H18" s="29" t="str">
        <f>CADASTROS!$G$13</f>
        <v>poup</v>
      </c>
      <c r="I18" s="19" t="str">
        <f>CADASTROS!$H$13</f>
        <v>21.346-2</v>
      </c>
      <c r="J18" s="21">
        <f t="shared" si="0"/>
        <v>0</v>
      </c>
      <c r="L18" s="27">
        <f>CADASTROS!$B$350</f>
        <v>348</v>
      </c>
      <c r="M18" s="18" t="str">
        <f>CADASTROS!$C$350</f>
        <v>Maria de Fátima da Silva</v>
      </c>
      <c r="N18" s="28"/>
      <c r="O18" s="28">
        <f>PLANILHA_COLHEITA_DIÁRIA!$I$573</f>
        <v>54</v>
      </c>
      <c r="P18" s="20">
        <v>6</v>
      </c>
      <c r="Q18" s="29" t="str">
        <f>CADASTROS!$E$350</f>
        <v>Cx. Econômica</v>
      </c>
      <c r="R18" s="27">
        <f>CADASTROS!$F$350</f>
        <v>4825</v>
      </c>
      <c r="S18" s="29" t="str">
        <f>CADASTROS!$G$350</f>
        <v>013</v>
      </c>
      <c r="T18" s="19" t="str">
        <f>CADASTROS!$H$350</f>
        <v>00007920-9</v>
      </c>
      <c r="U18" s="21">
        <f t="shared" si="1"/>
        <v>324</v>
      </c>
    </row>
    <row r="19" spans="1:21" ht="20.100000000000001" customHeight="1" x14ac:dyDescent="0.25">
      <c r="A19" s="27">
        <f>CADASTROS!$B$14</f>
        <v>12</v>
      </c>
      <c r="B19" s="18" t="str">
        <f>CADASTROS!$C$14</f>
        <v>Laura Mª de Jesus</v>
      </c>
      <c r="C19" s="28"/>
      <c r="D19" s="44">
        <f>PLANILHA_COLHEITA_DIÁRIA!$I$20</f>
        <v>0</v>
      </c>
      <c r="E19" s="20">
        <v>6</v>
      </c>
      <c r="F19" s="29" t="str">
        <f>CADASTROS!$E$14</f>
        <v>Cx. Econômica</v>
      </c>
      <c r="G19" s="27">
        <f>CADASTROS!$F$14</f>
        <v>4825</v>
      </c>
      <c r="H19" s="29">
        <f>CADASTROS!$G$14</f>
        <v>1288</v>
      </c>
      <c r="I19" s="19" t="str">
        <f>CADASTROS!$H$14</f>
        <v>858060344-5</v>
      </c>
      <c r="J19" s="21">
        <f t="shared" si="0"/>
        <v>0</v>
      </c>
      <c r="L19" s="27">
        <v>620</v>
      </c>
      <c r="M19" s="18" t="s">
        <v>595</v>
      </c>
      <c r="N19" s="28"/>
      <c r="O19" s="28">
        <v>48</v>
      </c>
      <c r="P19" s="20">
        <v>6</v>
      </c>
      <c r="Q19" s="29" t="s">
        <v>23</v>
      </c>
      <c r="R19" s="27">
        <v>780</v>
      </c>
      <c r="S19" s="29" t="s">
        <v>94</v>
      </c>
      <c r="T19" s="19" t="s">
        <v>596</v>
      </c>
      <c r="U19" s="21">
        <f t="shared" si="1"/>
        <v>288</v>
      </c>
    </row>
    <row r="20" spans="1:21" ht="20.100000000000001" customHeight="1" x14ac:dyDescent="0.25">
      <c r="A20" s="27">
        <f>CADASTROS!$B$15</f>
        <v>13</v>
      </c>
      <c r="B20" s="18" t="str">
        <f>CADASTROS!$C$15</f>
        <v>Agamenon de Sousa Teixeira</v>
      </c>
      <c r="C20" s="28"/>
      <c r="D20" s="44">
        <f>PLANILHA_COLHEITA_DIÁRIA!$I$21</f>
        <v>0</v>
      </c>
      <c r="E20" s="20">
        <v>6</v>
      </c>
      <c r="F20" s="29" t="str">
        <f>CADASTROS!$E$15</f>
        <v>Bradesco</v>
      </c>
      <c r="G20" s="27">
        <f>CADASTROS!$F$15</f>
        <v>3925</v>
      </c>
      <c r="H20" s="29" t="str">
        <f>CADASTROS!$G$15</f>
        <v>c/corr</v>
      </c>
      <c r="I20" s="19" t="str">
        <f>CADASTROS!$H$15</f>
        <v>0799579-2</v>
      </c>
      <c r="J20" s="21">
        <f t="shared" si="0"/>
        <v>0</v>
      </c>
      <c r="L20" s="27">
        <v>622</v>
      </c>
      <c r="M20" s="18" t="s">
        <v>599</v>
      </c>
      <c r="N20" s="28"/>
      <c r="O20" s="44">
        <v>43</v>
      </c>
      <c r="P20" s="20">
        <v>6</v>
      </c>
      <c r="Q20" s="29" t="s">
        <v>23</v>
      </c>
      <c r="R20" s="27">
        <v>780</v>
      </c>
      <c r="S20" s="29" t="s">
        <v>94</v>
      </c>
      <c r="T20" s="19" t="s">
        <v>600</v>
      </c>
      <c r="U20" s="21">
        <f t="shared" si="1"/>
        <v>258</v>
      </c>
    </row>
    <row r="21" spans="1:21" ht="20.100000000000001" customHeight="1" x14ac:dyDescent="0.25">
      <c r="A21" s="27">
        <f>CADASTROS!$B$16</f>
        <v>14</v>
      </c>
      <c r="B21" s="18" t="str">
        <f>CADASTROS!$C$16</f>
        <v>Gabriel Souza dos Santos</v>
      </c>
      <c r="C21" s="28"/>
      <c r="D21" s="44">
        <f>PLANILHA_COLHEITA_DIÁRIA!$I$22</f>
        <v>0</v>
      </c>
      <c r="E21" s="20">
        <v>6</v>
      </c>
      <c r="F21" s="29" t="str">
        <f>CADASTROS!$E$16</f>
        <v>Bradesco</v>
      </c>
      <c r="G21" s="27" t="str">
        <f>CADASTROS!$F$16</f>
        <v>3801-6</v>
      </c>
      <c r="H21" s="29" t="str">
        <f>CADASTROS!$G$16</f>
        <v>c/corr</v>
      </c>
      <c r="I21" s="19" t="str">
        <f>CADASTROS!$H$16</f>
        <v>0003748-6</v>
      </c>
      <c r="J21" s="21">
        <f t="shared" si="0"/>
        <v>0</v>
      </c>
      <c r="L21" s="27">
        <f>CADASTROS!$B$421</f>
        <v>419</v>
      </c>
      <c r="M21" s="18" t="str">
        <f>CADASTROS!$C$421</f>
        <v>Maria Núbia F Silva</v>
      </c>
      <c r="N21" s="28"/>
      <c r="O21" s="44">
        <f>PLANILHA_COLHEITA_DIÁRIA!$I$676</f>
        <v>9</v>
      </c>
      <c r="P21" s="20">
        <v>6</v>
      </c>
      <c r="Q21" s="29" t="str">
        <f>CADASTROS!$E$421</f>
        <v>Cx. Econômica</v>
      </c>
      <c r="R21" s="27">
        <f>CADASTROS!$F$421</f>
        <v>780</v>
      </c>
      <c r="S21" s="29" t="str">
        <f>CADASTROS!$G$421</f>
        <v>023</v>
      </c>
      <c r="T21" s="19" t="str">
        <f>CADASTROS!$H$421</f>
        <v>00012471-1</v>
      </c>
      <c r="U21" s="21">
        <f t="shared" si="1"/>
        <v>54</v>
      </c>
    </row>
    <row r="22" spans="1:21" ht="20.100000000000001" customHeight="1" x14ac:dyDescent="0.25">
      <c r="A22" s="27">
        <f>CADASTROS!$B$17</f>
        <v>15</v>
      </c>
      <c r="B22" s="18" t="str">
        <f>CADASTROS!$C$17</f>
        <v>Maurivalda O Santana</v>
      </c>
      <c r="C22" s="28"/>
      <c r="D22" s="44">
        <f>PLANILHA_COLHEITA_DIÁRIA!$I$23</f>
        <v>0</v>
      </c>
      <c r="E22" s="20">
        <v>6</v>
      </c>
      <c r="F22" s="29" t="str">
        <f>CADASTROS!$E$17</f>
        <v>Cx. Econômica</v>
      </c>
      <c r="G22" s="27">
        <f>CADASTROS!$F$17</f>
        <v>949</v>
      </c>
      <c r="H22" s="29">
        <f>CADASTROS!$G$17</f>
        <v>13</v>
      </c>
      <c r="I22" s="19" t="str">
        <f>CADASTROS!$H$17</f>
        <v>00063978-0</v>
      </c>
      <c r="J22" s="21">
        <f t="shared" si="0"/>
        <v>0</v>
      </c>
      <c r="L22" s="27">
        <v>719</v>
      </c>
      <c r="M22" s="18" t="s">
        <v>783</v>
      </c>
      <c r="N22" s="28"/>
      <c r="O22" s="44">
        <v>21</v>
      </c>
      <c r="P22" s="20">
        <v>6</v>
      </c>
      <c r="Q22" s="29" t="s">
        <v>23</v>
      </c>
      <c r="R22" s="27">
        <v>4825</v>
      </c>
      <c r="S22" s="29">
        <v>1288</v>
      </c>
      <c r="T22" s="19" t="s">
        <v>2884</v>
      </c>
      <c r="U22" s="21">
        <f t="shared" si="1"/>
        <v>126</v>
      </c>
    </row>
    <row r="23" spans="1:21" ht="20.100000000000001" customHeight="1" x14ac:dyDescent="0.25">
      <c r="A23" s="27">
        <f>CADASTROS!$B$18</f>
        <v>16</v>
      </c>
      <c r="B23" s="18" t="str">
        <f>CADASTROS!$C$18</f>
        <v>Mª da Conceição P Silva</v>
      </c>
      <c r="C23" s="28"/>
      <c r="D23" s="44">
        <f>PLANILHA_COLHEITA_DIÁRIA!$I$24</f>
        <v>0</v>
      </c>
      <c r="E23" s="20">
        <v>6</v>
      </c>
      <c r="F23" s="29" t="str">
        <f>CADASTROS!$E$18</f>
        <v>Cx. Econômica</v>
      </c>
      <c r="G23" s="27">
        <f>CADASTROS!$F$18</f>
        <v>949</v>
      </c>
      <c r="H23" s="29">
        <f>CADASTROS!$G$18</f>
        <v>23</v>
      </c>
      <c r="I23" s="19" t="str">
        <f>CADASTROS!$H$18</f>
        <v>00011696-2</v>
      </c>
      <c r="J23" s="21">
        <f t="shared" si="0"/>
        <v>0</v>
      </c>
      <c r="L23" s="27">
        <v>811</v>
      </c>
      <c r="M23" s="18" t="s">
        <v>970</v>
      </c>
      <c r="N23" s="28"/>
      <c r="O23" s="44">
        <v>35</v>
      </c>
      <c r="P23" s="20">
        <v>6</v>
      </c>
      <c r="Q23" s="29" t="s">
        <v>23</v>
      </c>
      <c r="R23" s="27">
        <v>4818</v>
      </c>
      <c r="S23" s="29">
        <v>13</v>
      </c>
      <c r="T23" s="19" t="s">
        <v>971</v>
      </c>
      <c r="U23" s="21">
        <f t="shared" si="1"/>
        <v>210</v>
      </c>
    </row>
    <row r="24" spans="1:21" ht="20.100000000000001" customHeight="1" x14ac:dyDescent="0.25">
      <c r="A24" s="27">
        <f>CADASTROS!$B$19</f>
        <v>17</v>
      </c>
      <c r="B24" s="18" t="str">
        <f>CADASTROS!$C$19</f>
        <v>Juliana Soares Silva</v>
      </c>
      <c r="C24" s="28"/>
      <c r="D24" s="50">
        <f>PLANILHA_COLHEITA_DIÁRIA!$I$25</f>
        <v>0</v>
      </c>
      <c r="E24" s="20">
        <v>6</v>
      </c>
      <c r="F24" s="29" t="str">
        <f>CADASTROS!$E$19</f>
        <v>Sincoob</v>
      </c>
      <c r="G24" s="27">
        <f>CADASTROS!$F$19</f>
        <v>3025</v>
      </c>
      <c r="H24" s="29">
        <f>CADASTROS!$G$19</f>
        <v>0</v>
      </c>
      <c r="I24" s="19">
        <f>CADASTROS!$H$19</f>
        <v>0</v>
      </c>
      <c r="J24" s="21">
        <f t="shared" si="0"/>
        <v>0</v>
      </c>
      <c r="L24" s="27">
        <v>868</v>
      </c>
      <c r="M24" s="18" t="s">
        <v>1079</v>
      </c>
      <c r="N24" s="28"/>
      <c r="O24" s="28">
        <v>28.5</v>
      </c>
      <c r="P24" s="20">
        <v>6</v>
      </c>
      <c r="Q24" s="29" t="s">
        <v>23</v>
      </c>
      <c r="R24" s="27">
        <v>4818</v>
      </c>
      <c r="S24" s="29">
        <v>1288</v>
      </c>
      <c r="T24" s="19" t="s">
        <v>2674</v>
      </c>
      <c r="U24" s="21">
        <f t="shared" si="1"/>
        <v>171</v>
      </c>
    </row>
    <row r="25" spans="1:21" ht="20.100000000000001" customHeight="1" x14ac:dyDescent="0.25">
      <c r="A25" s="27">
        <f>CADASTROS!$B$20</f>
        <v>18</v>
      </c>
      <c r="B25" s="18" t="str">
        <f>CADASTROS!$C$20</f>
        <v>Elixandra Paiva de Souza</v>
      </c>
      <c r="C25" s="28"/>
      <c r="D25" s="44">
        <f>PLANILHA_COLHEITA_DIÁRIA!$I$26</f>
        <v>0</v>
      </c>
      <c r="E25" s="20">
        <v>6</v>
      </c>
      <c r="F25" s="29" t="str">
        <f>CADASTROS!$E$20</f>
        <v>Cx. Econômica</v>
      </c>
      <c r="G25" s="27">
        <f>CADASTROS!$F$20</f>
        <v>780</v>
      </c>
      <c r="H25" s="29">
        <f>CADASTROS!$G$20</f>
        <v>1288</v>
      </c>
      <c r="I25" s="19" t="str">
        <f>CADASTROS!$H$20</f>
        <v>833543019-3</v>
      </c>
      <c r="J25" s="21">
        <f t="shared" si="0"/>
        <v>0</v>
      </c>
      <c r="L25" s="27">
        <v>887</v>
      </c>
      <c r="M25" s="18" t="s">
        <v>1111</v>
      </c>
      <c r="N25" s="28"/>
      <c r="O25" s="28">
        <v>22.5</v>
      </c>
      <c r="P25" s="20">
        <v>6</v>
      </c>
      <c r="Q25" s="29" t="s">
        <v>23</v>
      </c>
      <c r="R25" s="27">
        <v>949</v>
      </c>
      <c r="S25" s="29">
        <v>23</v>
      </c>
      <c r="T25" s="19" t="s">
        <v>1112</v>
      </c>
      <c r="U25" s="21">
        <f t="shared" si="1"/>
        <v>135</v>
      </c>
    </row>
    <row r="26" spans="1:21" ht="20.100000000000001" customHeight="1" x14ac:dyDescent="0.25">
      <c r="A26" s="27">
        <f>CADASTROS!$B$21</f>
        <v>19</v>
      </c>
      <c r="B26" s="18" t="str">
        <f>CADASTROS!$C$21</f>
        <v>Eletícia Rodrigues Oliveira</v>
      </c>
      <c r="C26" s="28"/>
      <c r="D26" s="50">
        <f>PLANILHA_COLHEITA_DIÁRIA!$I$27</f>
        <v>0</v>
      </c>
      <c r="E26" s="20">
        <v>6</v>
      </c>
      <c r="F26" s="29" t="str">
        <f>CADASTROS!$E$21</f>
        <v>Cx. Econômica</v>
      </c>
      <c r="G26" s="27">
        <f>CADASTROS!$F$21</f>
        <v>780</v>
      </c>
      <c r="H26" s="29" t="s">
        <v>30</v>
      </c>
      <c r="I26" s="19" t="str">
        <f>CADASTROS!$H$21</f>
        <v>835383228-1</v>
      </c>
      <c r="J26" s="21">
        <f t="shared" si="0"/>
        <v>0</v>
      </c>
      <c r="L26" s="27">
        <f>CADASTROS!$B$526</f>
        <v>524</v>
      </c>
      <c r="M26" s="18" t="str">
        <f>CADASTROS!$C$526</f>
        <v>Maria Fonseca de Oliveira</v>
      </c>
      <c r="N26" s="28"/>
      <c r="O26" s="28">
        <f>PLANILHA_COLHEITA_DIÁRIA!$I$845</f>
        <v>12</v>
      </c>
      <c r="P26" s="20">
        <v>6</v>
      </c>
      <c r="Q26" s="29" t="str">
        <f>CADASTROS!$E$526</f>
        <v>Cx. Econômica</v>
      </c>
      <c r="R26" s="27">
        <f>CADASTROS!$F$526</f>
        <v>780</v>
      </c>
      <c r="S26" s="29">
        <f>CADASTROS!$G$526</f>
        <v>13</v>
      </c>
      <c r="T26" s="19" t="str">
        <f>CADASTROS!$H$526</f>
        <v>00014508-8</v>
      </c>
      <c r="U26" s="21">
        <f t="shared" si="1"/>
        <v>72</v>
      </c>
    </row>
    <row r="27" spans="1:21" ht="20.100000000000001" customHeight="1" x14ac:dyDescent="0.25">
      <c r="A27" s="27">
        <f>CADASTROS!$B$22</f>
        <v>20</v>
      </c>
      <c r="B27" s="18" t="str">
        <f>CADASTROS!$C$22</f>
        <v>Patrícia Santos dos Anjos</v>
      </c>
      <c r="C27" s="28"/>
      <c r="D27" s="50">
        <f>PLANILHA_COLHEITA_DIÁRIA!$I$28</f>
        <v>0</v>
      </c>
      <c r="E27" s="20">
        <v>6</v>
      </c>
      <c r="F27" s="29" t="str">
        <f>CADASTROS!$E$22</f>
        <v>Cx. Econômica</v>
      </c>
      <c r="G27" s="27">
        <f>CADASTROS!$F$22</f>
        <v>4825</v>
      </c>
      <c r="H27" s="29">
        <f>CADASTROS!$G$22</f>
        <v>1288</v>
      </c>
      <c r="I27" s="19" t="str">
        <f>CADASTROS!$H$22</f>
        <v>849661684-1</v>
      </c>
      <c r="J27" s="21">
        <f t="shared" si="0"/>
        <v>0</v>
      </c>
      <c r="L27" s="27">
        <v>834</v>
      </c>
      <c r="M27" s="18" t="s">
        <v>1525</v>
      </c>
      <c r="N27" s="28"/>
      <c r="O27" s="44">
        <v>67.5</v>
      </c>
      <c r="P27" s="20">
        <v>6</v>
      </c>
      <c r="Q27" s="29" t="s">
        <v>23</v>
      </c>
      <c r="R27" s="27">
        <v>128</v>
      </c>
      <c r="S27" s="29">
        <v>13</v>
      </c>
      <c r="T27" s="19" t="s">
        <v>1019</v>
      </c>
      <c r="U27" s="21">
        <f t="shared" si="1"/>
        <v>405</v>
      </c>
    </row>
    <row r="28" spans="1:21" ht="20.100000000000001" customHeight="1" x14ac:dyDescent="0.25">
      <c r="A28" s="27">
        <f>CADASTROS!$B$23</f>
        <v>21</v>
      </c>
      <c r="B28" s="18" t="str">
        <f>CADASTROS!$C$23</f>
        <v>Leonete Santiago dos Santos</v>
      </c>
      <c r="C28" s="28"/>
      <c r="D28" s="44">
        <f>PLANILHA_COLHEITA_DIÁRIA!$I$29</f>
        <v>0</v>
      </c>
      <c r="E28" s="20">
        <v>6</v>
      </c>
      <c r="F28" s="29" t="str">
        <f>CADASTROS!$E$23</f>
        <v>Bradesco</v>
      </c>
      <c r="G28" s="27" t="str">
        <f>CADASTROS!$F$23</f>
        <v>0373-7</v>
      </c>
      <c r="H28" s="29" t="str">
        <f>CADASTROS!$G$23</f>
        <v>c/corr</v>
      </c>
      <c r="I28" s="19" t="str">
        <f>CADASTROS!$H$23</f>
        <v>0241766-9</v>
      </c>
      <c r="J28" s="21">
        <f t="shared" si="0"/>
        <v>0</v>
      </c>
      <c r="L28" s="27">
        <v>846</v>
      </c>
      <c r="M28" s="18" t="s">
        <v>1042</v>
      </c>
      <c r="N28" s="28"/>
      <c r="O28" s="44">
        <v>87.5</v>
      </c>
      <c r="P28" s="20">
        <v>6</v>
      </c>
      <c r="Q28" s="29" t="s">
        <v>23</v>
      </c>
      <c r="R28" s="27">
        <v>4825</v>
      </c>
      <c r="S28" s="29">
        <v>13</v>
      </c>
      <c r="T28" s="19" t="s">
        <v>1043</v>
      </c>
      <c r="U28" s="21">
        <f t="shared" si="1"/>
        <v>525</v>
      </c>
    </row>
    <row r="29" spans="1:21" ht="20.100000000000001" customHeight="1" x14ac:dyDescent="0.25">
      <c r="A29" s="27">
        <f>CADASTROS!$B$24</f>
        <v>22</v>
      </c>
      <c r="B29" s="18" t="str">
        <f>CADASTROS!$C$24</f>
        <v>Joelma Mª de Jesus</v>
      </c>
      <c r="C29" s="28"/>
      <c r="D29" s="50">
        <f>PLANILHA_COLHEITA_DIÁRIA!$I$30</f>
        <v>22</v>
      </c>
      <c r="E29" s="20">
        <v>6</v>
      </c>
      <c r="F29" s="29" t="str">
        <f>CADASTROS!$E$24</f>
        <v>Cx. Econômica</v>
      </c>
      <c r="G29" s="27">
        <f>CADASTROS!$F$24</f>
        <v>780</v>
      </c>
      <c r="H29" s="29">
        <f>CADASTROS!$G$24</f>
        <v>23</v>
      </c>
      <c r="I29" s="19" t="str">
        <f>CADASTROS!$H$24</f>
        <v>00009523-1</v>
      </c>
      <c r="J29" s="21">
        <f t="shared" si="0"/>
        <v>132</v>
      </c>
      <c r="L29" s="27">
        <v>848</v>
      </c>
      <c r="M29" s="18" t="s">
        <v>2133</v>
      </c>
      <c r="N29" s="28"/>
      <c r="O29" s="44">
        <v>206</v>
      </c>
      <c r="P29" s="20">
        <v>6</v>
      </c>
      <c r="Q29" s="29" t="s">
        <v>23</v>
      </c>
      <c r="R29" s="27">
        <v>4825</v>
      </c>
      <c r="S29" s="29">
        <v>13</v>
      </c>
      <c r="T29" s="19" t="s">
        <v>2134</v>
      </c>
      <c r="U29" s="21">
        <f t="shared" si="1"/>
        <v>1236</v>
      </c>
    </row>
    <row r="30" spans="1:21" ht="20.100000000000001" customHeight="1" x14ac:dyDescent="0.25">
      <c r="A30" s="27">
        <f>CADASTROS!$B$25</f>
        <v>23</v>
      </c>
      <c r="B30" s="18" t="str">
        <f>CADASTROS!$C$25</f>
        <v>Adriana Silva da Cruz</v>
      </c>
      <c r="C30" s="28"/>
      <c r="D30" s="44">
        <f>PLANILHA_COLHEITA_DIÁRIA!$I$31</f>
        <v>0</v>
      </c>
      <c r="E30" s="20">
        <v>6</v>
      </c>
      <c r="F30" s="29" t="str">
        <f>CADASTROS!$E$25</f>
        <v>Cx. Econômica</v>
      </c>
      <c r="G30" s="27">
        <f>CADASTROS!$F$25</f>
        <v>2734</v>
      </c>
      <c r="H30" s="29">
        <f>CADASTROS!$G$25</f>
        <v>1288</v>
      </c>
      <c r="I30" s="19" t="str">
        <f>CADASTROS!$H$25</f>
        <v>802856816-3</v>
      </c>
      <c r="J30" s="21">
        <f t="shared" si="0"/>
        <v>0</v>
      </c>
      <c r="L30" s="27">
        <f>CADASTROS!$B$600</f>
        <v>598</v>
      </c>
      <c r="M30" s="18" t="str">
        <f>CADASTROS!$C$600</f>
        <v>Elissandro Lopes de Souza</v>
      </c>
      <c r="N30" s="28"/>
      <c r="O30" s="44">
        <f>PLANILHA_COLHEITA_DIÁRIA!$I$967</f>
        <v>13.5</v>
      </c>
      <c r="P30" s="20">
        <v>6</v>
      </c>
      <c r="Q30" s="29" t="str">
        <f>CADASTROS!$E$600</f>
        <v>Cx. Econômica</v>
      </c>
      <c r="R30" s="27">
        <f>CADASTROS!$F$600</f>
        <v>2734</v>
      </c>
      <c r="S30" s="29" t="str">
        <f>CADASTROS!$G$600</f>
        <v>013</v>
      </c>
      <c r="T30" s="19" t="str">
        <f>CADASTROS!$H$600</f>
        <v>00055191-9</v>
      </c>
      <c r="U30" s="21">
        <f t="shared" si="1"/>
        <v>81</v>
      </c>
    </row>
    <row r="31" spans="1:21" ht="20.100000000000001" customHeight="1" x14ac:dyDescent="0.25">
      <c r="A31" s="27">
        <f>CADASTROS!$B$26</f>
        <v>24</v>
      </c>
      <c r="B31" s="18" t="str">
        <f>CADASTROS!$C$26</f>
        <v>Neusvaldo Ferreira Miranda</v>
      </c>
      <c r="C31" s="28"/>
      <c r="D31" s="44">
        <f>PLANILHA_COLHEITA_DIÁRIA!$I$32</f>
        <v>0</v>
      </c>
      <c r="E31" s="20">
        <v>6</v>
      </c>
      <c r="F31" s="29" t="str">
        <f>CADASTROS!$E$26</f>
        <v>Bradesco</v>
      </c>
      <c r="G31" s="27" t="str">
        <f>CADASTROS!$F$26</f>
        <v>1958-5</v>
      </c>
      <c r="H31" s="29" t="str">
        <f>CADASTROS!$G$26</f>
        <v>c/corr</v>
      </c>
      <c r="I31" s="19" t="str">
        <f>CADASTROS!$H$26</f>
        <v>0033847-8</v>
      </c>
      <c r="J31" s="21">
        <f t="shared" si="0"/>
        <v>0</v>
      </c>
      <c r="L31" s="27">
        <v>909</v>
      </c>
      <c r="M31" s="18" t="s">
        <v>2377</v>
      </c>
      <c r="N31" s="28"/>
      <c r="O31" s="28">
        <v>50</v>
      </c>
      <c r="P31" s="20">
        <v>6</v>
      </c>
      <c r="Q31" s="29" t="s">
        <v>23</v>
      </c>
      <c r="R31" s="27">
        <v>4818</v>
      </c>
      <c r="S31" s="29">
        <v>13</v>
      </c>
      <c r="T31" s="19" t="s">
        <v>1154</v>
      </c>
      <c r="U31" s="21">
        <f t="shared" si="1"/>
        <v>300</v>
      </c>
    </row>
    <row r="32" spans="1:21" ht="20.100000000000001" customHeight="1" x14ac:dyDescent="0.25">
      <c r="A32" s="27">
        <f>CADASTROS!$B$27</f>
        <v>25</v>
      </c>
      <c r="B32" s="18" t="str">
        <f>CADASTROS!$C$27</f>
        <v>Silvania Conceição Cedro</v>
      </c>
      <c r="C32" s="28"/>
      <c r="D32" s="44">
        <f>PLANILHA_COLHEITA_DIÁRIA!$I$33</f>
        <v>0</v>
      </c>
      <c r="E32" s="20">
        <v>6</v>
      </c>
      <c r="F32" s="29" t="str">
        <f>CADASTROS!$E$27</f>
        <v>Cx. Econômica</v>
      </c>
      <c r="G32" s="27">
        <f>CADASTROS!$F$27</f>
        <v>4825</v>
      </c>
      <c r="H32" s="29">
        <f>CADASTROS!$G$27</f>
        <v>13</v>
      </c>
      <c r="I32" s="19" t="str">
        <f>CADASTROS!$H$27</f>
        <v>00021738-5</v>
      </c>
      <c r="J32" s="21">
        <f t="shared" si="0"/>
        <v>0</v>
      </c>
      <c r="L32" s="27">
        <v>920</v>
      </c>
      <c r="M32" s="18" t="s">
        <v>1340</v>
      </c>
      <c r="N32" s="28"/>
      <c r="O32" s="28">
        <v>24.5</v>
      </c>
      <c r="P32" s="20">
        <v>6</v>
      </c>
      <c r="Q32" s="29" t="s">
        <v>23</v>
      </c>
      <c r="R32" s="27">
        <v>949</v>
      </c>
      <c r="S32" s="29">
        <v>23</v>
      </c>
      <c r="T32" s="19" t="s">
        <v>1169</v>
      </c>
      <c r="U32" s="21">
        <f t="shared" si="1"/>
        <v>147</v>
      </c>
    </row>
    <row r="33" spans="1:21" ht="20.100000000000001" customHeight="1" x14ac:dyDescent="0.25">
      <c r="A33" s="27">
        <f>CADASTROS!$B$28</f>
        <v>26</v>
      </c>
      <c r="B33" s="18" t="str">
        <f>CADASTROS!$C$28</f>
        <v>Jeane Boaventura de Carvalho</v>
      </c>
      <c r="C33" s="28"/>
      <c r="D33" s="44">
        <f>PLANILHA_COLHEITA_DIÁRIA!$I$34</f>
        <v>0</v>
      </c>
      <c r="E33" s="20">
        <v>6</v>
      </c>
      <c r="F33" s="29" t="str">
        <f>CADASTROS!$E$28</f>
        <v>Cx. Econômica</v>
      </c>
      <c r="G33" s="27">
        <f>CADASTROS!$F$28</f>
        <v>780</v>
      </c>
      <c r="H33" s="29">
        <f>CADASTROS!$G$28</f>
        <v>1288</v>
      </c>
      <c r="I33" s="19" t="str">
        <f>CADASTROS!$H$28</f>
        <v>834462003-0</v>
      </c>
      <c r="J33" s="21">
        <f t="shared" si="0"/>
        <v>0</v>
      </c>
      <c r="L33" s="27">
        <v>956</v>
      </c>
      <c r="M33" s="18" t="s">
        <v>1213</v>
      </c>
      <c r="N33" s="28"/>
      <c r="O33" s="44">
        <v>36.5</v>
      </c>
      <c r="P33" s="20">
        <v>6</v>
      </c>
      <c r="Q33" s="29" t="s">
        <v>23</v>
      </c>
      <c r="R33" s="27">
        <v>2712</v>
      </c>
      <c r="S33" s="29">
        <v>13</v>
      </c>
      <c r="T33" s="19" t="s">
        <v>1214</v>
      </c>
      <c r="U33" s="21">
        <f t="shared" si="1"/>
        <v>219</v>
      </c>
    </row>
    <row r="34" spans="1:21" ht="20.100000000000001" customHeight="1" x14ac:dyDescent="0.25">
      <c r="A34" s="27">
        <f>CADASTROS!$B$29</f>
        <v>27</v>
      </c>
      <c r="B34" s="18" t="str">
        <f>CADASTROS!$C$29</f>
        <v>Anisia Teles dos Santos</v>
      </c>
      <c r="C34" s="28"/>
      <c r="D34" s="50">
        <f>PLANILHA_COLHEITA_DIÁRIA!$I$50</f>
        <v>0</v>
      </c>
      <c r="E34" s="20">
        <v>6</v>
      </c>
      <c r="F34" s="29" t="str">
        <f>CADASTROS!$E$29</f>
        <v>Bradesco</v>
      </c>
      <c r="G34" s="27" t="str">
        <f>CADASTROS!$F$29</f>
        <v>3655-2</v>
      </c>
      <c r="H34" s="29" t="str">
        <f>CADASTROS!$G$29</f>
        <v>c/corr</v>
      </c>
      <c r="I34" s="19" t="str">
        <f>CADASTROS!$H$29</f>
        <v>0521664-8</v>
      </c>
      <c r="J34" s="21">
        <f t="shared" si="0"/>
        <v>0</v>
      </c>
      <c r="L34" s="27">
        <v>970</v>
      </c>
      <c r="M34" s="18" t="s">
        <v>1235</v>
      </c>
      <c r="N34" s="28"/>
      <c r="O34" s="44">
        <v>44.5</v>
      </c>
      <c r="P34" s="20">
        <v>6</v>
      </c>
      <c r="Q34" s="29" t="s">
        <v>205</v>
      </c>
      <c r="R34" s="27">
        <v>4818</v>
      </c>
      <c r="S34" s="29">
        <v>13</v>
      </c>
      <c r="T34" s="19" t="s">
        <v>1236</v>
      </c>
      <c r="U34" s="21">
        <f t="shared" si="1"/>
        <v>267</v>
      </c>
    </row>
    <row r="35" spans="1:21" ht="20.100000000000001" customHeight="1" x14ac:dyDescent="0.25">
      <c r="A35" s="27">
        <f>CADASTROS!$B$30</f>
        <v>28</v>
      </c>
      <c r="B35" s="18" t="str">
        <f>CADASTROS!$C$30</f>
        <v>Evani Claudina de Oliveira</v>
      </c>
      <c r="C35" s="28"/>
      <c r="D35" s="44">
        <f>PLANILHA_COLHEITA_DIÁRIA!$I$51</f>
        <v>0</v>
      </c>
      <c r="E35" s="20">
        <v>6</v>
      </c>
      <c r="F35" s="29" t="str">
        <f>CADASTROS!$E$30</f>
        <v>Cx. Econômica</v>
      </c>
      <c r="G35" s="27">
        <f>CADASTROS!$F$30</f>
        <v>4601</v>
      </c>
      <c r="H35" s="29">
        <f>CADASTROS!$G$30</f>
        <v>1288</v>
      </c>
      <c r="I35" s="19" t="str">
        <f>CADASTROS!$H$30</f>
        <v>875903347-7</v>
      </c>
      <c r="J35" s="21">
        <f t="shared" si="0"/>
        <v>0</v>
      </c>
      <c r="L35" s="27">
        <v>997</v>
      </c>
      <c r="M35" s="18" t="s">
        <v>1338</v>
      </c>
      <c r="N35" s="28"/>
      <c r="O35" s="44">
        <v>32</v>
      </c>
      <c r="P35" s="20">
        <v>6</v>
      </c>
      <c r="Q35" s="29" t="s">
        <v>205</v>
      </c>
      <c r="R35" s="27">
        <v>949</v>
      </c>
      <c r="S35" s="29">
        <v>23</v>
      </c>
      <c r="T35" s="19" t="s">
        <v>1298</v>
      </c>
      <c r="U35" s="21">
        <f t="shared" si="1"/>
        <v>192</v>
      </c>
    </row>
    <row r="36" spans="1:21" ht="20.100000000000001" customHeight="1" x14ac:dyDescent="0.25">
      <c r="A36" s="27">
        <f>CADASTROS!$B$31</f>
        <v>29</v>
      </c>
      <c r="B36" s="18" t="str">
        <f>CADASTROS!$C$31</f>
        <v>Eugênio Sérgio dos S Pereira</v>
      </c>
      <c r="C36" s="28"/>
      <c r="D36" s="44">
        <f>PLANILHA_COLHEITA_DIÁRIA!$I$52</f>
        <v>45</v>
      </c>
      <c r="E36" s="20">
        <v>6</v>
      </c>
      <c r="F36" s="29" t="str">
        <f>CADASTROS!$E$31</f>
        <v>Cx. Econômica</v>
      </c>
      <c r="G36" s="27">
        <f>CADASTROS!$F$31</f>
        <v>4825</v>
      </c>
      <c r="H36" s="29">
        <f>CADASTROS!$G$31</f>
        <v>13</v>
      </c>
      <c r="I36" s="19" t="str">
        <f>CADASTROS!$H$31</f>
        <v>00003737-9</v>
      </c>
      <c r="J36" s="21">
        <f t="shared" si="0"/>
        <v>270</v>
      </c>
      <c r="L36" s="27">
        <v>1013</v>
      </c>
      <c r="M36" s="18" t="s">
        <v>1333</v>
      </c>
      <c r="N36" s="28"/>
      <c r="O36" s="44">
        <v>17.5</v>
      </c>
      <c r="P36" s="20">
        <v>6</v>
      </c>
      <c r="Q36" s="29" t="s">
        <v>205</v>
      </c>
      <c r="R36" s="27">
        <v>949</v>
      </c>
      <c r="S36" s="29">
        <v>1288</v>
      </c>
      <c r="T36" s="19" t="s">
        <v>2641</v>
      </c>
      <c r="U36" s="21">
        <f t="shared" si="1"/>
        <v>105</v>
      </c>
    </row>
    <row r="37" spans="1:21" ht="20.100000000000001" customHeight="1" x14ac:dyDescent="0.25">
      <c r="A37" s="27">
        <f>CADASTROS!$B$32</f>
        <v>30</v>
      </c>
      <c r="B37" s="18" t="str">
        <f>CADASTROS!$C$32</f>
        <v>Sirleide Miranda D Santos</v>
      </c>
      <c r="C37" s="28"/>
      <c r="D37" s="44">
        <f>PLANILHA_COLHEITA_DIÁRIA!$I$53</f>
        <v>0</v>
      </c>
      <c r="E37" s="20">
        <v>6</v>
      </c>
      <c r="F37" s="29" t="str">
        <f>CADASTROS!$E$32</f>
        <v>Cx. Econômica</v>
      </c>
      <c r="G37" s="27">
        <f>CADASTROS!$F$32</f>
        <v>4825</v>
      </c>
      <c r="H37" s="29">
        <f>CADASTROS!$G$32</f>
        <v>13</v>
      </c>
      <c r="I37" s="19" t="str">
        <f>CADASTROS!$H$32</f>
        <v>00009065-2</v>
      </c>
      <c r="J37" s="21">
        <f t="shared" si="0"/>
        <v>0</v>
      </c>
      <c r="L37" s="27">
        <f>CADASTROS!$B$727</f>
        <v>725</v>
      </c>
      <c r="M37" s="18" t="str">
        <f>CADASTROS!$C$727</f>
        <v>Valdionor Caetano de Souza</v>
      </c>
      <c r="N37" s="28"/>
      <c r="O37" s="44">
        <f>PLANILHA_COLHEITA_DIÁRIA!$I$1106</f>
        <v>66</v>
      </c>
      <c r="P37" s="20">
        <v>6</v>
      </c>
      <c r="Q37" s="29" t="str">
        <f>CADASTROS!$E$727</f>
        <v>Cx. Econômica</v>
      </c>
      <c r="R37" s="27">
        <f>CADASTROS!$F$727</f>
        <v>780</v>
      </c>
      <c r="S37" s="29">
        <f>CADASTROS!$G$727</f>
        <v>13</v>
      </c>
      <c r="T37" s="19" t="str">
        <f>CADASTROS!$H$727</f>
        <v>00009893-4</v>
      </c>
      <c r="U37" s="21">
        <f t="shared" si="1"/>
        <v>396</v>
      </c>
    </row>
    <row r="38" spans="1:21" ht="20.100000000000001" customHeight="1" x14ac:dyDescent="0.25">
      <c r="A38" s="27">
        <f>CADASTROS!$B$33</f>
        <v>31</v>
      </c>
      <c r="B38" s="18" t="str">
        <f>CADASTROS!$C$33</f>
        <v>Neuraci Marques Ramos</v>
      </c>
      <c r="C38" s="28"/>
      <c r="D38" s="44">
        <f>PLANILHA_COLHEITA_DIÁRIA!$I$54</f>
        <v>18</v>
      </c>
      <c r="E38" s="20">
        <v>6</v>
      </c>
      <c r="F38" s="29" t="str">
        <f>CADASTROS!$E$33</f>
        <v>Cx. Econômica</v>
      </c>
      <c r="G38" s="27">
        <f>CADASTROS!$F$32</f>
        <v>4825</v>
      </c>
      <c r="H38" s="29">
        <f>CADASTROS!$G$33</f>
        <v>23</v>
      </c>
      <c r="I38" s="19" t="str">
        <f>CADASTROS!$H$33</f>
        <v>00011578-0</v>
      </c>
      <c r="J38" s="21">
        <f t="shared" si="0"/>
        <v>108</v>
      </c>
      <c r="L38" s="27">
        <v>1120</v>
      </c>
      <c r="M38" s="18" t="s">
        <v>1562</v>
      </c>
      <c r="N38" s="28"/>
      <c r="O38" s="44">
        <v>39</v>
      </c>
      <c r="P38" s="20">
        <v>6</v>
      </c>
      <c r="Q38" s="29" t="s">
        <v>23</v>
      </c>
      <c r="R38" s="27">
        <v>4825</v>
      </c>
      <c r="S38" s="29">
        <v>13</v>
      </c>
      <c r="T38" s="19" t="s">
        <v>1563</v>
      </c>
      <c r="U38" s="21">
        <f t="shared" si="1"/>
        <v>234</v>
      </c>
    </row>
    <row r="39" spans="1:21" ht="20.100000000000001" customHeight="1" x14ac:dyDescent="0.25">
      <c r="A39" s="27">
        <f>CADASTROS!$B$34</f>
        <v>32</v>
      </c>
      <c r="B39" s="18" t="str">
        <f>CADASTROS!$C$34</f>
        <v>Uilson José de Miranda</v>
      </c>
      <c r="C39" s="28"/>
      <c r="D39" s="44">
        <f>PLANILHA_COLHEITA_DIÁRIA!$I$55</f>
        <v>0</v>
      </c>
      <c r="E39" s="20">
        <v>6</v>
      </c>
      <c r="F39" s="29" t="str">
        <f>CADASTROS!$E$34</f>
        <v>Cx. Econômica</v>
      </c>
      <c r="G39" s="27">
        <f>CADASTROS!$F$34</f>
        <v>4139</v>
      </c>
      <c r="H39" s="29">
        <f>CADASTROS!$G$34</f>
        <v>13</v>
      </c>
      <c r="I39" s="19" t="str">
        <f>CADASTROS!$H$34</f>
        <v>00011073-5</v>
      </c>
      <c r="J39" s="21">
        <f t="shared" si="0"/>
        <v>0</v>
      </c>
      <c r="L39" s="27">
        <v>1133</v>
      </c>
      <c r="M39" s="18" t="s">
        <v>1595</v>
      </c>
      <c r="N39" s="28"/>
      <c r="O39" s="44">
        <v>13</v>
      </c>
      <c r="P39" s="20">
        <v>6</v>
      </c>
      <c r="Q39" s="29" t="s">
        <v>23</v>
      </c>
      <c r="R39" s="27">
        <v>4825</v>
      </c>
      <c r="S39" s="29">
        <v>1288</v>
      </c>
      <c r="T39" s="19" t="s">
        <v>2755</v>
      </c>
      <c r="U39" s="21">
        <f t="shared" si="1"/>
        <v>78</v>
      </c>
    </row>
    <row r="40" spans="1:21" ht="20.100000000000001" customHeight="1" x14ac:dyDescent="0.25">
      <c r="A40" s="27">
        <f>CADASTROS!$B$35</f>
        <v>33</v>
      </c>
      <c r="B40" s="18" t="str">
        <f>CADASTROS!$C$35</f>
        <v>Daniela da Silva Lima</v>
      </c>
      <c r="C40" s="28"/>
      <c r="D40" s="63">
        <f>PLANILHA_COLHEITA_DIÁRIA!$I$56</f>
        <v>0</v>
      </c>
      <c r="E40" s="20">
        <v>6</v>
      </c>
      <c r="F40" s="29" t="str">
        <f>CADASTROS!$E$35</f>
        <v>Cx. Econômica</v>
      </c>
      <c r="G40" s="27">
        <f>CADASTROS!$F$35</f>
        <v>4825</v>
      </c>
      <c r="H40" s="29" t="s">
        <v>354</v>
      </c>
      <c r="I40" s="19" t="str">
        <f>CADASTROS!$H$35</f>
        <v>857552296-3</v>
      </c>
      <c r="J40" s="21">
        <f t="shared" si="0"/>
        <v>0</v>
      </c>
      <c r="L40" s="27">
        <v>1166</v>
      </c>
      <c r="M40" s="18" t="s">
        <v>2378</v>
      </c>
      <c r="N40" s="28"/>
      <c r="O40" s="44">
        <v>38</v>
      </c>
      <c r="P40" s="20">
        <v>6</v>
      </c>
      <c r="Q40" s="29" t="s">
        <v>23</v>
      </c>
      <c r="R40" s="27">
        <v>4825</v>
      </c>
      <c r="S40" s="29">
        <v>13</v>
      </c>
      <c r="T40" s="19" t="s">
        <v>1645</v>
      </c>
      <c r="U40" s="21">
        <f t="shared" si="1"/>
        <v>228</v>
      </c>
    </row>
    <row r="41" spans="1:21" ht="20.100000000000001" customHeight="1" x14ac:dyDescent="0.25">
      <c r="A41" s="27">
        <f>CADASTROS!$B$36</f>
        <v>34</v>
      </c>
      <c r="B41" s="18" t="str">
        <f>CADASTROS!$C$36</f>
        <v>Verônica Jesus Damasceno</v>
      </c>
      <c r="C41" s="28"/>
      <c r="D41" s="44">
        <f>PLANILHA_COLHEITA_DIÁRIA!$I$57</f>
        <v>0</v>
      </c>
      <c r="E41" s="20">
        <v>6</v>
      </c>
      <c r="F41" s="29" t="str">
        <f>CADASTROS!$E$36</f>
        <v>Cx. Econômica</v>
      </c>
      <c r="G41" s="27">
        <f>CADASTROS!$F$36</f>
        <v>4818</v>
      </c>
      <c r="H41" s="29">
        <f>CADASTROS!$G$36</f>
        <v>13</v>
      </c>
      <c r="I41" s="19" t="str">
        <f>CADASTROS!$H$36</f>
        <v>00007832-8</v>
      </c>
      <c r="J41" s="21">
        <f t="shared" si="0"/>
        <v>0</v>
      </c>
      <c r="L41" s="27">
        <v>1175</v>
      </c>
      <c r="M41" s="18" t="s">
        <v>1652</v>
      </c>
      <c r="N41" s="28"/>
      <c r="O41" s="44">
        <v>76</v>
      </c>
      <c r="P41" s="20">
        <v>6</v>
      </c>
      <c r="Q41" s="29" t="s">
        <v>23</v>
      </c>
      <c r="R41" s="27">
        <v>4818</v>
      </c>
      <c r="S41" s="29">
        <v>13</v>
      </c>
      <c r="T41" s="19" t="s">
        <v>1653</v>
      </c>
      <c r="U41" s="21">
        <f t="shared" si="1"/>
        <v>456</v>
      </c>
    </row>
    <row r="42" spans="1:21" ht="20.100000000000001" customHeight="1" x14ac:dyDescent="0.25">
      <c r="A42" s="27">
        <f>CADASTROS!$B$37</f>
        <v>35</v>
      </c>
      <c r="B42" s="18" t="str">
        <f>CADASTROS!$C$37</f>
        <v>Gabriela de Jesus Silva</v>
      </c>
      <c r="C42" s="28"/>
      <c r="D42" s="44">
        <f>PLANILHA_COLHEITA_DIÁRIA!$I$58</f>
        <v>0</v>
      </c>
      <c r="E42" s="20">
        <v>6</v>
      </c>
      <c r="F42" s="29" t="str">
        <f>CADASTROS!$E$37</f>
        <v>Cx. Econômica</v>
      </c>
      <c r="G42" s="27">
        <f>CADASTROS!$F$37</f>
        <v>949</v>
      </c>
      <c r="H42" s="29">
        <f>CADASTROS!$G$37</f>
        <v>13</v>
      </c>
      <c r="I42" s="19" t="str">
        <f>CADASTROS!$H$37</f>
        <v>00028689-5</v>
      </c>
      <c r="J42" s="21">
        <f t="shared" si="0"/>
        <v>0</v>
      </c>
      <c r="L42" s="27">
        <v>1177</v>
      </c>
      <c r="M42" s="18" t="s">
        <v>1665</v>
      </c>
      <c r="N42" s="28"/>
      <c r="O42" s="44">
        <v>94.5</v>
      </c>
      <c r="P42" s="20">
        <v>6</v>
      </c>
      <c r="Q42" s="29" t="s">
        <v>23</v>
      </c>
      <c r="R42" s="27">
        <v>4818</v>
      </c>
      <c r="S42" s="29">
        <v>13</v>
      </c>
      <c r="T42" s="19" t="s">
        <v>1656</v>
      </c>
      <c r="U42" s="21">
        <f t="shared" si="1"/>
        <v>567</v>
      </c>
    </row>
    <row r="43" spans="1:21" ht="20.100000000000001" customHeight="1" x14ac:dyDescent="0.25">
      <c r="A43" s="27">
        <f>CADASTROS!$B$38</f>
        <v>36</v>
      </c>
      <c r="B43" s="18" t="str">
        <f>CADASTROS!$C$38</f>
        <v>Luiz Sérgio Rosa de Jesus</v>
      </c>
      <c r="C43" s="28"/>
      <c r="D43" s="44">
        <f>PLANILHA_COLHEITA_DIÁRIA!$I$59</f>
        <v>0</v>
      </c>
      <c r="E43" s="20">
        <v>6</v>
      </c>
      <c r="F43" s="29" t="str">
        <f>CADASTROS!$E$38</f>
        <v>Cx. Econômica</v>
      </c>
      <c r="G43" s="27">
        <f>CADASTROS!$F$38</f>
        <v>4825</v>
      </c>
      <c r="H43" s="29">
        <f>CADASTROS!$G$38</f>
        <v>13</v>
      </c>
      <c r="I43" s="19" t="str">
        <f>CADASTROS!$H$38</f>
        <v>00018957-8</v>
      </c>
      <c r="J43" s="21">
        <f t="shared" si="0"/>
        <v>0</v>
      </c>
      <c r="L43" s="27">
        <v>1182</v>
      </c>
      <c r="M43" s="18" t="s">
        <v>1663</v>
      </c>
      <c r="N43" s="28"/>
      <c r="O43" s="44">
        <v>84</v>
      </c>
      <c r="P43" s="20">
        <v>6</v>
      </c>
      <c r="Q43" s="29" t="s">
        <v>23</v>
      </c>
      <c r="R43" s="27">
        <v>4818</v>
      </c>
      <c r="S43" s="29">
        <v>13</v>
      </c>
      <c r="T43" s="19" t="s">
        <v>1122</v>
      </c>
      <c r="U43" s="21">
        <f t="shared" si="1"/>
        <v>504</v>
      </c>
    </row>
    <row r="44" spans="1:21" ht="20.100000000000001" customHeight="1" x14ac:dyDescent="0.25">
      <c r="A44" s="27">
        <f>CADASTROS!$B$39</f>
        <v>37</v>
      </c>
      <c r="B44" s="18" t="str">
        <f>CADASTROS!$C$39</f>
        <v>Silvana Lima Nascimento</v>
      </c>
      <c r="C44" s="28"/>
      <c r="D44" s="44">
        <f>PLANILHA_COLHEITA_DIÁRIA!$I$60</f>
        <v>0</v>
      </c>
      <c r="E44" s="20">
        <v>6</v>
      </c>
      <c r="F44" s="29" t="str">
        <f>CADASTROS!$E$39</f>
        <v>Bradesco</v>
      </c>
      <c r="G44" s="27" t="str">
        <f>CADASTROS!$F$39</f>
        <v>3801-6</v>
      </c>
      <c r="H44" s="29" t="str">
        <f>CADASTROS!$G$39</f>
        <v>c/corr</v>
      </c>
      <c r="I44" s="19" t="str">
        <f>CADASTROS!$H$39</f>
        <v>0003098-8</v>
      </c>
      <c r="J44" s="21">
        <f t="shared" si="0"/>
        <v>0</v>
      </c>
      <c r="L44" s="27">
        <v>1194</v>
      </c>
      <c r="M44" s="18" t="s">
        <v>1692</v>
      </c>
      <c r="N44" s="28"/>
      <c r="O44" s="44">
        <v>59.5</v>
      </c>
      <c r="P44" s="20">
        <v>6</v>
      </c>
      <c r="Q44" s="29" t="s">
        <v>23</v>
      </c>
      <c r="R44" s="27">
        <v>780</v>
      </c>
      <c r="S44" s="29">
        <v>13</v>
      </c>
      <c r="T44" s="19" t="s">
        <v>2584</v>
      </c>
      <c r="U44" s="21">
        <f t="shared" si="1"/>
        <v>357</v>
      </c>
    </row>
    <row r="45" spans="1:21" ht="20.100000000000001" customHeight="1" x14ac:dyDescent="0.25">
      <c r="A45" s="27">
        <f>CADASTROS!$B$40</f>
        <v>38</v>
      </c>
      <c r="B45" s="18" t="str">
        <f>CADASTROS!$C$40</f>
        <v>Mateus Andrade de Jesus</v>
      </c>
      <c r="C45" s="28"/>
      <c r="D45" s="44">
        <f>PLANILHA_COLHEITA_DIÁRIA!$I$61</f>
        <v>0</v>
      </c>
      <c r="E45" s="20">
        <v>6</v>
      </c>
      <c r="F45" s="29" t="str">
        <f>CADASTROS!$E$40</f>
        <v>Cx. Econômica</v>
      </c>
      <c r="G45" s="27">
        <f>CADASTROS!$F$40</f>
        <v>4825</v>
      </c>
      <c r="H45" s="29">
        <f>CADASTROS!$G$40</f>
        <v>13</v>
      </c>
      <c r="I45" s="19" t="str">
        <f>CADASTROS!$H$40</f>
        <v>00008447-4</v>
      </c>
      <c r="J45" s="21">
        <f t="shared" si="0"/>
        <v>0</v>
      </c>
      <c r="L45" s="27">
        <v>1195</v>
      </c>
      <c r="M45" s="18" t="s">
        <v>1717</v>
      </c>
      <c r="N45" s="28"/>
      <c r="O45" s="44">
        <v>83.5</v>
      </c>
      <c r="P45" s="20">
        <v>6</v>
      </c>
      <c r="Q45" s="29" t="s">
        <v>23</v>
      </c>
      <c r="R45" s="27">
        <v>4601</v>
      </c>
      <c r="S45" s="29">
        <v>13</v>
      </c>
      <c r="T45" s="19" t="s">
        <v>1693</v>
      </c>
      <c r="U45" s="21">
        <f t="shared" si="1"/>
        <v>501</v>
      </c>
    </row>
    <row r="46" spans="1:21" ht="20.100000000000001" customHeight="1" x14ac:dyDescent="0.25">
      <c r="A46" s="27">
        <f>CADASTROS!$B$41</f>
        <v>39</v>
      </c>
      <c r="B46" s="18" t="str">
        <f>CADASTROS!$C$41</f>
        <v>Luiz Fernando P de  Jesus</v>
      </c>
      <c r="C46" s="28"/>
      <c r="D46" s="44">
        <f>PLANILHA_COLHEITA_DIÁRIA!$I$62</f>
        <v>0</v>
      </c>
      <c r="E46" s="20">
        <v>6</v>
      </c>
      <c r="F46" s="29" t="str">
        <f>CADASTROS!$E$41</f>
        <v>Cx. Econômica</v>
      </c>
      <c r="G46" s="27">
        <f>CADASTROS!$F$41</f>
        <v>4825</v>
      </c>
      <c r="H46" s="29">
        <f>CADASTROS!$G$41</f>
        <v>1288</v>
      </c>
      <c r="I46" s="19" t="str">
        <f>CADASTROS!$H$41</f>
        <v>849591946-8</v>
      </c>
      <c r="J46" s="21">
        <f t="shared" si="0"/>
        <v>0</v>
      </c>
      <c r="L46" s="27">
        <v>1200</v>
      </c>
      <c r="M46" s="18" t="s">
        <v>1878</v>
      </c>
      <c r="N46" s="28"/>
      <c r="O46" s="44">
        <v>73</v>
      </c>
      <c r="P46" s="20">
        <v>6</v>
      </c>
      <c r="Q46" s="29" t="s">
        <v>23</v>
      </c>
      <c r="R46" s="27">
        <v>4601</v>
      </c>
      <c r="S46" s="29">
        <v>13</v>
      </c>
      <c r="T46" s="19" t="s">
        <v>1702</v>
      </c>
      <c r="U46" s="21">
        <f t="shared" si="1"/>
        <v>438</v>
      </c>
    </row>
    <row r="47" spans="1:21" ht="20.100000000000001" customHeight="1" x14ac:dyDescent="0.25">
      <c r="A47" s="27">
        <f>CADASTROS!$B$42</f>
        <v>40</v>
      </c>
      <c r="B47" s="18" t="str">
        <f>CADASTROS!$C$42</f>
        <v>Leonardo Santos Ribeiro</v>
      </c>
      <c r="C47" s="28"/>
      <c r="D47" s="50">
        <f>PLANILHA_COLHEITA_DIÁRIA!$I$63</f>
        <v>0</v>
      </c>
      <c r="E47" s="20">
        <v>6</v>
      </c>
      <c r="F47" s="29" t="str">
        <f>CADASTROS!$E$42</f>
        <v>Bradesco</v>
      </c>
      <c r="G47" s="27" t="str">
        <f>CADASTROS!$F$42</f>
        <v>3801-6</v>
      </c>
      <c r="H47" s="29" t="str">
        <f>CADASTROS!$G$42</f>
        <v>c/corr</v>
      </c>
      <c r="I47" s="19" t="str">
        <f>CADASTROS!$H$42</f>
        <v>0005051-2</v>
      </c>
      <c r="J47" s="21">
        <f t="shared" si="0"/>
        <v>0</v>
      </c>
      <c r="L47" s="27">
        <v>1202</v>
      </c>
      <c r="M47" s="18" t="s">
        <v>1973</v>
      </c>
      <c r="N47" s="28"/>
      <c r="O47" s="44">
        <v>225</v>
      </c>
      <c r="P47" s="20">
        <v>6</v>
      </c>
      <c r="Q47" s="29" t="s">
        <v>23</v>
      </c>
      <c r="R47" s="27">
        <v>4601</v>
      </c>
      <c r="S47" s="29">
        <v>13</v>
      </c>
      <c r="T47" s="19" t="s">
        <v>1704</v>
      </c>
      <c r="U47" s="21">
        <f t="shared" si="1"/>
        <v>1350</v>
      </c>
    </row>
    <row r="48" spans="1:21" ht="20.100000000000001" customHeight="1" x14ac:dyDescent="0.25">
      <c r="A48" s="27" t="e">
        <f>CADASTROS!#REF!</f>
        <v>#REF!</v>
      </c>
      <c r="B48" s="18" t="e">
        <f>CADASTROS!#REF!</f>
        <v>#REF!</v>
      </c>
      <c r="C48" s="28"/>
      <c r="D48" s="44">
        <f>PLANILHA_COLHEITA_DIÁRIA!$I$64</f>
        <v>0</v>
      </c>
      <c r="E48" s="20">
        <v>6</v>
      </c>
      <c r="F48" s="29" t="e">
        <f>CADASTROS!#REF!</f>
        <v>#REF!</v>
      </c>
      <c r="G48" s="27" t="e">
        <f>CADASTROS!#REF!</f>
        <v>#REF!</v>
      </c>
      <c r="H48" s="29" t="e">
        <f>CADASTROS!#REF!</f>
        <v>#REF!</v>
      </c>
      <c r="I48" s="19" t="e">
        <f>CADASTROS!#REF!</f>
        <v>#REF!</v>
      </c>
      <c r="J48" s="21">
        <f t="shared" si="0"/>
        <v>0</v>
      </c>
      <c r="L48" s="27">
        <f>CADASTROS!$B$928</f>
        <v>926</v>
      </c>
      <c r="M48" s="18" t="str">
        <f>CADASTROS!$C$928</f>
        <v>Agnaldo José Ribeiro</v>
      </c>
      <c r="N48" s="28"/>
      <c r="O48" s="44">
        <f>PLANILHA_COLHEITA_DIÁRIA!$I$1465</f>
        <v>54.5</v>
      </c>
      <c r="P48" s="20">
        <v>6</v>
      </c>
      <c r="Q48" s="29" t="str">
        <f>CADASTROS!$E$928</f>
        <v>Cx. Econômica</v>
      </c>
      <c r="R48" s="27">
        <f>CADASTROS!$F$928</f>
        <v>4825</v>
      </c>
      <c r="S48" s="29">
        <f>CADASTROS!$G$928</f>
        <v>13</v>
      </c>
      <c r="T48" s="19" t="str">
        <f>CADASTROS!$H$928</f>
        <v>00004746-3</v>
      </c>
      <c r="U48" s="21">
        <f t="shared" si="1"/>
        <v>327</v>
      </c>
    </row>
    <row r="49" spans="1:21" ht="20.100000000000001" customHeight="1" x14ac:dyDescent="0.25">
      <c r="A49" s="27">
        <f>CADASTROS!$B$43</f>
        <v>41</v>
      </c>
      <c r="B49" s="18" t="str">
        <f>CADASTROS!$C$43</f>
        <v>Alane Nascimento dos Santos</v>
      </c>
      <c r="C49" s="28"/>
      <c r="D49" s="44">
        <f>PLANILHA_COLHEITA_DIÁRIA!$I$65</f>
        <v>0</v>
      </c>
      <c r="E49" s="20">
        <v>6</v>
      </c>
      <c r="F49" s="29" t="str">
        <f>CADASTROS!$E$43</f>
        <v>Bradesco</v>
      </c>
      <c r="G49" s="27">
        <f>CADASTROS!$F$43</f>
        <v>3860</v>
      </c>
      <c r="H49" s="29" t="str">
        <f>CADASTROS!$G$43</f>
        <v>c/corr</v>
      </c>
      <c r="I49" s="19" t="str">
        <f>CADASTROS!$H$43</f>
        <v>0286381-2</v>
      </c>
      <c r="J49" s="21">
        <f t="shared" si="0"/>
        <v>0</v>
      </c>
      <c r="L49" s="27">
        <f>CADASTROS!$B$965</f>
        <v>963</v>
      </c>
      <c r="M49" s="18" t="str">
        <f>CADASTROS!$C$965</f>
        <v>Osvaldo Mendes S. Santos</v>
      </c>
      <c r="N49" s="28"/>
      <c r="O49" s="44">
        <f>PLANILHA_COLHEITA_DIÁRIA!$I$1514</f>
        <v>24</v>
      </c>
      <c r="P49" s="20">
        <v>6</v>
      </c>
      <c r="Q49" s="29" t="str">
        <f>CADASTROS!$E$965</f>
        <v>Bradesco</v>
      </c>
      <c r="R49" s="27">
        <f>CADASTROS!$F$965</f>
        <v>3616</v>
      </c>
      <c r="S49" s="29" t="str">
        <f>CADASTROS!$G$965</f>
        <v>poup</v>
      </c>
      <c r="T49" s="19" t="str">
        <f>CADASTROS!$H$965</f>
        <v>0004271-4</v>
      </c>
      <c r="U49" s="21">
        <f t="shared" si="1"/>
        <v>144</v>
      </c>
    </row>
    <row r="50" spans="1:21" ht="20.100000000000001" customHeight="1" x14ac:dyDescent="0.25">
      <c r="A50" s="27">
        <f>CADASTROS!$B$44</f>
        <v>42</v>
      </c>
      <c r="B50" s="18" t="str">
        <f>CADASTROS!$C$44</f>
        <v>Melecio Neto Santos de Oliveira</v>
      </c>
      <c r="C50" s="28"/>
      <c r="D50" s="44">
        <f>PLANILHA_COLHEITA_DIÁRIA!$I$66</f>
        <v>0</v>
      </c>
      <c r="E50" s="20">
        <v>6</v>
      </c>
      <c r="F50" s="29" t="str">
        <f>CADASTROS!$E$44</f>
        <v>Bradesco</v>
      </c>
      <c r="G50" s="27">
        <f>CADASTROS!$F$44</f>
        <v>2482</v>
      </c>
      <c r="H50" s="29" t="str">
        <f>CADASTROS!$G$44</f>
        <v>poup</v>
      </c>
      <c r="I50" s="19" t="str">
        <f>CADASTROS!$H$44</f>
        <v>0016052-0</v>
      </c>
      <c r="J50" s="21">
        <f t="shared" si="0"/>
        <v>0</v>
      </c>
      <c r="L50" s="27">
        <v>1319</v>
      </c>
      <c r="M50" s="18" t="s">
        <v>1918</v>
      </c>
      <c r="N50" s="28"/>
      <c r="O50" s="44">
        <v>64</v>
      </c>
      <c r="P50" s="20">
        <v>6</v>
      </c>
      <c r="Q50" s="29" t="s">
        <v>23</v>
      </c>
      <c r="R50" s="27">
        <v>780</v>
      </c>
      <c r="S50" s="29">
        <v>23</v>
      </c>
      <c r="T50" s="19" t="s">
        <v>1919</v>
      </c>
      <c r="U50" s="21">
        <f t="shared" si="1"/>
        <v>384</v>
      </c>
    </row>
    <row r="51" spans="1:21" ht="20.100000000000001" customHeight="1" x14ac:dyDescent="0.25">
      <c r="A51" s="27">
        <f>CADASTROS!$B$45</f>
        <v>43</v>
      </c>
      <c r="B51" s="18" t="str">
        <f>CADASTROS!$C$45</f>
        <v>Henoc Marques de Souza</v>
      </c>
      <c r="C51" s="28"/>
      <c r="D51" s="44">
        <f>PLANILHA_COLHEITA_DIÁRIA!$I$67</f>
        <v>0</v>
      </c>
      <c r="E51" s="20">
        <v>6</v>
      </c>
      <c r="F51" s="29" t="str">
        <f>CADASTROS!$E$45</f>
        <v>Cx. Econômica</v>
      </c>
      <c r="G51" s="27">
        <f>CADASTROS!$F$45</f>
        <v>780</v>
      </c>
      <c r="H51" s="29">
        <f>CADASTROS!$G$45</f>
        <v>13</v>
      </c>
      <c r="I51" s="19" t="str">
        <f>CADASTROS!$H$45</f>
        <v>00090891-0</v>
      </c>
      <c r="J51" s="21">
        <f t="shared" si="0"/>
        <v>0</v>
      </c>
      <c r="L51" s="27">
        <v>1320</v>
      </c>
      <c r="M51" s="18" t="s">
        <v>1970</v>
      </c>
      <c r="N51" s="28"/>
      <c r="O51" s="44">
        <v>77.5</v>
      </c>
      <c r="P51" s="20">
        <v>6</v>
      </c>
      <c r="Q51" s="29" t="s">
        <v>23</v>
      </c>
      <c r="R51" s="27">
        <v>4825</v>
      </c>
      <c r="S51" s="29">
        <v>13</v>
      </c>
      <c r="T51" s="19" t="s">
        <v>1920</v>
      </c>
      <c r="U51" s="21">
        <f t="shared" si="1"/>
        <v>465</v>
      </c>
    </row>
    <row r="52" spans="1:21" ht="20.100000000000001" customHeight="1" x14ac:dyDescent="0.25">
      <c r="A52" s="27">
        <f>CADASTROS!$B$46</f>
        <v>44</v>
      </c>
      <c r="B52" s="18" t="str">
        <f>CADASTROS!$C$46</f>
        <v>Irislene de Novais</v>
      </c>
      <c r="C52" s="28"/>
      <c r="D52" s="44">
        <f>PLANILHA_COLHEITA_DIÁRIA!$I$68</f>
        <v>0</v>
      </c>
      <c r="E52" s="20">
        <v>6</v>
      </c>
      <c r="F52" s="29" t="str">
        <f>CADASTROS!$E$46</f>
        <v>Bradesco</v>
      </c>
      <c r="G52" s="27" t="str">
        <f>CADASTROS!$F$46</f>
        <v>7802-6</v>
      </c>
      <c r="H52" s="29" t="str">
        <f>CADASTROS!$G$46</f>
        <v>c/corr</v>
      </c>
      <c r="I52" s="19" t="str">
        <f>CADASTROS!$H$46</f>
        <v>0016827-0</v>
      </c>
      <c r="J52" s="21">
        <f t="shared" si="0"/>
        <v>0</v>
      </c>
      <c r="L52" s="27">
        <v>1332</v>
      </c>
      <c r="M52" s="18" t="s">
        <v>1942</v>
      </c>
      <c r="N52" s="28"/>
      <c r="O52" s="44">
        <v>125.5</v>
      </c>
      <c r="P52" s="20">
        <v>6</v>
      </c>
      <c r="Q52" s="29" t="s">
        <v>23</v>
      </c>
      <c r="R52" s="27">
        <v>4825</v>
      </c>
      <c r="S52" s="29">
        <v>13</v>
      </c>
      <c r="T52" s="19" t="s">
        <v>1943</v>
      </c>
      <c r="U52" s="21">
        <f t="shared" si="1"/>
        <v>753</v>
      </c>
    </row>
    <row r="53" spans="1:21" ht="20.100000000000001" customHeight="1" x14ac:dyDescent="0.25">
      <c r="A53" s="27">
        <f>CADASTROS!$B$47</f>
        <v>45</v>
      </c>
      <c r="B53" s="18" t="str">
        <f>CADASTROS!$C$47</f>
        <v>Isabel Souza de Oliveira</v>
      </c>
      <c r="C53" s="28"/>
      <c r="D53" s="44">
        <f>PLANILHA_COLHEITA_DIÁRIA!$I$69</f>
        <v>0</v>
      </c>
      <c r="E53" s="20">
        <v>6</v>
      </c>
      <c r="F53" s="29" t="str">
        <f>CADASTROS!$E$47</f>
        <v>Cx. Econômica</v>
      </c>
      <c r="G53" s="27">
        <f>CADASTROS!$F$47</f>
        <v>949</v>
      </c>
      <c r="H53" s="29">
        <f>CADASTROS!$G$47</f>
        <v>13</v>
      </c>
      <c r="I53" s="19" t="str">
        <f>CADASTROS!$H$47</f>
        <v>00081892-7</v>
      </c>
      <c r="J53" s="21">
        <f t="shared" si="0"/>
        <v>0</v>
      </c>
      <c r="L53" s="27">
        <v>1365</v>
      </c>
      <c r="M53" s="18" t="s">
        <v>2018</v>
      </c>
      <c r="N53" s="28"/>
      <c r="O53" s="44">
        <v>240</v>
      </c>
      <c r="P53" s="20">
        <v>6</v>
      </c>
      <c r="Q53" s="29" t="s">
        <v>23</v>
      </c>
      <c r="R53" s="27">
        <v>4601</v>
      </c>
      <c r="S53" s="29">
        <v>1288</v>
      </c>
      <c r="T53" s="19" t="s">
        <v>2904</v>
      </c>
      <c r="U53" s="21">
        <f t="shared" si="1"/>
        <v>1440</v>
      </c>
    </row>
    <row r="54" spans="1:21" ht="20.100000000000001" customHeight="1" x14ac:dyDescent="0.25">
      <c r="A54" s="45">
        <f>CADASTROS!$B$48</f>
        <v>46</v>
      </c>
      <c r="B54" s="46" t="str">
        <f>CADASTROS!$C$48</f>
        <v>Naiara Mª de Oliveira</v>
      </c>
      <c r="C54" s="44"/>
      <c r="D54" s="44">
        <f>PLANILHA_COLHEITA_DIÁRIA!$I$70</f>
        <v>64</v>
      </c>
      <c r="E54" s="20">
        <v>6</v>
      </c>
      <c r="F54" s="47" t="str">
        <f>CADASTROS!$E$48</f>
        <v>Cx. Econômica</v>
      </c>
      <c r="G54" s="45">
        <f>CADASTROS!$F$48</f>
        <v>4825</v>
      </c>
      <c r="H54" s="47">
        <f>CADASTROS!$G$48</f>
        <v>13</v>
      </c>
      <c r="I54" s="48" t="str">
        <f>CADASTROS!$H$48</f>
        <v>00024009-3</v>
      </c>
      <c r="J54" s="21">
        <f t="shared" si="0"/>
        <v>384</v>
      </c>
      <c r="L54" s="27">
        <v>1367</v>
      </c>
      <c r="M54" s="18" t="s">
        <v>2021</v>
      </c>
      <c r="N54" s="28"/>
      <c r="O54" s="44">
        <v>58</v>
      </c>
      <c r="P54" s="20">
        <v>6</v>
      </c>
      <c r="Q54" s="29" t="s">
        <v>23</v>
      </c>
      <c r="R54" s="27">
        <v>4825</v>
      </c>
      <c r="S54" s="29">
        <v>13</v>
      </c>
      <c r="T54" s="19" t="s">
        <v>2903</v>
      </c>
      <c r="U54" s="21">
        <f t="shared" si="1"/>
        <v>348</v>
      </c>
    </row>
    <row r="55" spans="1:21" ht="20.100000000000001" customHeight="1" x14ac:dyDescent="0.25">
      <c r="A55" s="27">
        <f>CADASTROS!$B$49</f>
        <v>47</v>
      </c>
      <c r="B55" s="18" t="str">
        <f>CADASTROS!$C$49</f>
        <v>Roseli Souza Braga</v>
      </c>
      <c r="C55" s="28"/>
      <c r="D55" s="44">
        <f>PLANILHA_COLHEITA_DIÁRIA!$I$71</f>
        <v>0</v>
      </c>
      <c r="E55" s="20">
        <v>6</v>
      </c>
      <c r="F55" s="29" t="str">
        <f>CADASTROS!$E$49</f>
        <v>Cx. Econômica</v>
      </c>
      <c r="G55" s="27">
        <f>CADASTROS!$F$49</f>
        <v>780</v>
      </c>
      <c r="H55" s="29">
        <f>CADASTROS!$G$49</f>
        <v>23</v>
      </c>
      <c r="I55" s="19" t="str">
        <f>CADASTROS!$H$49</f>
        <v>00016384-9</v>
      </c>
      <c r="J55" s="21">
        <f t="shared" si="0"/>
        <v>0</v>
      </c>
      <c r="L55" s="27">
        <v>1372</v>
      </c>
      <c r="M55" s="18" t="s">
        <v>2031</v>
      </c>
      <c r="N55" s="28"/>
      <c r="O55" s="44">
        <v>18.5</v>
      </c>
      <c r="P55" s="20">
        <v>6</v>
      </c>
      <c r="Q55" s="29" t="s">
        <v>23</v>
      </c>
      <c r="R55" s="27">
        <v>949</v>
      </c>
      <c r="S55" s="29">
        <v>13</v>
      </c>
      <c r="T55" s="19" t="s">
        <v>2032</v>
      </c>
      <c r="U55" s="21">
        <f t="shared" si="1"/>
        <v>111</v>
      </c>
    </row>
    <row r="56" spans="1:21" ht="23.25" x14ac:dyDescent="0.35">
      <c r="B56" s="289" t="s">
        <v>2</v>
      </c>
      <c r="C56" s="289"/>
      <c r="D56" s="15">
        <f>SUM(D7:D55)</f>
        <v>149</v>
      </c>
      <c r="E56" s="20"/>
      <c r="F56" s="294"/>
      <c r="G56" s="295"/>
      <c r="H56" s="295"/>
      <c r="I56" s="296"/>
      <c r="J56" s="17">
        <f>SUM(J7:J55)</f>
        <v>894</v>
      </c>
      <c r="L56" s="53"/>
      <c r="M56" s="297" t="s">
        <v>2</v>
      </c>
      <c r="N56" s="297"/>
      <c r="O56" s="54">
        <f>SUM(O7:O55)</f>
        <v>2997.5</v>
      </c>
      <c r="P56" s="54"/>
      <c r="Q56" s="298" t="s">
        <v>1239</v>
      </c>
      <c r="R56" s="299"/>
      <c r="S56" s="299"/>
      <c r="T56" s="300"/>
      <c r="U56" s="55">
        <f>SUM(U7:U55)</f>
        <v>17985</v>
      </c>
    </row>
    <row r="59" spans="1:21" x14ac:dyDescent="0.25">
      <c r="A59" s="311"/>
      <c r="B59" s="311"/>
      <c r="C59" s="311"/>
      <c r="D59" s="311"/>
      <c r="E59" s="311"/>
      <c r="F59" s="311"/>
      <c r="G59" s="311"/>
      <c r="H59" s="311"/>
      <c r="I59" s="311"/>
      <c r="J59" s="311"/>
    </row>
    <row r="60" spans="1:21" ht="15.75" x14ac:dyDescent="0.25">
      <c r="A60" s="282" t="s">
        <v>8</v>
      </c>
      <c r="B60" s="282"/>
      <c r="C60" s="282"/>
      <c r="D60" s="282"/>
      <c r="E60" s="282"/>
      <c r="F60" s="282"/>
      <c r="G60" s="282"/>
      <c r="H60" s="282"/>
      <c r="I60" s="282"/>
      <c r="J60" s="282"/>
      <c r="K60" s="43"/>
      <c r="L60" s="312" t="s">
        <v>8</v>
      </c>
      <c r="M60" s="312"/>
      <c r="N60" s="312"/>
      <c r="O60" s="312"/>
      <c r="P60" s="312"/>
      <c r="Q60" s="312"/>
      <c r="R60" s="312"/>
      <c r="S60" s="312"/>
      <c r="T60" s="312"/>
      <c r="U60" s="312"/>
    </row>
    <row r="61" spans="1:21" ht="16.5" thickBot="1" x14ac:dyDescent="0.3">
      <c r="A61" s="283" t="s">
        <v>10</v>
      </c>
      <c r="B61" s="283"/>
      <c r="C61" s="283"/>
      <c r="D61" s="283"/>
      <c r="E61" s="283"/>
      <c r="F61" s="283"/>
      <c r="G61" s="283"/>
      <c r="H61" s="283"/>
      <c r="I61" s="283"/>
      <c r="J61" s="283"/>
      <c r="K61" s="43"/>
      <c r="L61" s="301" t="s">
        <v>10</v>
      </c>
      <c r="M61" s="301"/>
      <c r="N61" s="301"/>
      <c r="O61" s="301"/>
      <c r="P61" s="301"/>
      <c r="Q61" s="301"/>
      <c r="R61" s="301"/>
      <c r="S61" s="301"/>
      <c r="T61" s="301"/>
      <c r="U61" s="301"/>
    </row>
    <row r="62" spans="1:21" ht="20.65" customHeight="1" thickTop="1" thickBot="1" x14ac:dyDescent="0.3">
      <c r="A62" s="284" t="s">
        <v>2967</v>
      </c>
      <c r="B62" s="284"/>
      <c r="C62" s="284"/>
      <c r="D62" s="284"/>
      <c r="E62" s="284"/>
      <c r="F62" s="284"/>
      <c r="G62" s="284"/>
      <c r="H62" s="284"/>
      <c r="I62" s="284"/>
      <c r="J62" s="284"/>
      <c r="K62" s="43"/>
      <c r="L62" s="302" t="s">
        <v>2968</v>
      </c>
      <c r="M62" s="302"/>
      <c r="N62" s="302"/>
      <c r="O62" s="302"/>
      <c r="P62" s="302"/>
      <c r="Q62" s="302"/>
      <c r="R62" s="302"/>
      <c r="S62" s="302"/>
      <c r="T62" s="302"/>
      <c r="U62" s="302"/>
    </row>
    <row r="63" spans="1:21" ht="20.100000000000001" customHeight="1" x14ac:dyDescent="0.25">
      <c r="A63" s="22" t="s">
        <v>21</v>
      </c>
      <c r="B63" s="285" t="s">
        <v>19</v>
      </c>
      <c r="C63" s="290" t="s">
        <v>7</v>
      </c>
      <c r="D63" s="292" t="s">
        <v>13</v>
      </c>
      <c r="E63" s="23" t="s">
        <v>12</v>
      </c>
      <c r="F63" s="285" t="s">
        <v>14</v>
      </c>
      <c r="G63" s="285" t="s">
        <v>15</v>
      </c>
      <c r="H63" s="285" t="s">
        <v>16</v>
      </c>
      <c r="I63" s="285" t="s">
        <v>17</v>
      </c>
      <c r="J63" s="287" t="s">
        <v>18</v>
      </c>
      <c r="K63" s="43"/>
      <c r="L63" s="60" t="s">
        <v>21</v>
      </c>
      <c r="M63" s="303" t="s">
        <v>19</v>
      </c>
      <c r="N63" s="305" t="s">
        <v>7</v>
      </c>
      <c r="O63" s="307" t="s">
        <v>13</v>
      </c>
      <c r="P63" s="61" t="s">
        <v>12</v>
      </c>
      <c r="Q63" s="303" t="s">
        <v>14</v>
      </c>
      <c r="R63" s="303" t="s">
        <v>15</v>
      </c>
      <c r="S63" s="303" t="s">
        <v>16</v>
      </c>
      <c r="T63" s="303" t="s">
        <v>17</v>
      </c>
      <c r="U63" s="309" t="s">
        <v>18</v>
      </c>
    </row>
    <row r="64" spans="1:21" ht="20.100000000000001" customHeight="1" thickBot="1" x14ac:dyDescent="0.3">
      <c r="A64" s="24" t="s">
        <v>20</v>
      </c>
      <c r="B64" s="286"/>
      <c r="C64" s="291"/>
      <c r="D64" s="293"/>
      <c r="E64" s="38" t="s">
        <v>11</v>
      </c>
      <c r="F64" s="286"/>
      <c r="G64" s="286"/>
      <c r="H64" s="286"/>
      <c r="I64" s="286"/>
      <c r="J64" s="288"/>
      <c r="K64" s="43"/>
      <c r="L64" s="62" t="s">
        <v>20</v>
      </c>
      <c r="M64" s="304"/>
      <c r="N64" s="306"/>
      <c r="O64" s="308"/>
      <c r="P64" s="59" t="s">
        <v>11</v>
      </c>
      <c r="Q64" s="304"/>
      <c r="R64" s="304"/>
      <c r="S64" s="304"/>
      <c r="T64" s="304"/>
      <c r="U64" s="310"/>
    </row>
    <row r="65" spans="1:21" ht="20.100000000000001" customHeight="1" x14ac:dyDescent="0.25">
      <c r="A65" s="27">
        <f>CADASTROS!$B$50</f>
        <v>48</v>
      </c>
      <c r="B65" s="18" t="str">
        <f>CADASTROS!$C$50</f>
        <v>Jeicion Almeida de Miranda</v>
      </c>
      <c r="C65" s="28"/>
      <c r="D65" s="44">
        <f>PLANILHA_COLHEITA_DIÁRIA!$I$72</f>
        <v>0</v>
      </c>
      <c r="E65" s="20">
        <v>6</v>
      </c>
      <c r="F65" s="29" t="str">
        <f>CADASTROS!$E$50</f>
        <v>Cx. Econômica</v>
      </c>
      <c r="G65" s="27">
        <f>CADASTROS!$F$50</f>
        <v>4825</v>
      </c>
      <c r="H65" s="29">
        <f>CADASTROS!$G$50</f>
        <v>13</v>
      </c>
      <c r="I65" s="19" t="str">
        <f>CADASTROS!$H$50</f>
        <v>00022181-1</v>
      </c>
      <c r="J65" s="21">
        <f t="shared" ref="J65:J109" si="2">D65*E65</f>
        <v>0</v>
      </c>
      <c r="K65" s="43"/>
      <c r="L65" s="27">
        <v>1398</v>
      </c>
      <c r="M65" s="18" t="s">
        <v>2082</v>
      </c>
      <c r="N65" s="28"/>
      <c r="O65" s="44">
        <v>11</v>
      </c>
      <c r="P65" s="20">
        <v>6</v>
      </c>
      <c r="Q65" s="29" t="s">
        <v>23</v>
      </c>
      <c r="R65" s="27">
        <v>4825</v>
      </c>
      <c r="S65" s="29">
        <v>13</v>
      </c>
      <c r="T65" s="19" t="s">
        <v>2083</v>
      </c>
      <c r="U65" s="21">
        <f t="shared" ref="U65:U108" si="3">O65*P65</f>
        <v>66</v>
      </c>
    </row>
    <row r="66" spans="1:21" ht="20.100000000000001" customHeight="1" x14ac:dyDescent="0.25">
      <c r="A66" s="27">
        <f>CADASTROS!$B$51</f>
        <v>49</v>
      </c>
      <c r="B66" s="18" t="str">
        <f>CADASTROS!$C$51</f>
        <v>Luciana Rodrigues Santos</v>
      </c>
      <c r="C66" s="28"/>
      <c r="D66" s="44">
        <f>PLANILHA_COLHEITA_DIÁRIA!$I$73</f>
        <v>0</v>
      </c>
      <c r="E66" s="20">
        <v>6</v>
      </c>
      <c r="F66" s="29" t="str">
        <f>CADASTROS!$E$51</f>
        <v>Cx. Econômica</v>
      </c>
      <c r="G66" s="27">
        <f>CADASTROS!$F$51</f>
        <v>949</v>
      </c>
      <c r="H66" s="29">
        <f>CADASTROS!$G$51</f>
        <v>1288</v>
      </c>
      <c r="I66" s="19" t="str">
        <f>CADASTROS!$H$51</f>
        <v>834387358-9</v>
      </c>
      <c r="J66" s="21">
        <f t="shared" si="2"/>
        <v>0</v>
      </c>
      <c r="K66" s="43"/>
      <c r="L66" s="27">
        <v>1399</v>
      </c>
      <c r="M66" s="18" t="s">
        <v>2084</v>
      </c>
      <c r="N66" s="28"/>
      <c r="O66" s="44">
        <v>26</v>
      </c>
      <c r="P66" s="20">
        <v>6</v>
      </c>
      <c r="Q66" s="29" t="s">
        <v>23</v>
      </c>
      <c r="R66" s="27">
        <v>4825</v>
      </c>
      <c r="S66" s="29">
        <v>13</v>
      </c>
      <c r="T66" s="19" t="s">
        <v>2085</v>
      </c>
      <c r="U66" s="21">
        <f t="shared" si="3"/>
        <v>156</v>
      </c>
    </row>
    <row r="67" spans="1:21" ht="20.100000000000001" customHeight="1" x14ac:dyDescent="0.25">
      <c r="A67" s="27">
        <f>CADASTROS!$B$52</f>
        <v>50</v>
      </c>
      <c r="B67" s="18" t="str">
        <f>CADASTROS!$C$52</f>
        <v>Anatilde Saturniz de Souza</v>
      </c>
      <c r="C67" s="28"/>
      <c r="D67" s="44">
        <f>PLANILHA_COLHEITA_DIÁRIA!$I$74</f>
        <v>0</v>
      </c>
      <c r="E67" s="20">
        <v>6</v>
      </c>
      <c r="F67" s="29" t="str">
        <f>CADASTROS!$E$52</f>
        <v>Bradesco</v>
      </c>
      <c r="G67" s="27" t="str">
        <f>CADASTROS!$F$52</f>
        <v>3801-6</v>
      </c>
      <c r="H67" s="29" t="str">
        <f>CADASTROS!$G$52</f>
        <v>c/corr</v>
      </c>
      <c r="I67" s="19" t="str">
        <f>CADASTROS!$H$52</f>
        <v>0640007-8</v>
      </c>
      <c r="J67" s="21">
        <f t="shared" si="2"/>
        <v>0</v>
      </c>
      <c r="K67" s="43"/>
      <c r="L67" s="27">
        <v>1449</v>
      </c>
      <c r="M67" s="18" t="s">
        <v>253</v>
      </c>
      <c r="N67" s="28"/>
      <c r="O67" s="44">
        <v>39</v>
      </c>
      <c r="P67" s="20">
        <v>6</v>
      </c>
      <c r="Q67" s="29" t="s">
        <v>23</v>
      </c>
      <c r="R67" s="27">
        <v>4825</v>
      </c>
      <c r="S67" s="29">
        <v>13</v>
      </c>
      <c r="T67" s="19" t="s">
        <v>484</v>
      </c>
      <c r="U67" s="21">
        <f t="shared" si="3"/>
        <v>234</v>
      </c>
    </row>
    <row r="68" spans="1:21" ht="20.100000000000001" customHeight="1" x14ac:dyDescent="0.25">
      <c r="A68" s="27">
        <f>CADASTROS!$B$53</f>
        <v>51</v>
      </c>
      <c r="B68" s="18" t="str">
        <f>CADASTROS!$C$53</f>
        <v>Maria Nilza Alves Maciel</v>
      </c>
      <c r="C68" s="28"/>
      <c r="D68" s="44">
        <f>PLANILHA_COLHEITA_DIÁRIA!$I$75</f>
        <v>0</v>
      </c>
      <c r="E68" s="20">
        <v>6</v>
      </c>
      <c r="F68" s="29" t="str">
        <f>CADASTROS!$E$53</f>
        <v>Cx. Econômica</v>
      </c>
      <c r="G68" s="27">
        <f>CADASTROS!$F$53</f>
        <v>4825</v>
      </c>
      <c r="H68" s="29">
        <f>CADASTROS!$G$53</f>
        <v>13</v>
      </c>
      <c r="I68" s="19" t="str">
        <f>CADASTROS!$H$53</f>
        <v>00017286-1</v>
      </c>
      <c r="J68" s="21">
        <f t="shared" si="2"/>
        <v>0</v>
      </c>
      <c r="K68" s="43"/>
      <c r="L68" s="27">
        <v>1468</v>
      </c>
      <c r="M68" s="18" t="s">
        <v>2263</v>
      </c>
      <c r="N68" s="28"/>
      <c r="O68" s="44">
        <v>22</v>
      </c>
      <c r="P68" s="20">
        <v>6</v>
      </c>
      <c r="Q68" s="29" t="s">
        <v>23</v>
      </c>
      <c r="R68" s="27">
        <v>4818</v>
      </c>
      <c r="S68" s="29">
        <v>13</v>
      </c>
      <c r="T68" s="19" t="s">
        <v>2199</v>
      </c>
      <c r="U68" s="21">
        <f t="shared" si="3"/>
        <v>132</v>
      </c>
    </row>
    <row r="69" spans="1:21" ht="20.100000000000001" customHeight="1" x14ac:dyDescent="0.25">
      <c r="A69" s="27">
        <f>CADASTROS!$B$54</f>
        <v>52</v>
      </c>
      <c r="B69" s="18" t="str">
        <f>CADASTROS!$C$54</f>
        <v>Angela Mª Pereira Anjos</v>
      </c>
      <c r="C69" s="28"/>
      <c r="D69" s="44">
        <f>PLANILHA_COLHEITA_DIÁRIA!$I$76</f>
        <v>0</v>
      </c>
      <c r="E69" s="20">
        <v>6</v>
      </c>
      <c r="F69" s="29" t="str">
        <f>CADASTROS!$E$54</f>
        <v>Bradesco</v>
      </c>
      <c r="G69" s="27" t="str">
        <f>CADASTROS!$F$54</f>
        <v>3801-6</v>
      </c>
      <c r="H69" s="29" t="str">
        <f>CADASTROS!$G$54</f>
        <v>poup</v>
      </c>
      <c r="I69" s="19" t="str">
        <f>CADASTROS!$H$54</f>
        <v>1000425-0</v>
      </c>
      <c r="J69" s="21">
        <f t="shared" si="2"/>
        <v>0</v>
      </c>
      <c r="K69" s="43"/>
      <c r="L69" s="27">
        <v>1480</v>
      </c>
      <c r="M69" s="18" t="s">
        <v>2212</v>
      </c>
      <c r="N69" s="28"/>
      <c r="O69" s="44">
        <v>47</v>
      </c>
      <c r="P69" s="20">
        <v>6</v>
      </c>
      <c r="Q69" s="29" t="s">
        <v>23</v>
      </c>
      <c r="R69" s="27">
        <v>949</v>
      </c>
      <c r="S69" s="29">
        <v>13</v>
      </c>
      <c r="T69" s="19" t="s">
        <v>2213</v>
      </c>
      <c r="U69" s="21">
        <f t="shared" si="3"/>
        <v>282</v>
      </c>
    </row>
    <row r="70" spans="1:21" ht="20.100000000000001" customHeight="1" x14ac:dyDescent="0.25">
      <c r="A70" s="27">
        <f>CADASTROS!$B$55</f>
        <v>53</v>
      </c>
      <c r="B70" s="18" t="str">
        <f>CADASTROS!$C$55</f>
        <v>Cristiane Sousa Santos</v>
      </c>
      <c r="C70" s="28"/>
      <c r="D70" s="44">
        <f>PLANILHA_COLHEITA_DIÁRIA!$I$92</f>
        <v>0</v>
      </c>
      <c r="E70" s="20">
        <v>6</v>
      </c>
      <c r="F70" s="29" t="str">
        <f>CADASTROS!$E$55</f>
        <v>Cx. Econômica</v>
      </c>
      <c r="G70" s="27">
        <f>CADASTROS!$F$55</f>
        <v>949</v>
      </c>
      <c r="H70" s="29">
        <f>CADASTROS!$G$55</f>
        <v>23</v>
      </c>
      <c r="I70" s="19" t="str">
        <f>CADASTROS!$H$55</f>
        <v>00006769-4</v>
      </c>
      <c r="J70" s="21">
        <f t="shared" si="2"/>
        <v>0</v>
      </c>
      <c r="K70" s="43"/>
      <c r="L70" s="27">
        <v>1495</v>
      </c>
      <c r="M70" s="18" t="s">
        <v>2242</v>
      </c>
      <c r="N70" s="28"/>
      <c r="O70" s="44">
        <v>59.5</v>
      </c>
      <c r="P70" s="20">
        <v>6</v>
      </c>
      <c r="Q70" s="29" t="s">
        <v>23</v>
      </c>
      <c r="R70" s="27">
        <v>4825</v>
      </c>
      <c r="S70" s="29">
        <v>13</v>
      </c>
      <c r="T70" s="19" t="s">
        <v>2243</v>
      </c>
      <c r="U70" s="21">
        <f t="shared" si="3"/>
        <v>357</v>
      </c>
    </row>
    <row r="71" spans="1:21" ht="20.100000000000001" customHeight="1" x14ac:dyDescent="0.25">
      <c r="A71" s="27">
        <f>CADASTROS!$B$56</f>
        <v>54</v>
      </c>
      <c r="B71" s="18" t="str">
        <f>CADASTROS!$C$56</f>
        <v>Paulo de Oliveira</v>
      </c>
      <c r="C71" s="39"/>
      <c r="D71" s="44">
        <f>PLANILHA_COLHEITA_DIÁRIA!$I$93</f>
        <v>0</v>
      </c>
      <c r="E71" s="20">
        <v>6</v>
      </c>
      <c r="F71" s="29" t="str">
        <f>CADASTROS!$E$56</f>
        <v>Bradesco</v>
      </c>
      <c r="G71" s="27" t="str">
        <f>CADASTROS!$F$56</f>
        <v>3801-6</v>
      </c>
      <c r="H71" s="29" t="str">
        <f>CADASTROS!$G$56</f>
        <v>poup</v>
      </c>
      <c r="I71" s="19" t="str">
        <f>CADASTROS!$H$56</f>
        <v>1000115-3</v>
      </c>
      <c r="J71" s="21">
        <f t="shared" si="2"/>
        <v>0</v>
      </c>
      <c r="K71" s="43"/>
      <c r="L71" s="27">
        <v>1499</v>
      </c>
      <c r="M71" s="18" t="s">
        <v>2264</v>
      </c>
      <c r="N71" s="28"/>
      <c r="O71" s="44">
        <v>47.5</v>
      </c>
      <c r="P71" s="20">
        <v>6</v>
      </c>
      <c r="Q71" s="29" t="s">
        <v>23</v>
      </c>
      <c r="R71" s="27">
        <v>4825</v>
      </c>
      <c r="S71" s="29">
        <v>13</v>
      </c>
      <c r="T71" s="19" t="s">
        <v>2345</v>
      </c>
      <c r="U71" s="21">
        <f t="shared" si="3"/>
        <v>285</v>
      </c>
    </row>
    <row r="72" spans="1:21" ht="20.100000000000001" customHeight="1" x14ac:dyDescent="0.25">
      <c r="A72" s="27">
        <f>CADASTROS!$B$57</f>
        <v>55</v>
      </c>
      <c r="B72" s="18" t="str">
        <f>CADASTROS!$C$57</f>
        <v>Domingos Marques Borges</v>
      </c>
      <c r="C72" s="28"/>
      <c r="D72" s="44">
        <f>PLANILHA_COLHEITA_DIÁRIA!$I$94</f>
        <v>0</v>
      </c>
      <c r="E72" s="20">
        <v>6</v>
      </c>
      <c r="F72" s="29" t="str">
        <f>CADASTROS!$E$57</f>
        <v>Cx. Econômica</v>
      </c>
      <c r="G72" s="27">
        <f>CADASTROS!$F$57</f>
        <v>412</v>
      </c>
      <c r="H72" s="29">
        <f>CADASTROS!$G$57</f>
        <v>1288</v>
      </c>
      <c r="I72" s="19" t="str">
        <f>CADASTROS!$H$57</f>
        <v>866520615-7</v>
      </c>
      <c r="J72" s="21">
        <f t="shared" si="2"/>
        <v>0</v>
      </c>
      <c r="K72" s="43"/>
      <c r="L72" s="27">
        <v>1502</v>
      </c>
      <c r="M72" s="18" t="s">
        <v>35</v>
      </c>
      <c r="N72" s="28"/>
      <c r="O72" s="44">
        <v>84</v>
      </c>
      <c r="P72" s="20">
        <v>6</v>
      </c>
      <c r="Q72" s="29" t="s">
        <v>23</v>
      </c>
      <c r="R72" s="27">
        <v>949</v>
      </c>
      <c r="S72" s="29">
        <v>23</v>
      </c>
      <c r="T72" s="19" t="s">
        <v>2259</v>
      </c>
      <c r="U72" s="21">
        <f t="shared" si="3"/>
        <v>504</v>
      </c>
    </row>
    <row r="73" spans="1:21" ht="20.100000000000001" customHeight="1" x14ac:dyDescent="0.25">
      <c r="A73" s="27">
        <f>CADASTROS!$B$58</f>
        <v>56</v>
      </c>
      <c r="B73" s="18" t="str">
        <f>CADASTROS!$C$58</f>
        <v>Evanilza Miranda Araújo</v>
      </c>
      <c r="C73" s="39"/>
      <c r="D73" s="44">
        <f>PLANILHA_COLHEITA_DIÁRIA!$I$95</f>
        <v>0</v>
      </c>
      <c r="E73" s="20">
        <v>6</v>
      </c>
      <c r="F73" s="29" t="str">
        <f>CADASTROS!$E$58</f>
        <v>Cx. Econômica</v>
      </c>
      <c r="G73" s="27">
        <f>CADASTROS!$F$58</f>
        <v>4825</v>
      </c>
      <c r="H73" s="29">
        <f>CADASTROS!$G$58</f>
        <v>13</v>
      </c>
      <c r="I73" s="19" t="str">
        <f>CADASTROS!$H$58</f>
        <v>00005233-5</v>
      </c>
      <c r="J73" s="21">
        <f t="shared" si="2"/>
        <v>0</v>
      </c>
      <c r="K73" s="43"/>
      <c r="L73" s="27">
        <v>1511</v>
      </c>
      <c r="M73" s="18" t="s">
        <v>2272</v>
      </c>
      <c r="N73" s="28"/>
      <c r="O73" s="44">
        <v>71</v>
      </c>
      <c r="P73" s="20">
        <v>6</v>
      </c>
      <c r="Q73" s="29" t="s">
        <v>23</v>
      </c>
      <c r="R73" s="27">
        <v>4825</v>
      </c>
      <c r="S73" s="29">
        <v>13</v>
      </c>
      <c r="T73" s="19" t="s">
        <v>540</v>
      </c>
      <c r="U73" s="21">
        <f t="shared" si="3"/>
        <v>426</v>
      </c>
    </row>
    <row r="74" spans="1:21" ht="20.100000000000001" customHeight="1" x14ac:dyDescent="0.25">
      <c r="A74" s="27">
        <f>CADASTROS!$B$59</f>
        <v>57</v>
      </c>
      <c r="B74" s="18" t="str">
        <f>CADASTROS!$C$59</f>
        <v>Adelcione Cruz Damasceno</v>
      </c>
      <c r="C74" s="39"/>
      <c r="D74" s="44">
        <f>PLANILHA_COLHEITA_DIÁRIA!$I$96</f>
        <v>0</v>
      </c>
      <c r="E74" s="20">
        <v>6</v>
      </c>
      <c r="F74" s="29" t="str">
        <f>CADASTROS!$E$59</f>
        <v>Cx. Econômica</v>
      </c>
      <c r="G74" s="27">
        <f>CADASTROS!$F$59</f>
        <v>4825</v>
      </c>
      <c r="H74" s="29">
        <f>CADASTROS!$G$59</f>
        <v>13</v>
      </c>
      <c r="I74" s="19" t="str">
        <f>CADASTROS!$H$59</f>
        <v>00015832-0</v>
      </c>
      <c r="J74" s="21">
        <f t="shared" si="2"/>
        <v>0</v>
      </c>
      <c r="K74" s="43"/>
      <c r="L74" s="27">
        <v>1528</v>
      </c>
      <c r="M74" s="18" t="s">
        <v>2299</v>
      </c>
      <c r="N74" s="28"/>
      <c r="O74" s="44">
        <v>69.5</v>
      </c>
      <c r="P74" s="20">
        <v>6</v>
      </c>
      <c r="Q74" s="29" t="s">
        <v>23</v>
      </c>
      <c r="R74" s="27">
        <v>4825</v>
      </c>
      <c r="S74" s="29">
        <v>13</v>
      </c>
      <c r="T74" s="19" t="s">
        <v>2300</v>
      </c>
      <c r="U74" s="21">
        <f t="shared" si="3"/>
        <v>417</v>
      </c>
    </row>
    <row r="75" spans="1:21" ht="20.100000000000001" customHeight="1" x14ac:dyDescent="0.25">
      <c r="A75" s="27">
        <f>CADASTROS!$B$60</f>
        <v>58</v>
      </c>
      <c r="B75" s="18" t="str">
        <f>CADASTROS!$C$60</f>
        <v>Sandra Santos Gabriel</v>
      </c>
      <c r="C75" s="39"/>
      <c r="D75" s="44">
        <f>PLANILHA_COLHEITA_DIÁRIA!$I$97</f>
        <v>0</v>
      </c>
      <c r="E75" s="20">
        <v>6</v>
      </c>
      <c r="F75" s="29" t="str">
        <f>CADASTROS!$E$60</f>
        <v>Bradesco</v>
      </c>
      <c r="G75" s="27" t="str">
        <f>CADASTROS!$F$60</f>
        <v>7320-2</v>
      </c>
      <c r="H75" s="29" t="str">
        <f>CADASTROS!$G$60</f>
        <v>c/corr</v>
      </c>
      <c r="I75" s="19" t="str">
        <f>CADASTROS!$H$60</f>
        <v>0483865-3</v>
      </c>
      <c r="J75" s="21">
        <f t="shared" si="2"/>
        <v>0</v>
      </c>
      <c r="K75" s="43"/>
      <c r="L75" s="27">
        <v>1542</v>
      </c>
      <c r="M75" s="18" t="s">
        <v>2796</v>
      </c>
      <c r="N75" s="28"/>
      <c r="O75" s="44">
        <v>19.5</v>
      </c>
      <c r="P75" s="20">
        <v>6</v>
      </c>
      <c r="Q75" s="29" t="s">
        <v>23</v>
      </c>
      <c r="R75" s="27">
        <v>949</v>
      </c>
      <c r="S75" s="29">
        <v>23</v>
      </c>
      <c r="T75" s="19" t="s">
        <v>2322</v>
      </c>
      <c r="U75" s="21">
        <f t="shared" si="3"/>
        <v>117</v>
      </c>
    </row>
    <row r="76" spans="1:21" ht="20.100000000000001" customHeight="1" x14ac:dyDescent="0.25">
      <c r="A76" s="27">
        <f>CADASTROS!$B$61</f>
        <v>59</v>
      </c>
      <c r="B76" s="18" t="str">
        <f>CADASTROS!$C$61</f>
        <v>Delmiro Silva de Oliveira</v>
      </c>
      <c r="C76" s="28"/>
      <c r="D76" s="44">
        <f>PLANILHA_COLHEITA_DIÁRIA!$I$98</f>
        <v>0</v>
      </c>
      <c r="E76" s="20">
        <v>6</v>
      </c>
      <c r="F76" s="29" t="str">
        <f>CADASTROS!$E$61</f>
        <v>Cx. Econômica</v>
      </c>
      <c r="G76" s="27">
        <f>CADASTROS!$F$61</f>
        <v>4818</v>
      </c>
      <c r="H76" s="29">
        <f>CADASTROS!$G$61</f>
        <v>13</v>
      </c>
      <c r="I76" s="19" t="str">
        <f>CADASTROS!$H$61</f>
        <v>00013233-0</v>
      </c>
      <c r="J76" s="21">
        <f t="shared" si="2"/>
        <v>0</v>
      </c>
      <c r="K76" s="43"/>
      <c r="L76" s="27">
        <v>1550</v>
      </c>
      <c r="M76" s="18" t="s">
        <v>2344</v>
      </c>
      <c r="N76" s="28"/>
      <c r="O76" s="44">
        <v>24.5</v>
      </c>
      <c r="P76" s="20">
        <v>6</v>
      </c>
      <c r="Q76" s="29" t="s">
        <v>23</v>
      </c>
      <c r="R76" s="27">
        <v>4825</v>
      </c>
      <c r="S76" s="29">
        <v>1288</v>
      </c>
      <c r="T76" s="19" t="s">
        <v>2985</v>
      </c>
      <c r="U76" s="21">
        <f t="shared" si="3"/>
        <v>147</v>
      </c>
    </row>
    <row r="77" spans="1:21" ht="20.100000000000001" customHeight="1" x14ac:dyDescent="0.25">
      <c r="A77" s="27" t="e">
        <f>CADASTROS!#REF!</f>
        <v>#REF!</v>
      </c>
      <c r="B77" s="18" t="e">
        <f>CADASTROS!#REF!</f>
        <v>#REF!</v>
      </c>
      <c r="C77" s="28"/>
      <c r="D77" s="44">
        <f>PLANILHA_COLHEITA_DIÁRIA!$I$99</f>
        <v>0</v>
      </c>
      <c r="E77" s="20">
        <v>6</v>
      </c>
      <c r="F77" s="29" t="e">
        <f>CADASTROS!#REF!</f>
        <v>#REF!</v>
      </c>
      <c r="G77" s="27" t="e">
        <f>CADASTROS!#REF!</f>
        <v>#REF!</v>
      </c>
      <c r="H77" s="29" t="e">
        <f>CADASTROS!#REF!</f>
        <v>#REF!</v>
      </c>
      <c r="I77" s="19" t="e">
        <f>CADASTROS!#REF!</f>
        <v>#REF!</v>
      </c>
      <c r="J77" s="21">
        <f t="shared" si="2"/>
        <v>0</v>
      </c>
      <c r="K77" s="43"/>
      <c r="L77" s="27">
        <v>1555</v>
      </c>
      <c r="M77" s="18" t="s">
        <v>2347</v>
      </c>
      <c r="N77" s="28"/>
      <c r="O77" s="44">
        <v>49.5</v>
      </c>
      <c r="P77" s="20">
        <v>6</v>
      </c>
      <c r="Q77" s="29" t="s">
        <v>23</v>
      </c>
      <c r="R77" s="27">
        <v>4818</v>
      </c>
      <c r="S77" s="29">
        <v>13</v>
      </c>
      <c r="T77" s="19" t="s">
        <v>2352</v>
      </c>
      <c r="U77" s="21">
        <f t="shared" si="3"/>
        <v>297</v>
      </c>
    </row>
    <row r="78" spans="1:21" ht="20.100000000000001" customHeight="1" x14ac:dyDescent="0.25">
      <c r="A78" s="27">
        <f>CADASTROS!$B$62</f>
        <v>60</v>
      </c>
      <c r="B78" s="18" t="str">
        <f>CADASTROS!$C$62</f>
        <v>Geane Barauna de Oliveira</v>
      </c>
      <c r="C78" s="28"/>
      <c r="D78" s="51">
        <f>PLANILHA_COLHEITA_DIÁRIA!$I$100</f>
        <v>0</v>
      </c>
      <c r="E78" s="20">
        <v>6</v>
      </c>
      <c r="F78" s="29" t="str">
        <f>CADASTROS!$E$62</f>
        <v>Cx. Econômica</v>
      </c>
      <c r="G78" s="27">
        <f>CADASTROS!$F$62</f>
        <v>4825</v>
      </c>
      <c r="H78" s="29">
        <f>CADASTROS!$G$62</f>
        <v>13</v>
      </c>
      <c r="I78" s="19" t="str">
        <f>CADASTROS!$H$62</f>
        <v>00008649-3</v>
      </c>
      <c r="J78" s="21">
        <f t="shared" si="2"/>
        <v>0</v>
      </c>
      <c r="K78" s="43"/>
      <c r="L78" s="27">
        <v>1558</v>
      </c>
      <c r="M78" s="18" t="s">
        <v>2349</v>
      </c>
      <c r="N78" s="28"/>
      <c r="O78" s="44">
        <v>57</v>
      </c>
      <c r="P78" s="20">
        <v>6</v>
      </c>
      <c r="Q78" s="29" t="s">
        <v>23</v>
      </c>
      <c r="R78" s="27">
        <v>949</v>
      </c>
      <c r="S78" s="29">
        <v>23</v>
      </c>
      <c r="T78" s="19" t="s">
        <v>2356</v>
      </c>
      <c r="U78" s="21">
        <f t="shared" si="3"/>
        <v>342</v>
      </c>
    </row>
    <row r="79" spans="1:21" ht="20.100000000000001" customHeight="1" x14ac:dyDescent="0.25">
      <c r="A79" s="27">
        <f>CADASTROS!$B$63</f>
        <v>61</v>
      </c>
      <c r="B79" s="18" t="str">
        <f>CADASTROS!$C$63</f>
        <v>Tássio Oliveira Pires</v>
      </c>
      <c r="C79" s="28"/>
      <c r="D79" s="50">
        <f>PLANILHA_COLHEITA_DIÁRIA!$I$101</f>
        <v>0</v>
      </c>
      <c r="E79" s="20">
        <v>6</v>
      </c>
      <c r="F79" s="29" t="str">
        <f>CADASTROS!$E$63</f>
        <v>Cx. Econômica</v>
      </c>
      <c r="G79" s="27">
        <f>CADASTROS!$F$63</f>
        <v>2281</v>
      </c>
      <c r="H79" s="29">
        <f>CADASTROS!$G$63</f>
        <v>13</v>
      </c>
      <c r="I79" s="19" t="str">
        <f>CADASTROS!$H$63</f>
        <v>00037202-8</v>
      </c>
      <c r="J79" s="21">
        <f t="shared" si="2"/>
        <v>0</v>
      </c>
      <c r="K79" s="43"/>
      <c r="L79" s="27">
        <v>1561</v>
      </c>
      <c r="M79" s="18" t="s">
        <v>2374</v>
      </c>
      <c r="N79" s="28"/>
      <c r="O79" s="44">
        <v>101</v>
      </c>
      <c r="P79" s="20">
        <v>6</v>
      </c>
      <c r="Q79" s="29" t="s">
        <v>23</v>
      </c>
      <c r="R79" s="27">
        <v>780</v>
      </c>
      <c r="S79" s="29">
        <v>23</v>
      </c>
      <c r="T79" s="19" t="s">
        <v>2359</v>
      </c>
      <c r="U79" s="21">
        <f t="shared" si="3"/>
        <v>606</v>
      </c>
    </row>
    <row r="80" spans="1:21" ht="20.100000000000001" customHeight="1" x14ac:dyDescent="0.25">
      <c r="A80" s="27">
        <f>CADASTROS!$B$64</f>
        <v>62</v>
      </c>
      <c r="B80" s="18" t="str">
        <f>CADASTROS!$C$64</f>
        <v>Mª da Paz G dos Santos Silva</v>
      </c>
      <c r="C80" s="28"/>
      <c r="D80" s="44">
        <f>PLANILHA_COLHEITA_DIÁRIA!$I$102</f>
        <v>0</v>
      </c>
      <c r="E80" s="20">
        <v>6</v>
      </c>
      <c r="F80" s="29" t="str">
        <f>CADASTROS!$E$64</f>
        <v>Cx. Econômica</v>
      </c>
      <c r="G80" s="27">
        <f>CADASTROS!$F$64</f>
        <v>4825</v>
      </c>
      <c r="H80" s="29">
        <f>CADASTROS!$G$64</f>
        <v>1288</v>
      </c>
      <c r="I80" s="19" t="str">
        <f>CADASTROS!$H$64</f>
        <v>871262564-5</v>
      </c>
      <c r="J80" s="21">
        <f t="shared" si="2"/>
        <v>0</v>
      </c>
      <c r="K80" s="43"/>
      <c r="L80" s="27">
        <v>1568</v>
      </c>
      <c r="M80" s="18" t="s">
        <v>2379</v>
      </c>
      <c r="N80" s="28"/>
      <c r="O80" s="44">
        <v>79</v>
      </c>
      <c r="P80" s="20">
        <v>6</v>
      </c>
      <c r="Q80" s="29" t="s">
        <v>23</v>
      </c>
      <c r="R80" s="27">
        <v>4825</v>
      </c>
      <c r="S80" s="29">
        <v>13</v>
      </c>
      <c r="T80" s="19" t="s">
        <v>2368</v>
      </c>
      <c r="U80" s="21">
        <f t="shared" si="3"/>
        <v>474</v>
      </c>
    </row>
    <row r="81" spans="1:21" ht="20.100000000000001" customHeight="1" x14ac:dyDescent="0.25">
      <c r="A81" s="27">
        <f>CADASTROS!$B$65</f>
        <v>63</v>
      </c>
      <c r="B81" s="18" t="str">
        <f>CADASTROS!$C$65</f>
        <v>Jarmiro Rodrigues Dias</v>
      </c>
      <c r="C81" s="28"/>
      <c r="D81" s="44">
        <f>PLANILHA_COLHEITA_DIÁRIA!$I$103</f>
        <v>0</v>
      </c>
      <c r="E81" s="20">
        <v>6</v>
      </c>
      <c r="F81" s="29" t="str">
        <f>CADASTROS!$E$65</f>
        <v>Cx. Econômica</v>
      </c>
      <c r="G81" s="27">
        <f>CADASTROS!$F$65</f>
        <v>4825</v>
      </c>
      <c r="H81" s="29">
        <f>CADASTROS!$G$65</f>
        <v>1288</v>
      </c>
      <c r="I81" s="19" t="str">
        <f>CADASTROS!$H$65</f>
        <v>808619053-4</v>
      </c>
      <c r="J81" s="21">
        <f t="shared" si="2"/>
        <v>0</v>
      </c>
      <c r="K81" s="43"/>
      <c r="L81" s="27">
        <v>1573</v>
      </c>
      <c r="M81" s="18" t="s">
        <v>2383</v>
      </c>
      <c r="N81" s="28"/>
      <c r="O81" s="44">
        <v>61.5</v>
      </c>
      <c r="P81" s="20">
        <v>6</v>
      </c>
      <c r="Q81" s="29" t="s">
        <v>205</v>
      </c>
      <c r="R81" s="27">
        <v>949</v>
      </c>
      <c r="S81" s="29">
        <v>13</v>
      </c>
      <c r="T81" s="19" t="s">
        <v>1065</v>
      </c>
      <c r="U81" s="21">
        <f t="shared" si="3"/>
        <v>369</v>
      </c>
    </row>
    <row r="82" spans="1:21" ht="20.100000000000001" customHeight="1" x14ac:dyDescent="0.25">
      <c r="A82" s="27">
        <f>CADASTROS!$B$66</f>
        <v>64</v>
      </c>
      <c r="B82" s="18" t="str">
        <f>CADASTROS!$C$66</f>
        <v>Valéria Martins Santos</v>
      </c>
      <c r="C82" s="28"/>
      <c r="D82" s="44">
        <f>PLANILHA_COLHEITA_DIÁRIA!$I$104</f>
        <v>0</v>
      </c>
      <c r="E82" s="20">
        <v>6</v>
      </c>
      <c r="F82" s="29" t="str">
        <f>CADASTROS!$E$66</f>
        <v>Cx. Econômica</v>
      </c>
      <c r="G82" s="27">
        <f>CADASTROS!$F$66</f>
        <v>3204</v>
      </c>
      <c r="H82" s="29">
        <f>CADASTROS!$G$66</f>
        <v>13</v>
      </c>
      <c r="I82" s="19" t="str">
        <f>CADASTROS!$H$66</f>
        <v>00022281-9</v>
      </c>
      <c r="J82" s="21">
        <f t="shared" si="2"/>
        <v>0</v>
      </c>
      <c r="K82" s="43"/>
      <c r="L82" s="27">
        <v>1594</v>
      </c>
      <c r="M82" s="18" t="s">
        <v>2429</v>
      </c>
      <c r="N82" s="28"/>
      <c r="O82" s="44">
        <v>27</v>
      </c>
      <c r="P82" s="20">
        <v>6</v>
      </c>
      <c r="Q82" s="29" t="s">
        <v>2430</v>
      </c>
      <c r="R82" s="27">
        <v>4825</v>
      </c>
      <c r="S82" s="29">
        <v>13</v>
      </c>
      <c r="T82" s="19" t="s">
        <v>2431</v>
      </c>
      <c r="U82" s="21">
        <f t="shared" si="3"/>
        <v>162</v>
      </c>
    </row>
    <row r="83" spans="1:21" ht="20.100000000000001" customHeight="1" x14ac:dyDescent="0.25">
      <c r="A83" s="27">
        <f>CADASTROS!$B$67</f>
        <v>65</v>
      </c>
      <c r="B83" s="18" t="str">
        <f>CADASTROS!$C$67</f>
        <v>Mª da Paixão M de Oliveira</v>
      </c>
      <c r="C83" s="28"/>
      <c r="D83" s="44">
        <f>PLANILHA_COLHEITA_DIÁRIA!$I$105</f>
        <v>0</v>
      </c>
      <c r="E83" s="20">
        <v>6</v>
      </c>
      <c r="F83" s="29" t="str">
        <f>CADASTROS!$E$67</f>
        <v>Cx. Econômica</v>
      </c>
      <c r="G83" s="27">
        <f>CADASTROS!$F$67</f>
        <v>68</v>
      </c>
      <c r="H83" s="29">
        <f>CADASTROS!$G$67</f>
        <v>1288</v>
      </c>
      <c r="I83" s="19" t="str">
        <f>CADASTROS!$H$67</f>
        <v>860392658-0</v>
      </c>
      <c r="J83" s="21">
        <f t="shared" si="2"/>
        <v>0</v>
      </c>
      <c r="K83" s="43"/>
      <c r="L83" s="27">
        <v>1611</v>
      </c>
      <c r="M83" s="18" t="s">
        <v>2465</v>
      </c>
      <c r="N83" s="28"/>
      <c r="O83" s="44">
        <v>11.5</v>
      </c>
      <c r="P83" s="20">
        <v>6</v>
      </c>
      <c r="Q83" s="29" t="s">
        <v>23</v>
      </c>
      <c r="R83" s="27">
        <v>949</v>
      </c>
      <c r="S83" s="29">
        <v>13</v>
      </c>
      <c r="T83" s="19" t="s">
        <v>2466</v>
      </c>
      <c r="U83" s="21">
        <f t="shared" si="3"/>
        <v>69</v>
      </c>
    </row>
    <row r="84" spans="1:21" ht="20.100000000000001" customHeight="1" x14ac:dyDescent="0.25">
      <c r="A84" s="27">
        <f>CADASTROS!$B$68</f>
        <v>66</v>
      </c>
      <c r="B84" s="18" t="str">
        <f>CADASTROS!$C$68</f>
        <v>Graziele Jesus Santos</v>
      </c>
      <c r="C84" s="28"/>
      <c r="D84" s="44">
        <f>PLANILHA_COLHEITA_DIÁRIA!$I$106</f>
        <v>0</v>
      </c>
      <c r="E84" s="20">
        <v>6</v>
      </c>
      <c r="F84" s="29" t="str">
        <f>CADASTROS!$E$68</f>
        <v>Cx. Econômica</v>
      </c>
      <c r="G84" s="27">
        <f>CADASTROS!$F$68</f>
        <v>949</v>
      </c>
      <c r="H84" s="29">
        <f>CADASTROS!$G$68</f>
        <v>13</v>
      </c>
      <c r="I84" s="19" t="str">
        <f>CADASTROS!$H$68</f>
        <v>00023889-0</v>
      </c>
      <c r="J84" s="21">
        <f t="shared" si="2"/>
        <v>0</v>
      </c>
      <c r="K84" s="43"/>
      <c r="L84" s="27">
        <v>1617</v>
      </c>
      <c r="M84" s="18" t="s">
        <v>2771</v>
      </c>
      <c r="N84" s="28"/>
      <c r="O84" s="44">
        <v>14</v>
      </c>
      <c r="P84" s="20">
        <v>6</v>
      </c>
      <c r="Q84" s="29" t="s">
        <v>23</v>
      </c>
      <c r="R84" s="27">
        <v>4825</v>
      </c>
      <c r="S84" s="29">
        <v>1288</v>
      </c>
      <c r="T84" s="19" t="s">
        <v>2475</v>
      </c>
      <c r="U84" s="21">
        <f t="shared" si="3"/>
        <v>84</v>
      </c>
    </row>
    <row r="85" spans="1:21" ht="20.100000000000001" customHeight="1" x14ac:dyDescent="0.25">
      <c r="A85" s="27">
        <f>CADASTROS!$B$69</f>
        <v>67</v>
      </c>
      <c r="B85" s="18" t="str">
        <f>CADASTROS!$C$69</f>
        <v>Maycon Santos de Freitas</v>
      </c>
      <c r="C85" s="28"/>
      <c r="D85" s="44">
        <f>PLANILHA_COLHEITA_DIÁRIA!$I$107</f>
        <v>0</v>
      </c>
      <c r="E85" s="20">
        <v>6</v>
      </c>
      <c r="F85" s="29" t="str">
        <f>CADASTROS!$E$69</f>
        <v>Cx. Econômica</v>
      </c>
      <c r="G85" s="27">
        <f>CADASTROS!$F$69</f>
        <v>3138</v>
      </c>
      <c r="H85" s="29">
        <f>CADASTROS!$G$69</f>
        <v>13</v>
      </c>
      <c r="I85" s="19" t="str">
        <f>CADASTROS!$H$69</f>
        <v>00066301-9</v>
      </c>
      <c r="J85" s="21">
        <f t="shared" si="2"/>
        <v>0</v>
      </c>
      <c r="K85" s="43"/>
      <c r="L85" s="27">
        <v>1633</v>
      </c>
      <c r="M85" s="18" t="s">
        <v>2797</v>
      </c>
      <c r="N85" s="28"/>
      <c r="O85" s="44">
        <v>85.5</v>
      </c>
      <c r="P85" s="20">
        <v>6</v>
      </c>
      <c r="Q85" s="29" t="s">
        <v>23</v>
      </c>
      <c r="R85" s="27">
        <v>780</v>
      </c>
      <c r="S85" s="29">
        <v>1288</v>
      </c>
      <c r="T85" s="19" t="s">
        <v>2502</v>
      </c>
      <c r="U85" s="21">
        <f t="shared" si="3"/>
        <v>513</v>
      </c>
    </row>
    <row r="86" spans="1:21" ht="20.100000000000001" customHeight="1" x14ac:dyDescent="0.25">
      <c r="A86" s="27">
        <f>CADASTROS!$B$70</f>
        <v>68</v>
      </c>
      <c r="B86" s="18" t="str">
        <f>CADASTROS!$C$70</f>
        <v>Cirlene Cruz Santos</v>
      </c>
      <c r="C86" s="28"/>
      <c r="D86" s="50">
        <f>PLANILHA_COLHEITA_DIÁRIA!$I$108</f>
        <v>0</v>
      </c>
      <c r="E86" s="20">
        <v>6</v>
      </c>
      <c r="F86" s="29" t="str">
        <f>CADASTROS!$E$70</f>
        <v>Banco do Brasil</v>
      </c>
      <c r="G86" s="27" t="str">
        <f>CADASTROS!$F$70</f>
        <v>2760-X</v>
      </c>
      <c r="H86" s="29" t="str">
        <f>CADASTROS!$G$70</f>
        <v>poup</v>
      </c>
      <c r="I86" s="19" t="str">
        <f>CADASTROS!$H$70</f>
        <v>22.421-9</v>
      </c>
      <c r="J86" s="21">
        <f t="shared" si="2"/>
        <v>0</v>
      </c>
      <c r="K86" s="43"/>
      <c r="L86" s="27">
        <v>1641</v>
      </c>
      <c r="M86" s="18" t="s">
        <v>2522</v>
      </c>
      <c r="N86" s="28"/>
      <c r="O86" s="44">
        <v>53</v>
      </c>
      <c r="P86" s="20">
        <v>6</v>
      </c>
      <c r="Q86" s="29" t="s">
        <v>23</v>
      </c>
      <c r="R86" s="27">
        <v>4825</v>
      </c>
      <c r="S86" s="29">
        <v>1288</v>
      </c>
      <c r="T86" s="19" t="s">
        <v>2523</v>
      </c>
      <c r="U86" s="21">
        <f t="shared" si="3"/>
        <v>318</v>
      </c>
    </row>
    <row r="87" spans="1:21" ht="20.100000000000001" customHeight="1" x14ac:dyDescent="0.25">
      <c r="A87" s="27">
        <f>CADASTROS!$B$71</f>
        <v>69</v>
      </c>
      <c r="B87" s="18" t="str">
        <f>CADASTROS!$C$71</f>
        <v>Paulo Pereira dos Santos</v>
      </c>
      <c r="C87" s="28"/>
      <c r="D87" s="44">
        <f>PLANILHA_COLHEITA_DIÁRIA!$I$109</f>
        <v>68.5</v>
      </c>
      <c r="E87" s="20">
        <v>6</v>
      </c>
      <c r="F87" s="29" t="str">
        <f>CADASTROS!$E$71</f>
        <v>Cx. Econômica</v>
      </c>
      <c r="G87" s="27">
        <f>CADASTROS!$F$71</f>
        <v>780</v>
      </c>
      <c r="H87" s="29">
        <f>CADASTROS!$G$71</f>
        <v>23</v>
      </c>
      <c r="I87" s="19" t="str">
        <f>CADASTROS!$H$71</f>
        <v>00012091-0</v>
      </c>
      <c r="J87" s="21">
        <f t="shared" si="2"/>
        <v>411</v>
      </c>
      <c r="K87" s="43"/>
      <c r="L87" s="27">
        <v>1645</v>
      </c>
      <c r="M87" s="18" t="s">
        <v>2529</v>
      </c>
      <c r="N87" s="28"/>
      <c r="O87" s="44">
        <v>26</v>
      </c>
      <c r="P87" s="20">
        <v>6</v>
      </c>
      <c r="Q87" s="29" t="s">
        <v>23</v>
      </c>
      <c r="R87" s="27">
        <v>780</v>
      </c>
      <c r="S87" s="29">
        <v>13</v>
      </c>
      <c r="T87" s="19" t="s">
        <v>2530</v>
      </c>
      <c r="U87" s="21">
        <f t="shared" si="3"/>
        <v>156</v>
      </c>
    </row>
    <row r="88" spans="1:21" ht="20.100000000000001" customHeight="1" x14ac:dyDescent="0.25">
      <c r="A88" s="27">
        <f>CADASTROS!$B$72</f>
        <v>70</v>
      </c>
      <c r="B88" s="18" t="str">
        <f>CADASTROS!$C$72</f>
        <v>Sebastião Quirino dos Anjos</v>
      </c>
      <c r="C88" s="28"/>
      <c r="D88" s="44">
        <f>PLANILHA_COLHEITA_DIÁRIA!$I$110</f>
        <v>0</v>
      </c>
      <c r="E88" s="20">
        <v>6</v>
      </c>
      <c r="F88" s="29" t="str">
        <f>CADASTROS!$E$72</f>
        <v>Cx. Econômica</v>
      </c>
      <c r="G88" s="27">
        <f>CADASTROS!$F$72</f>
        <v>4825</v>
      </c>
      <c r="H88" s="29">
        <f>CADASTROS!$G$72</f>
        <v>13</v>
      </c>
      <c r="I88" s="19" t="str">
        <f>CADASTROS!$H$72</f>
        <v>00019693-0</v>
      </c>
      <c r="J88" s="21">
        <f t="shared" si="2"/>
        <v>0</v>
      </c>
      <c r="K88" s="43"/>
      <c r="L88" s="27">
        <v>1649</v>
      </c>
      <c r="M88" s="18" t="s">
        <v>2789</v>
      </c>
      <c r="N88" s="28"/>
      <c r="O88" s="44">
        <v>9</v>
      </c>
      <c r="P88" s="20">
        <v>6</v>
      </c>
      <c r="Q88" s="29" t="s">
        <v>23</v>
      </c>
      <c r="R88" s="27">
        <v>949</v>
      </c>
      <c r="S88" s="29">
        <v>1288</v>
      </c>
      <c r="T88" s="19" t="s">
        <v>2536</v>
      </c>
      <c r="U88" s="21">
        <f t="shared" si="3"/>
        <v>54</v>
      </c>
    </row>
    <row r="89" spans="1:21" ht="20.100000000000001" customHeight="1" x14ac:dyDescent="0.25">
      <c r="A89" s="27">
        <f>CADASTROS!$B$73</f>
        <v>71</v>
      </c>
      <c r="B89" s="18" t="str">
        <f>CADASTROS!$C$73</f>
        <v>Juareis Rosa Pires</v>
      </c>
      <c r="C89" s="28"/>
      <c r="D89" s="44">
        <f>PLANILHA_COLHEITA_DIÁRIA!$I$111</f>
        <v>0</v>
      </c>
      <c r="E89" s="20">
        <v>6</v>
      </c>
      <c r="F89" s="29" t="str">
        <f>CADASTROS!$E$73</f>
        <v>Cx. Econômica</v>
      </c>
      <c r="G89" s="27">
        <f>CADASTROS!$F$73</f>
        <v>949</v>
      </c>
      <c r="H89" s="29">
        <f>CADASTROS!$G$73</f>
        <v>1288</v>
      </c>
      <c r="I89" s="19" t="str">
        <f>CADASTROS!$H$73</f>
        <v>793554812-0</v>
      </c>
      <c r="J89" s="21">
        <f t="shared" si="2"/>
        <v>0</v>
      </c>
      <c r="K89" s="43"/>
      <c r="L89" s="27">
        <v>1654</v>
      </c>
      <c r="M89" s="18" t="s">
        <v>2546</v>
      </c>
      <c r="N89" s="28"/>
      <c r="O89" s="44">
        <v>158</v>
      </c>
      <c r="P89" s="20">
        <v>6</v>
      </c>
      <c r="Q89" s="29" t="s">
        <v>23</v>
      </c>
      <c r="R89" s="27">
        <v>4825</v>
      </c>
      <c r="S89" s="29">
        <v>13</v>
      </c>
      <c r="T89" s="19" t="s">
        <v>2547</v>
      </c>
      <c r="U89" s="21">
        <f t="shared" si="3"/>
        <v>948</v>
      </c>
    </row>
    <row r="90" spans="1:21" ht="20.100000000000001" customHeight="1" x14ac:dyDescent="0.25">
      <c r="A90" s="27">
        <f>CADASTROS!$B$74</f>
        <v>72</v>
      </c>
      <c r="B90" s="18" t="str">
        <f>CADASTROS!$C$74</f>
        <v>Livia Silva dos Anjos</v>
      </c>
      <c r="C90" s="28"/>
      <c r="D90" s="44">
        <f>PLANILHA_COLHEITA_DIÁRIA!$I$112</f>
        <v>0</v>
      </c>
      <c r="E90" s="20">
        <v>6</v>
      </c>
      <c r="F90" s="29" t="str">
        <f>CADASTROS!$E$74</f>
        <v>Cx. Econômica</v>
      </c>
      <c r="G90" s="27">
        <f>CADASTROS!$F$74</f>
        <v>4825</v>
      </c>
      <c r="H90" s="29">
        <f>CADASTROS!$G$74</f>
        <v>13</v>
      </c>
      <c r="I90" s="19" t="str">
        <f>CADASTROS!$H$74</f>
        <v>00023558-8</v>
      </c>
      <c r="J90" s="21">
        <f t="shared" si="2"/>
        <v>0</v>
      </c>
      <c r="K90" s="43"/>
      <c r="L90" s="27">
        <v>1655</v>
      </c>
      <c r="M90" s="18" t="s">
        <v>2548</v>
      </c>
      <c r="N90" s="28"/>
      <c r="O90" s="44">
        <v>102</v>
      </c>
      <c r="P90" s="20">
        <v>6</v>
      </c>
      <c r="Q90" s="29" t="s">
        <v>23</v>
      </c>
      <c r="R90" s="27">
        <v>4825</v>
      </c>
      <c r="S90" s="29">
        <v>13</v>
      </c>
      <c r="T90" s="19" t="s">
        <v>2549</v>
      </c>
      <c r="U90" s="21">
        <f t="shared" si="3"/>
        <v>612</v>
      </c>
    </row>
    <row r="91" spans="1:21" ht="20.100000000000001" customHeight="1" x14ac:dyDescent="0.25">
      <c r="A91" s="27">
        <f>CADASTROS!$B$75</f>
        <v>73</v>
      </c>
      <c r="B91" s="18" t="str">
        <f>CADASTROS!$C$75</f>
        <v>Francisco Gomes</v>
      </c>
      <c r="C91" s="28"/>
      <c r="D91" s="44">
        <f>PLANILHA_COLHEITA_DIÁRIA!$I$113</f>
        <v>0</v>
      </c>
      <c r="E91" s="20">
        <v>6</v>
      </c>
      <c r="F91" s="29" t="str">
        <f>CADASTROS!$E$75</f>
        <v>Cx. Econômica</v>
      </c>
      <c r="G91" s="27">
        <f>CADASTROS!$F$75</f>
        <v>949</v>
      </c>
      <c r="H91" s="29">
        <f>CADASTROS!$G$75</f>
        <v>1288</v>
      </c>
      <c r="I91" s="19" t="str">
        <f>CADASTROS!$H$75</f>
        <v>795179461-0</v>
      </c>
      <c r="J91" s="21">
        <f t="shared" si="2"/>
        <v>0</v>
      </c>
      <c r="K91" s="43"/>
      <c r="L91" s="27">
        <v>1656</v>
      </c>
      <c r="M91" s="18" t="s">
        <v>2550</v>
      </c>
      <c r="N91" s="28"/>
      <c r="O91" s="44">
        <v>69</v>
      </c>
      <c r="P91" s="20">
        <v>6</v>
      </c>
      <c r="Q91" s="29" t="s">
        <v>23</v>
      </c>
      <c r="R91" s="27">
        <v>2734</v>
      </c>
      <c r="S91" s="29">
        <v>13</v>
      </c>
      <c r="T91" s="19" t="s">
        <v>1519</v>
      </c>
      <c r="U91" s="21">
        <f t="shared" si="3"/>
        <v>414</v>
      </c>
    </row>
    <row r="92" spans="1:21" ht="20.100000000000001" customHeight="1" x14ac:dyDescent="0.25">
      <c r="A92" s="27">
        <f>CADASTROS!$B$76</f>
        <v>74</v>
      </c>
      <c r="B92" s="18" t="str">
        <f>CADASTROS!$C$76</f>
        <v>José Deodato Ferreira</v>
      </c>
      <c r="C92" s="28"/>
      <c r="D92" s="44">
        <f>PLANILHA_COLHEITA_DIÁRIA!$I$114</f>
        <v>0</v>
      </c>
      <c r="E92" s="20">
        <v>6</v>
      </c>
      <c r="F92" s="29" t="str">
        <f>CADASTROS!$E$76</f>
        <v>Cx. Econômica</v>
      </c>
      <c r="G92" s="27">
        <f>CADASTROS!$F$76</f>
        <v>4818</v>
      </c>
      <c r="H92" s="29">
        <f>CADASTROS!$G$76</f>
        <v>1288</v>
      </c>
      <c r="I92" s="19" t="str">
        <f>CADASTROS!$H$76</f>
        <v>794167979-6</v>
      </c>
      <c r="J92" s="21">
        <f t="shared" si="2"/>
        <v>0</v>
      </c>
      <c r="K92" s="43"/>
      <c r="L92" s="27">
        <v>1658</v>
      </c>
      <c r="M92" s="18" t="s">
        <v>2553</v>
      </c>
      <c r="N92" s="28"/>
      <c r="O92" s="44">
        <v>24</v>
      </c>
      <c r="P92" s="20">
        <v>6</v>
      </c>
      <c r="Q92" s="29" t="s">
        <v>23</v>
      </c>
      <c r="R92" s="27">
        <v>4818</v>
      </c>
      <c r="S92" s="29">
        <v>13</v>
      </c>
      <c r="T92" s="19" t="s">
        <v>2554</v>
      </c>
      <c r="U92" s="21">
        <f t="shared" si="3"/>
        <v>144</v>
      </c>
    </row>
    <row r="93" spans="1:21" ht="20.100000000000001" customHeight="1" x14ac:dyDescent="0.25">
      <c r="A93" s="27">
        <f>CADASTROS!$B$77</f>
        <v>75</v>
      </c>
      <c r="B93" s="18" t="str">
        <f>CADASTROS!$C$77</f>
        <v>Eliene Sousa dos Santos</v>
      </c>
      <c r="C93" s="28"/>
      <c r="D93" s="44">
        <f>PLANILHA_COLHEITA_DIÁRIA!$I$115</f>
        <v>0</v>
      </c>
      <c r="E93" s="20">
        <v>6</v>
      </c>
      <c r="F93" s="29" t="str">
        <f>CADASTROS!$E$77</f>
        <v>Cx. Econômica</v>
      </c>
      <c r="G93" s="27">
        <f>CADASTROS!$F$77</f>
        <v>949</v>
      </c>
      <c r="H93" s="29">
        <f>CADASTROS!$G$77</f>
        <v>1288</v>
      </c>
      <c r="I93" s="19" t="str">
        <f>CADASTROS!$H$77</f>
        <v>839007913-3</v>
      </c>
      <c r="J93" s="21">
        <f t="shared" si="2"/>
        <v>0</v>
      </c>
      <c r="K93" s="43"/>
      <c r="L93" s="27">
        <v>1659</v>
      </c>
      <c r="M93" s="18" t="s">
        <v>2555</v>
      </c>
      <c r="N93" s="28"/>
      <c r="O93" s="44">
        <v>41</v>
      </c>
      <c r="P93" s="20">
        <v>6</v>
      </c>
      <c r="Q93" s="29" t="s">
        <v>23</v>
      </c>
      <c r="R93" s="27">
        <v>4825</v>
      </c>
      <c r="S93" s="29">
        <v>13</v>
      </c>
      <c r="T93" s="19" t="s">
        <v>2556</v>
      </c>
      <c r="U93" s="21">
        <f t="shared" si="3"/>
        <v>246</v>
      </c>
    </row>
    <row r="94" spans="1:21" ht="20.100000000000001" customHeight="1" x14ac:dyDescent="0.25">
      <c r="A94" s="27">
        <f>CADASTROS!$B$78</f>
        <v>76</v>
      </c>
      <c r="B94" s="18" t="str">
        <f>CADASTROS!$C$78</f>
        <v>Anízio Pereira Neto</v>
      </c>
      <c r="C94" s="28"/>
      <c r="D94" s="44">
        <f>PLANILHA_COLHEITA_DIÁRIA!$I$116</f>
        <v>0</v>
      </c>
      <c r="E94" s="20">
        <v>6</v>
      </c>
      <c r="F94" s="29" t="str">
        <f>CADASTROS!$E$78</f>
        <v>Cx. Econômica</v>
      </c>
      <c r="G94" s="27">
        <f>CADASTROS!$F$78</f>
        <v>4818</v>
      </c>
      <c r="H94" s="29">
        <f>CADASTROS!$G$78</f>
        <v>13</v>
      </c>
      <c r="I94" s="19" t="str">
        <f>CADASTROS!$H$78</f>
        <v>00015062-2</v>
      </c>
      <c r="J94" s="21">
        <f t="shared" si="2"/>
        <v>0</v>
      </c>
      <c r="K94" s="43"/>
      <c r="L94" s="27">
        <v>1668</v>
      </c>
      <c r="M94" s="18" t="s">
        <v>2564</v>
      </c>
      <c r="N94" s="28"/>
      <c r="O94" s="44">
        <v>7</v>
      </c>
      <c r="P94" s="20">
        <v>6</v>
      </c>
      <c r="Q94" s="29" t="s">
        <v>23</v>
      </c>
      <c r="R94" s="27">
        <v>3255</v>
      </c>
      <c r="S94" s="29">
        <v>13</v>
      </c>
      <c r="T94" s="19" t="s">
        <v>2565</v>
      </c>
      <c r="U94" s="21">
        <f t="shared" si="3"/>
        <v>42</v>
      </c>
    </row>
    <row r="95" spans="1:21" ht="20.100000000000001" customHeight="1" x14ac:dyDescent="0.25">
      <c r="A95" s="27" t="e">
        <f>CADASTROS!#REF!</f>
        <v>#REF!</v>
      </c>
      <c r="B95" s="18" t="e">
        <f>CADASTROS!#REF!</f>
        <v>#REF!</v>
      </c>
      <c r="C95" s="28"/>
      <c r="D95" s="44">
        <f>PLANILHA_COLHEITA_DIÁRIA!$I$117</f>
        <v>0</v>
      </c>
      <c r="E95" s="20">
        <v>6</v>
      </c>
      <c r="F95" s="29" t="e">
        <f>CADASTROS!#REF!</f>
        <v>#REF!</v>
      </c>
      <c r="G95" s="27" t="e">
        <f>CADASTROS!#REF!</f>
        <v>#REF!</v>
      </c>
      <c r="H95" s="29" t="e">
        <f>CADASTROS!#REF!</f>
        <v>#REF!</v>
      </c>
      <c r="I95" s="19" t="e">
        <f>CADASTROS!#REF!</f>
        <v>#REF!</v>
      </c>
      <c r="J95" s="21">
        <f t="shared" si="2"/>
        <v>0</v>
      </c>
      <c r="K95" s="43"/>
      <c r="L95" s="27">
        <v>1670</v>
      </c>
      <c r="M95" s="18" t="s">
        <v>2568</v>
      </c>
      <c r="N95" s="28"/>
      <c r="O95" s="44">
        <v>13</v>
      </c>
      <c r="P95" s="20">
        <v>6</v>
      </c>
      <c r="Q95" s="29" t="s">
        <v>23</v>
      </c>
      <c r="R95" s="27">
        <v>949</v>
      </c>
      <c r="S95" s="29">
        <v>23</v>
      </c>
      <c r="T95" s="19" t="s">
        <v>2569</v>
      </c>
      <c r="U95" s="21">
        <f t="shared" si="3"/>
        <v>78</v>
      </c>
    </row>
    <row r="96" spans="1:21" ht="20.100000000000001" customHeight="1" x14ac:dyDescent="0.25">
      <c r="A96" s="27">
        <f>CADASTROS!$B$79</f>
        <v>77</v>
      </c>
      <c r="B96" s="18" t="str">
        <f>CADASTROS!$C$79</f>
        <v>Edna Brito Paixão de Sousa</v>
      </c>
      <c r="C96" s="28"/>
      <c r="D96" s="44">
        <f>PLANILHA_COLHEITA_DIÁRIA!$I$118</f>
        <v>0</v>
      </c>
      <c r="E96" s="20">
        <v>6</v>
      </c>
      <c r="F96" s="29" t="str">
        <f>CADASTROS!$E$79</f>
        <v>Cx. Econômica</v>
      </c>
      <c r="G96" s="27">
        <f>CADASTROS!$F$79</f>
        <v>949</v>
      </c>
      <c r="H96" s="29">
        <f>CADASTROS!$G$79</f>
        <v>23</v>
      </c>
      <c r="I96" s="19" t="str">
        <f>CADASTROS!$H$79</f>
        <v>00022875-2</v>
      </c>
      <c r="J96" s="21">
        <f t="shared" si="2"/>
        <v>0</v>
      </c>
      <c r="K96" s="43"/>
      <c r="L96" s="27">
        <v>1676</v>
      </c>
      <c r="M96" s="18" t="s">
        <v>2600</v>
      </c>
      <c r="N96" s="28"/>
      <c r="O96" s="44">
        <v>10</v>
      </c>
      <c r="P96" s="20">
        <v>6</v>
      </c>
      <c r="Q96" s="29" t="s">
        <v>23</v>
      </c>
      <c r="R96" s="27">
        <v>4818</v>
      </c>
      <c r="S96" s="29">
        <v>13</v>
      </c>
      <c r="T96" s="19" t="s">
        <v>2601</v>
      </c>
      <c r="U96" s="21">
        <f t="shared" si="3"/>
        <v>60</v>
      </c>
    </row>
    <row r="97" spans="1:21" ht="20.100000000000001" customHeight="1" x14ac:dyDescent="0.25">
      <c r="A97" s="27">
        <f>CADASTROS!$B$80</f>
        <v>78</v>
      </c>
      <c r="B97" s="18" t="str">
        <f>CADASTROS!$C$80</f>
        <v>José Eduardo Sousa</v>
      </c>
      <c r="C97" s="28"/>
      <c r="D97" s="44">
        <f>PLANILHA_COLHEITA_DIÁRIA!$I$134</f>
        <v>0</v>
      </c>
      <c r="E97" s="20">
        <v>6</v>
      </c>
      <c r="F97" s="29" t="str">
        <f>CADASTROS!$E$80</f>
        <v>Banco do Brasil</v>
      </c>
      <c r="G97" s="27" t="str">
        <f>CADASTROS!$F$80</f>
        <v>2760-X</v>
      </c>
      <c r="H97" s="29" t="str">
        <f>CADASTROS!$G$80</f>
        <v>poup</v>
      </c>
      <c r="I97" s="19" t="str">
        <f>CADASTROS!$H$80</f>
        <v>14.579-3</v>
      </c>
      <c r="J97" s="21">
        <f t="shared" si="2"/>
        <v>0</v>
      </c>
      <c r="K97" s="43"/>
      <c r="L97" s="27">
        <v>1678</v>
      </c>
      <c r="M97" s="18" t="s">
        <v>2776</v>
      </c>
      <c r="N97" s="28"/>
      <c r="O97" s="44">
        <v>48.5</v>
      </c>
      <c r="P97" s="20">
        <v>6</v>
      </c>
      <c r="Q97" s="29" t="s">
        <v>23</v>
      </c>
      <c r="R97" s="27">
        <v>4601</v>
      </c>
      <c r="S97" s="29">
        <v>13</v>
      </c>
      <c r="T97" s="19" t="s">
        <v>2583</v>
      </c>
      <c r="U97" s="21">
        <f t="shared" si="3"/>
        <v>291</v>
      </c>
    </row>
    <row r="98" spans="1:21" ht="20.100000000000001" customHeight="1" x14ac:dyDescent="0.25">
      <c r="A98" s="27">
        <f>CADASTROS!$B$81</f>
        <v>79</v>
      </c>
      <c r="B98" s="18" t="str">
        <f>CADASTROS!$C$81</f>
        <v>Isamara Oliveira S Santos</v>
      </c>
      <c r="C98" s="28"/>
      <c r="D98" s="44">
        <f>PLANILHA_COLHEITA_DIÁRIA!$I$135</f>
        <v>0</v>
      </c>
      <c r="E98" s="20">
        <v>6</v>
      </c>
      <c r="F98" s="29" t="str">
        <f>CADASTROS!$E$81</f>
        <v>Cx. Econômica</v>
      </c>
      <c r="G98" s="27">
        <f>CADASTROS!$F$81</f>
        <v>949</v>
      </c>
      <c r="H98" s="29">
        <f>CADASTROS!$G$81</f>
        <v>13</v>
      </c>
      <c r="I98" s="19" t="str">
        <f>CADASTROS!$H$81</f>
        <v>00080372-5</v>
      </c>
      <c r="J98" s="21">
        <f t="shared" si="2"/>
        <v>0</v>
      </c>
      <c r="K98" s="43"/>
      <c r="L98" s="27">
        <v>1679</v>
      </c>
      <c r="M98" s="18" t="s">
        <v>2603</v>
      </c>
      <c r="N98" s="28"/>
      <c r="O98" s="44">
        <v>133</v>
      </c>
      <c r="P98" s="20">
        <v>6</v>
      </c>
      <c r="Q98" s="29" t="s">
        <v>23</v>
      </c>
      <c r="R98" s="27">
        <v>4825</v>
      </c>
      <c r="S98" s="29">
        <v>13</v>
      </c>
      <c r="T98" s="19" t="s">
        <v>2604</v>
      </c>
      <c r="U98" s="21">
        <f t="shared" si="3"/>
        <v>798</v>
      </c>
    </row>
    <row r="99" spans="1:21" ht="20.100000000000001" customHeight="1" x14ac:dyDescent="0.25">
      <c r="A99" s="27">
        <f>CADASTROS!$B$82</f>
        <v>80</v>
      </c>
      <c r="B99" s="18" t="str">
        <f>CADASTROS!$C$82</f>
        <v>Sirlene Rosa dos Santos</v>
      </c>
      <c r="C99" s="28"/>
      <c r="D99" s="44">
        <f>PLANILHA_COLHEITA_DIÁRIA!$I$136</f>
        <v>0</v>
      </c>
      <c r="E99" s="20">
        <v>6</v>
      </c>
      <c r="F99" s="29" t="str">
        <f>CADASTROS!$E$82</f>
        <v>Cx. Econômica</v>
      </c>
      <c r="G99" s="27">
        <f>CADASTROS!$F$82</f>
        <v>1449</v>
      </c>
      <c r="H99" s="29">
        <f>CADASTROS!$G$82</f>
        <v>13</v>
      </c>
      <c r="I99" s="19" t="str">
        <f>CADASTROS!$H$82</f>
        <v>00036096-8</v>
      </c>
      <c r="J99" s="21">
        <f t="shared" si="2"/>
        <v>0</v>
      </c>
      <c r="K99" s="43"/>
      <c r="L99" s="27">
        <v>1683</v>
      </c>
      <c r="M99" s="18" t="s">
        <v>2777</v>
      </c>
      <c r="N99" s="28"/>
      <c r="O99" s="44">
        <v>62</v>
      </c>
      <c r="P99" s="20">
        <v>6</v>
      </c>
      <c r="Q99" s="29" t="s">
        <v>23</v>
      </c>
      <c r="R99" s="27">
        <v>4818</v>
      </c>
      <c r="S99" s="29">
        <v>1288</v>
      </c>
      <c r="T99" s="19" t="s">
        <v>2590</v>
      </c>
      <c r="U99" s="21">
        <f t="shared" si="3"/>
        <v>372</v>
      </c>
    </row>
    <row r="100" spans="1:21" ht="20.100000000000001" customHeight="1" x14ac:dyDescent="0.25">
      <c r="A100" s="27">
        <f>CADASTROS!$B$83</f>
        <v>81</v>
      </c>
      <c r="B100" s="18" t="str">
        <f>CADASTROS!$C$83</f>
        <v>Esmeralda Martins da Silva</v>
      </c>
      <c r="C100" s="28"/>
      <c r="D100" s="63">
        <f>PLANILHA_COLHEITA_DIÁRIA!$I$137</f>
        <v>0</v>
      </c>
      <c r="E100" s="20">
        <v>6</v>
      </c>
      <c r="F100" s="29" t="str">
        <f>CADASTROS!$E$83</f>
        <v>Bradesco</v>
      </c>
      <c r="G100" s="27">
        <f>CADASTROS!$F$83</f>
        <v>7802</v>
      </c>
      <c r="H100" s="29" t="str">
        <f>CADASTROS!$G$83</f>
        <v>poup</v>
      </c>
      <c r="I100" s="19" t="str">
        <f>CADASTROS!$H$83</f>
        <v>140085-1</v>
      </c>
      <c r="J100" s="21">
        <f t="shared" si="2"/>
        <v>0</v>
      </c>
      <c r="K100" s="43"/>
      <c r="L100" s="27">
        <v>1684</v>
      </c>
      <c r="M100" s="18" t="s">
        <v>2591</v>
      </c>
      <c r="N100" s="28"/>
      <c r="O100" s="44">
        <v>107</v>
      </c>
      <c r="P100" s="20">
        <v>6</v>
      </c>
      <c r="Q100" s="29" t="s">
        <v>23</v>
      </c>
      <c r="R100" s="27">
        <v>4825</v>
      </c>
      <c r="S100" s="29">
        <v>13</v>
      </c>
      <c r="T100" s="19" t="s">
        <v>2592</v>
      </c>
      <c r="U100" s="21">
        <f t="shared" si="3"/>
        <v>642</v>
      </c>
    </row>
    <row r="101" spans="1:21" ht="20.100000000000001" customHeight="1" x14ac:dyDescent="0.25">
      <c r="A101" s="27">
        <f>CADASTROS!$B$84</f>
        <v>82</v>
      </c>
      <c r="B101" s="18" t="str">
        <f>CADASTROS!$C$84</f>
        <v>Jailzan Mª de Oliveira</v>
      </c>
      <c r="C101" s="28"/>
      <c r="D101" s="50">
        <f>PLANILHA_COLHEITA_DIÁRIA!$I$138</f>
        <v>0</v>
      </c>
      <c r="E101" s="20">
        <v>6</v>
      </c>
      <c r="F101" s="29" t="str">
        <f>CADASTROS!$E$84</f>
        <v>Cx. Econômica</v>
      </c>
      <c r="G101" s="27">
        <f>CADASTROS!$F$84</f>
        <v>4825</v>
      </c>
      <c r="H101" s="29">
        <f>CADASTROS!$G$84</f>
        <v>13</v>
      </c>
      <c r="I101" s="19" t="str">
        <f>CADASTROS!$H$84</f>
        <v>00023903-6</v>
      </c>
      <c r="J101" s="21">
        <f t="shared" si="2"/>
        <v>0</v>
      </c>
      <c r="K101" s="43"/>
      <c r="L101" s="27">
        <v>1686</v>
      </c>
      <c r="M101" s="18" t="s">
        <v>2799</v>
      </c>
      <c r="N101" s="28"/>
      <c r="O101" s="44">
        <v>21.5</v>
      </c>
      <c r="P101" s="20">
        <v>6</v>
      </c>
      <c r="Q101" s="29" t="s">
        <v>23</v>
      </c>
      <c r="R101" s="27">
        <v>949</v>
      </c>
      <c r="S101" s="29">
        <v>13</v>
      </c>
      <c r="T101" s="19" t="s">
        <v>2595</v>
      </c>
      <c r="U101" s="21">
        <f t="shared" si="3"/>
        <v>129</v>
      </c>
    </row>
    <row r="102" spans="1:21" ht="20.100000000000001" customHeight="1" x14ac:dyDescent="0.25">
      <c r="A102" s="27">
        <f>CADASTROS!$B$85</f>
        <v>83</v>
      </c>
      <c r="B102" s="18" t="str">
        <f>CADASTROS!$C$85</f>
        <v>Janicleide Alves de Brito</v>
      </c>
      <c r="C102" s="28"/>
      <c r="D102" s="44">
        <f>PLANILHA_COLHEITA_DIÁRIA!$I$139</f>
        <v>0</v>
      </c>
      <c r="E102" s="20">
        <v>6</v>
      </c>
      <c r="F102" s="29" t="str">
        <f>CADASTROS!$E$85</f>
        <v>Cx. Econômica</v>
      </c>
      <c r="G102" s="27">
        <f>CADASTROS!$F$85</f>
        <v>4825</v>
      </c>
      <c r="H102" s="29">
        <f>CADASTROS!$G$85</f>
        <v>1288</v>
      </c>
      <c r="I102" s="19" t="str">
        <f>CADASTROS!$H$85</f>
        <v>867522332-1</v>
      </c>
      <c r="J102" s="21">
        <f t="shared" si="2"/>
        <v>0</v>
      </c>
      <c r="K102" s="43"/>
      <c r="L102" s="27">
        <v>1687</v>
      </c>
      <c r="M102" s="18" t="s">
        <v>2596</v>
      </c>
      <c r="N102" s="28"/>
      <c r="O102" s="44">
        <v>78</v>
      </c>
      <c r="P102" s="20">
        <v>6</v>
      </c>
      <c r="Q102" s="29" t="s">
        <v>23</v>
      </c>
      <c r="R102" s="27">
        <v>949</v>
      </c>
      <c r="S102" s="29">
        <v>13</v>
      </c>
      <c r="T102" s="19" t="s">
        <v>2597</v>
      </c>
      <c r="U102" s="21">
        <f t="shared" si="3"/>
        <v>468</v>
      </c>
    </row>
    <row r="103" spans="1:21" ht="20.100000000000001" customHeight="1" x14ac:dyDescent="0.25">
      <c r="A103" s="27">
        <f>CADASTROS!$B$86</f>
        <v>84</v>
      </c>
      <c r="B103" s="18" t="str">
        <f>CADASTROS!$C$86</f>
        <v>Josenilton de Jesus Moreira</v>
      </c>
      <c r="C103" s="28"/>
      <c r="D103" s="44">
        <f>PLANILHA_COLHEITA_DIÁRIA!$I$140</f>
        <v>0</v>
      </c>
      <c r="E103" s="20">
        <v>6</v>
      </c>
      <c r="F103" s="29" t="str">
        <f>CADASTROS!$E$86</f>
        <v>Cx. Econômica</v>
      </c>
      <c r="G103" s="27">
        <f>CADASTROS!$F$86</f>
        <v>4825</v>
      </c>
      <c r="H103" s="29">
        <f>CADASTROS!$G$86</f>
        <v>13</v>
      </c>
      <c r="I103" s="19" t="str">
        <f>CADASTROS!$H$86</f>
        <v>00016616-0</v>
      </c>
      <c r="J103" s="21">
        <f t="shared" si="2"/>
        <v>0</v>
      </c>
      <c r="K103" s="43"/>
      <c r="L103" s="27">
        <v>1690</v>
      </c>
      <c r="M103" s="18" t="s">
        <v>2609</v>
      </c>
      <c r="N103" s="28"/>
      <c r="O103" s="44">
        <v>33.5</v>
      </c>
      <c r="P103" s="20">
        <v>6</v>
      </c>
      <c r="Q103" s="29" t="s">
        <v>23</v>
      </c>
      <c r="R103" s="27">
        <v>949</v>
      </c>
      <c r="S103" s="29">
        <v>23</v>
      </c>
      <c r="T103" s="19" t="s">
        <v>2610</v>
      </c>
      <c r="U103" s="21">
        <f t="shared" si="3"/>
        <v>201</v>
      </c>
    </row>
    <row r="104" spans="1:21" ht="20.100000000000001" customHeight="1" x14ac:dyDescent="0.25">
      <c r="A104" s="27">
        <f>CADASTROS!$B$87</f>
        <v>85</v>
      </c>
      <c r="B104" s="18" t="str">
        <f>CADASTROS!$C$87</f>
        <v>Liene Bezerra Alves de Souza</v>
      </c>
      <c r="C104" s="28"/>
      <c r="D104" s="50">
        <f>PLANILHA_COLHEITA_DIÁRIA!$I$141</f>
        <v>22.5</v>
      </c>
      <c r="E104" s="20">
        <v>6</v>
      </c>
      <c r="F104" s="29" t="str">
        <f>CADASTROS!$E$87</f>
        <v>Cx. Econômica</v>
      </c>
      <c r="G104" s="27">
        <f>CADASTROS!$F$87</f>
        <v>780</v>
      </c>
      <c r="H104" s="29">
        <f>CADASTROS!$G$87</f>
        <v>23</v>
      </c>
      <c r="I104" s="19" t="str">
        <f>CADASTROS!$H$87</f>
        <v>00011165-2</v>
      </c>
      <c r="J104" s="21">
        <f t="shared" si="2"/>
        <v>135</v>
      </c>
      <c r="K104" s="43"/>
      <c r="L104" s="27">
        <v>1693</v>
      </c>
      <c r="M104" s="18" t="s">
        <v>2778</v>
      </c>
      <c r="N104" s="28"/>
      <c r="O104" s="44">
        <v>57.5</v>
      </c>
      <c r="P104" s="20">
        <v>6</v>
      </c>
      <c r="Q104" s="29" t="s">
        <v>23</v>
      </c>
      <c r="R104" s="27">
        <v>4601</v>
      </c>
      <c r="S104" s="29">
        <v>1288</v>
      </c>
      <c r="T104" s="19" t="s">
        <v>2616</v>
      </c>
      <c r="U104" s="21">
        <f t="shared" si="3"/>
        <v>345</v>
      </c>
    </row>
    <row r="105" spans="1:21" ht="20.100000000000001" customHeight="1" x14ac:dyDescent="0.25">
      <c r="A105" s="27">
        <f>CADASTROS!$B$88</f>
        <v>86</v>
      </c>
      <c r="B105" s="18" t="str">
        <f>CADASTROS!$C$88</f>
        <v>Janete de Jesus Maciel</v>
      </c>
      <c r="C105" s="28"/>
      <c r="D105" s="50">
        <f>PLANILHA_COLHEITA_DIÁRIA!$I$142</f>
        <v>0</v>
      </c>
      <c r="E105" s="20">
        <v>6</v>
      </c>
      <c r="F105" s="29" t="str">
        <f>CADASTROS!$E$88</f>
        <v>Bradesco</v>
      </c>
      <c r="G105" s="27" t="str">
        <f>CADASTROS!$F$88</f>
        <v>3801-6</v>
      </c>
      <c r="H105" s="29" t="str">
        <f>CADASTROS!$G$88</f>
        <v>poup</v>
      </c>
      <c r="I105" s="19" t="str">
        <f>CADASTROS!$H$88</f>
        <v>1000053-0</v>
      </c>
      <c r="J105" s="21">
        <f t="shared" si="2"/>
        <v>0</v>
      </c>
      <c r="K105" s="43"/>
      <c r="L105" s="27">
        <v>1694</v>
      </c>
      <c r="M105" s="18" t="s">
        <v>2617</v>
      </c>
      <c r="N105" s="28"/>
      <c r="O105" s="44">
        <v>174</v>
      </c>
      <c r="P105" s="20">
        <v>6</v>
      </c>
      <c r="Q105" s="29" t="s">
        <v>23</v>
      </c>
      <c r="R105" s="27">
        <v>4601</v>
      </c>
      <c r="S105" s="29">
        <v>13</v>
      </c>
      <c r="T105" s="19" t="s">
        <v>2618</v>
      </c>
      <c r="U105" s="21">
        <f t="shared" si="3"/>
        <v>1044</v>
      </c>
    </row>
    <row r="106" spans="1:21" ht="20.100000000000001" customHeight="1" x14ac:dyDescent="0.25">
      <c r="A106" s="27">
        <f>CADASTROS!$B$89</f>
        <v>87</v>
      </c>
      <c r="B106" s="18" t="str">
        <f>CADASTROS!$C$89</f>
        <v>Roseli dos Anjos Rocha</v>
      </c>
      <c r="C106" s="28"/>
      <c r="D106" s="44">
        <f>PLANILHA_COLHEITA_DIÁRIA!$I$143</f>
        <v>0</v>
      </c>
      <c r="E106" s="20">
        <v>6</v>
      </c>
      <c r="F106" s="29" t="str">
        <f>CADASTROS!$E$89</f>
        <v>Cx. Econômica</v>
      </c>
      <c r="G106" s="27">
        <f>CADASTROS!$F$89</f>
        <v>4825</v>
      </c>
      <c r="H106" s="29">
        <f>CADASTROS!$G$89</f>
        <v>1288</v>
      </c>
      <c r="I106" s="19" t="str">
        <f>CADASTROS!$H$89</f>
        <v>858860243-0</v>
      </c>
      <c r="J106" s="21">
        <f t="shared" si="2"/>
        <v>0</v>
      </c>
      <c r="K106" s="43"/>
      <c r="L106" s="27">
        <v>1696</v>
      </c>
      <c r="M106" s="18" t="s">
        <v>2779</v>
      </c>
      <c r="N106" s="28"/>
      <c r="O106" s="44">
        <v>26.5</v>
      </c>
      <c r="P106" s="20">
        <v>6</v>
      </c>
      <c r="Q106" s="29" t="s">
        <v>23</v>
      </c>
      <c r="R106" s="27">
        <v>4601</v>
      </c>
      <c r="S106" s="29">
        <v>1288</v>
      </c>
      <c r="T106" s="19" t="s">
        <v>2621</v>
      </c>
      <c r="U106" s="21">
        <f t="shared" si="3"/>
        <v>159</v>
      </c>
    </row>
    <row r="107" spans="1:21" ht="20.100000000000001" customHeight="1" x14ac:dyDescent="0.25">
      <c r="A107" s="27">
        <f>CADASTROS!$B$90</f>
        <v>88</v>
      </c>
      <c r="B107" s="18" t="str">
        <f>CADASTROS!$C$90</f>
        <v>Vilma Souza Santos</v>
      </c>
      <c r="C107" s="28"/>
      <c r="D107" s="44">
        <f>PLANILHA_COLHEITA_DIÁRIA!$I$144</f>
        <v>0</v>
      </c>
      <c r="E107" s="20">
        <v>6</v>
      </c>
      <c r="F107" s="29" t="str">
        <f>CADASTROS!$E$90</f>
        <v>Cx. Econômica</v>
      </c>
      <c r="G107" s="27">
        <f>CADASTROS!$F$90</f>
        <v>783</v>
      </c>
      <c r="H107" s="29">
        <f>CADASTROS!$G$90</f>
        <v>13</v>
      </c>
      <c r="I107" s="19" t="str">
        <f>CADASTROS!$H$90</f>
        <v>00098872-3</v>
      </c>
      <c r="J107" s="21">
        <f t="shared" si="2"/>
        <v>0</v>
      </c>
      <c r="K107" s="43"/>
      <c r="L107" s="27">
        <v>1697</v>
      </c>
      <c r="M107" s="18" t="s">
        <v>2622</v>
      </c>
      <c r="N107" s="28"/>
      <c r="O107" s="44">
        <v>93</v>
      </c>
      <c r="P107" s="20">
        <v>6</v>
      </c>
      <c r="Q107" s="29" t="s">
        <v>23</v>
      </c>
      <c r="R107" s="27">
        <v>4601</v>
      </c>
      <c r="S107" s="29">
        <v>1288</v>
      </c>
      <c r="T107" s="19" t="s">
        <v>2623</v>
      </c>
      <c r="U107" s="21">
        <f t="shared" si="3"/>
        <v>558</v>
      </c>
    </row>
    <row r="108" spans="1:21" ht="20.100000000000001" customHeight="1" x14ac:dyDescent="0.25">
      <c r="A108" s="27">
        <f>CADASTROS!$B$91</f>
        <v>89</v>
      </c>
      <c r="B108" s="18" t="str">
        <f>CADASTROS!$C$91</f>
        <v>Izabel Rosa de Oliveira</v>
      </c>
      <c r="C108" s="28"/>
      <c r="D108" s="50">
        <f>PLANILHA_COLHEITA_DIÁRIA!$I$145</f>
        <v>0</v>
      </c>
      <c r="E108" s="20">
        <v>6</v>
      </c>
      <c r="F108" s="29" t="str">
        <f>CADASTROS!$E$91</f>
        <v>Cx. Econômica</v>
      </c>
      <c r="G108" s="27">
        <f>CADASTROS!$F$91</f>
        <v>4825</v>
      </c>
      <c r="H108" s="29">
        <f>CADASTROS!$G$91</f>
        <v>13</v>
      </c>
      <c r="I108" s="19" t="str">
        <f>CADASTROS!$H$91</f>
        <v>00021516-1</v>
      </c>
      <c r="J108" s="21">
        <f t="shared" si="2"/>
        <v>0</v>
      </c>
      <c r="K108" s="43"/>
      <c r="L108" s="27">
        <v>1698</v>
      </c>
      <c r="M108" s="18" t="s">
        <v>2624</v>
      </c>
      <c r="N108" s="28"/>
      <c r="O108" s="44">
        <v>93</v>
      </c>
      <c r="P108" s="20">
        <v>6</v>
      </c>
      <c r="Q108" s="29" t="s">
        <v>23</v>
      </c>
      <c r="R108" s="27">
        <v>780</v>
      </c>
      <c r="S108" s="29">
        <v>23</v>
      </c>
      <c r="T108" s="19" t="s">
        <v>2625</v>
      </c>
      <c r="U108" s="21">
        <f t="shared" si="3"/>
        <v>558</v>
      </c>
    </row>
    <row r="109" spans="1:21" ht="20.100000000000001" customHeight="1" x14ac:dyDescent="0.25">
      <c r="A109" s="27" t="e">
        <f>CADASTROS!#REF!</f>
        <v>#REF!</v>
      </c>
      <c r="B109" s="18" t="e">
        <f>CADASTROS!#REF!</f>
        <v>#REF!</v>
      </c>
      <c r="C109" s="28"/>
      <c r="D109" s="44">
        <f>PLANILHA_COLHEITA_DIÁRIA!$I$146</f>
        <v>0</v>
      </c>
      <c r="E109" s="20">
        <v>6</v>
      </c>
      <c r="F109" s="29" t="e">
        <f>CADASTROS!#REF!</f>
        <v>#REF!</v>
      </c>
      <c r="G109" s="27" t="e">
        <f>CADASTROS!#REF!</f>
        <v>#REF!</v>
      </c>
      <c r="H109" s="29" t="e">
        <f>CADASTROS!#REF!</f>
        <v>#REF!</v>
      </c>
      <c r="I109" s="19" t="e">
        <f>CADASTROS!#REF!</f>
        <v>#REF!</v>
      </c>
      <c r="J109" s="21">
        <f t="shared" si="2"/>
        <v>0</v>
      </c>
      <c r="K109" s="43"/>
      <c r="L109" s="27"/>
      <c r="M109" s="18"/>
      <c r="N109" s="28"/>
      <c r="O109" s="44"/>
      <c r="P109" s="20"/>
      <c r="Q109" s="29"/>
      <c r="R109" s="27"/>
      <c r="S109" s="29"/>
      <c r="T109" s="19"/>
      <c r="U109" s="21"/>
    </row>
    <row r="110" spans="1:21" ht="23.25" x14ac:dyDescent="0.35">
      <c r="B110" s="289"/>
      <c r="C110" s="289"/>
      <c r="D110" s="15">
        <f>SUM(D65:D109)</f>
        <v>91</v>
      </c>
      <c r="E110" s="15"/>
      <c r="F110" s="294"/>
      <c r="G110" s="295"/>
      <c r="H110" s="295"/>
      <c r="I110" s="296"/>
      <c r="J110" s="17">
        <f>SUM(J65:J109)</f>
        <v>546</v>
      </c>
      <c r="K110" s="43"/>
      <c r="L110" s="53"/>
      <c r="M110" s="297"/>
      <c r="N110" s="297"/>
      <c r="O110" s="54">
        <f>SUM(O65:O109)</f>
        <v>2446</v>
      </c>
      <c r="P110" s="54"/>
      <c r="Q110" s="298" t="s">
        <v>1239</v>
      </c>
      <c r="R110" s="299"/>
      <c r="S110" s="299"/>
      <c r="T110" s="300"/>
      <c r="U110" s="55">
        <f>SUM(U65:U109)</f>
        <v>14676</v>
      </c>
    </row>
    <row r="113" spans="1:21" ht="15.75" x14ac:dyDescent="0.25">
      <c r="A113" s="282" t="s">
        <v>8</v>
      </c>
      <c r="B113" s="282"/>
      <c r="C113" s="282"/>
      <c r="D113" s="282"/>
      <c r="E113" s="282"/>
      <c r="F113" s="282"/>
      <c r="G113" s="282"/>
      <c r="H113" s="282"/>
      <c r="I113" s="282"/>
      <c r="J113" s="282"/>
      <c r="L113" s="312" t="s">
        <v>8</v>
      </c>
      <c r="M113" s="312"/>
      <c r="N113" s="312"/>
      <c r="O113" s="312"/>
      <c r="P113" s="312"/>
      <c r="Q113" s="312"/>
      <c r="R113" s="312"/>
      <c r="S113" s="312"/>
      <c r="T113" s="312"/>
      <c r="U113" s="312"/>
    </row>
    <row r="114" spans="1:21" ht="16.5" thickBot="1" x14ac:dyDescent="0.3">
      <c r="A114" s="283" t="s">
        <v>10</v>
      </c>
      <c r="B114" s="283"/>
      <c r="C114" s="283"/>
      <c r="D114" s="283"/>
      <c r="E114" s="283"/>
      <c r="F114" s="283"/>
      <c r="G114" s="283"/>
      <c r="H114" s="283"/>
      <c r="I114" s="283"/>
      <c r="J114" s="283"/>
      <c r="L114" s="301" t="s">
        <v>10</v>
      </c>
      <c r="M114" s="301"/>
      <c r="N114" s="301"/>
      <c r="O114" s="301"/>
      <c r="P114" s="301"/>
      <c r="Q114" s="301"/>
      <c r="R114" s="301"/>
      <c r="S114" s="301"/>
      <c r="T114" s="301"/>
      <c r="U114" s="301"/>
    </row>
    <row r="115" spans="1:21" ht="17.25" thickTop="1" thickBot="1" x14ac:dyDescent="0.3">
      <c r="A115" s="284" t="s">
        <v>2967</v>
      </c>
      <c r="B115" s="284"/>
      <c r="C115" s="284"/>
      <c r="D115" s="284"/>
      <c r="E115" s="284"/>
      <c r="F115" s="284"/>
      <c r="G115" s="284"/>
      <c r="H115" s="284"/>
      <c r="I115" s="284"/>
      <c r="J115" s="284"/>
      <c r="L115" s="302" t="s">
        <v>2968</v>
      </c>
      <c r="M115" s="302"/>
      <c r="N115" s="302"/>
      <c r="O115" s="302"/>
      <c r="P115" s="302"/>
      <c r="Q115" s="302"/>
      <c r="R115" s="302"/>
      <c r="S115" s="302"/>
      <c r="T115" s="302"/>
      <c r="U115" s="302"/>
    </row>
    <row r="116" spans="1:21" ht="20.100000000000001" customHeight="1" x14ac:dyDescent="0.3">
      <c r="A116" s="22" t="s">
        <v>21</v>
      </c>
      <c r="B116" s="285" t="s">
        <v>19</v>
      </c>
      <c r="C116" s="290" t="s">
        <v>7</v>
      </c>
      <c r="D116" s="292" t="s">
        <v>13</v>
      </c>
      <c r="E116" s="23" t="s">
        <v>12</v>
      </c>
      <c r="F116" s="285" t="s">
        <v>14</v>
      </c>
      <c r="G116" s="285" t="s">
        <v>15</v>
      </c>
      <c r="H116" s="285" t="s">
        <v>16</v>
      </c>
      <c r="I116" s="285" t="s">
        <v>17</v>
      </c>
      <c r="J116" s="287" t="s">
        <v>18</v>
      </c>
      <c r="L116" s="56" t="s">
        <v>21</v>
      </c>
      <c r="M116" s="303" t="s">
        <v>19</v>
      </c>
      <c r="N116" s="305" t="s">
        <v>7</v>
      </c>
      <c r="O116" s="307" t="s">
        <v>13</v>
      </c>
      <c r="P116" s="61" t="s">
        <v>12</v>
      </c>
      <c r="Q116" s="303" t="s">
        <v>14</v>
      </c>
      <c r="R116" s="303" t="s">
        <v>15</v>
      </c>
      <c r="S116" s="303" t="s">
        <v>16</v>
      </c>
      <c r="T116" s="303" t="s">
        <v>17</v>
      </c>
      <c r="U116" s="309" t="s">
        <v>18</v>
      </c>
    </row>
    <row r="117" spans="1:21" ht="20.100000000000001" customHeight="1" thickBot="1" x14ac:dyDescent="0.35">
      <c r="A117" s="24" t="s">
        <v>20</v>
      </c>
      <c r="B117" s="286"/>
      <c r="C117" s="291"/>
      <c r="D117" s="293"/>
      <c r="E117" s="38" t="s">
        <v>11</v>
      </c>
      <c r="F117" s="286"/>
      <c r="G117" s="286"/>
      <c r="H117" s="286"/>
      <c r="I117" s="286"/>
      <c r="J117" s="288"/>
      <c r="L117" s="58" t="s">
        <v>20</v>
      </c>
      <c r="M117" s="304"/>
      <c r="N117" s="306"/>
      <c r="O117" s="308"/>
      <c r="P117" s="59" t="s">
        <v>11</v>
      </c>
      <c r="Q117" s="304"/>
      <c r="R117" s="304"/>
      <c r="S117" s="304"/>
      <c r="T117" s="304"/>
      <c r="U117" s="310"/>
    </row>
    <row r="118" spans="1:21" ht="20.100000000000001" customHeight="1" x14ac:dyDescent="0.25">
      <c r="A118" s="27">
        <f>CADASTROS!$B$182</f>
        <v>180</v>
      </c>
      <c r="B118" s="18">
        <f>CADASTROS!$C$182</f>
        <v>0</v>
      </c>
      <c r="C118" s="28"/>
      <c r="D118" s="44">
        <f>PLANILHA_COLHEITA_DIÁRIA!$I$309</f>
        <v>0</v>
      </c>
      <c r="E118" s="20">
        <v>6</v>
      </c>
      <c r="F118" s="29">
        <f>CADASTROS!$E$182</f>
        <v>0</v>
      </c>
      <c r="G118" s="27">
        <f>CADASTROS!$F$182</f>
        <v>0</v>
      </c>
      <c r="H118" s="29">
        <f>CADASTROS!$G$182</f>
        <v>0</v>
      </c>
      <c r="I118" s="19">
        <f>CADASTROS!$H$182</f>
        <v>0</v>
      </c>
      <c r="J118" s="21">
        <f t="shared" ref="J118:J162" si="4">D118*E118</f>
        <v>0</v>
      </c>
      <c r="L118" s="27">
        <f>CADASTROS!$B$1394</f>
        <v>1392</v>
      </c>
      <c r="M118" s="18" t="str">
        <f>CADASTROS!$C$1394</f>
        <v>Manelito Silva A. Souza</v>
      </c>
      <c r="N118" s="28"/>
      <c r="O118" s="44">
        <f>PLANILHA_COLHEITA_DIÁRIA!$I$2120</f>
        <v>28</v>
      </c>
      <c r="P118" s="20">
        <v>6</v>
      </c>
      <c r="Q118" s="29" t="str">
        <f>CADASTROS!$E$1394</f>
        <v>Cx. Econômica</v>
      </c>
      <c r="R118" s="27">
        <f>CADASTROS!$F$1394</f>
        <v>4818</v>
      </c>
      <c r="S118" s="29">
        <f>CADASTROS!$G$1394</f>
        <v>13</v>
      </c>
      <c r="T118" s="19" t="str">
        <f>CADASTROS!$H$1394</f>
        <v>00007921-9</v>
      </c>
      <c r="U118" s="21">
        <f t="shared" ref="U118:U162" si="5">O118*P118</f>
        <v>168</v>
      </c>
    </row>
    <row r="119" spans="1:21" ht="20.100000000000001" customHeight="1" x14ac:dyDescent="0.25">
      <c r="A119" s="27">
        <f>CADASTROS!$B$183</f>
        <v>181</v>
      </c>
      <c r="B119" s="18">
        <f>CADASTROS!$C$183</f>
        <v>0</v>
      </c>
      <c r="C119" s="28"/>
      <c r="D119" s="63">
        <f>PLANILHA_COLHEITA_DIÁRIA!$I$310</f>
        <v>0</v>
      </c>
      <c r="E119" s="20">
        <v>6</v>
      </c>
      <c r="F119" s="29">
        <f>CADASTROS!$E$183</f>
        <v>0</v>
      </c>
      <c r="G119" s="27">
        <f>CADASTROS!$F$183</f>
        <v>0</v>
      </c>
      <c r="H119" s="29">
        <f>CADASTROS!$G$183</f>
        <v>0</v>
      </c>
      <c r="I119" s="19">
        <f>CADASTROS!$H$183</f>
        <v>0</v>
      </c>
      <c r="J119" s="21">
        <f t="shared" si="4"/>
        <v>0</v>
      </c>
      <c r="L119" s="27">
        <f>CADASTROS!$B$1395</f>
        <v>1393</v>
      </c>
      <c r="M119" s="18" t="str">
        <f>CADASTROS!$C$1395</f>
        <v>Lívia Sousa Gonçalves</v>
      </c>
      <c r="N119" s="28"/>
      <c r="O119" s="44">
        <f>PLANILHA_COLHEITA_DIÁRIA!$I$2121</f>
        <v>40.5</v>
      </c>
      <c r="P119" s="20">
        <v>6</v>
      </c>
      <c r="Q119" s="29" t="str">
        <f>CADASTROS!$E$1395</f>
        <v>Bradesco</v>
      </c>
      <c r="R119" s="27" t="str">
        <f>CADASTROS!$F$1395</f>
        <v>3801-6</v>
      </c>
      <c r="S119" s="29" t="str">
        <f>CADASTROS!$G$1395</f>
        <v>poup</v>
      </c>
      <c r="T119" s="19" t="str">
        <f>CADASTROS!$H$1395</f>
        <v>0004280-3</v>
      </c>
      <c r="U119" s="21">
        <f t="shared" si="5"/>
        <v>243</v>
      </c>
    </row>
    <row r="120" spans="1:21" ht="20.100000000000001" customHeight="1" x14ac:dyDescent="0.25">
      <c r="A120" s="27">
        <f>CADASTROS!$B$184</f>
        <v>182</v>
      </c>
      <c r="B120" s="18">
        <f>CADASTROS!$C$184</f>
        <v>0</v>
      </c>
      <c r="C120" s="28"/>
      <c r="D120" s="44">
        <f>PLANILHA_COLHEITA_DIÁRIA!$I$311</f>
        <v>0</v>
      </c>
      <c r="E120" s="20">
        <v>6</v>
      </c>
      <c r="F120" s="29">
        <f>CADASTROS!$E$184</f>
        <v>0</v>
      </c>
      <c r="G120" s="27">
        <f>CADASTROS!$F$184</f>
        <v>0</v>
      </c>
      <c r="H120" s="29">
        <f>CADASTROS!$G$184</f>
        <v>0</v>
      </c>
      <c r="I120" s="19">
        <f>CADASTROS!$H$184</f>
        <v>0</v>
      </c>
      <c r="J120" s="21">
        <f t="shared" si="4"/>
        <v>0</v>
      </c>
      <c r="L120" s="27">
        <v>1705</v>
      </c>
      <c r="M120" s="18" t="s">
        <v>2635</v>
      </c>
      <c r="N120" s="28"/>
      <c r="O120" s="44">
        <v>60</v>
      </c>
      <c r="P120" s="20">
        <v>6</v>
      </c>
      <c r="Q120" s="29" t="s">
        <v>2636</v>
      </c>
      <c r="R120" s="27">
        <v>949</v>
      </c>
      <c r="S120" s="29">
        <v>13</v>
      </c>
      <c r="T120" s="19" t="s">
        <v>2637</v>
      </c>
      <c r="U120" s="21">
        <f t="shared" si="5"/>
        <v>360</v>
      </c>
    </row>
    <row r="121" spans="1:21" ht="20.100000000000001" customHeight="1" x14ac:dyDescent="0.25">
      <c r="A121" s="27">
        <f>CADASTROS!$B$185</f>
        <v>183</v>
      </c>
      <c r="B121" s="18">
        <f>CADASTROS!$C$185</f>
        <v>0</v>
      </c>
      <c r="C121" s="28"/>
      <c r="D121" s="44">
        <f>PLANILHA_COLHEITA_DIÁRIA!$I$312</f>
        <v>0</v>
      </c>
      <c r="E121" s="20">
        <v>6</v>
      </c>
      <c r="F121" s="29">
        <f>CADASTROS!$E$185</f>
        <v>0</v>
      </c>
      <c r="G121" s="27">
        <f>CADASTROS!$F$185</f>
        <v>0</v>
      </c>
      <c r="H121" s="29">
        <f>CADASTROS!$G$185</f>
        <v>0</v>
      </c>
      <c r="I121" s="19">
        <f>CADASTROS!$H$185</f>
        <v>0</v>
      </c>
      <c r="J121" s="21">
        <f t="shared" si="4"/>
        <v>0</v>
      </c>
      <c r="L121" s="27">
        <v>1706</v>
      </c>
      <c r="M121" s="18" t="s">
        <v>2638</v>
      </c>
      <c r="N121" s="28"/>
      <c r="O121" s="44">
        <v>27</v>
      </c>
      <c r="P121" s="20">
        <v>6</v>
      </c>
      <c r="Q121" s="29" t="s">
        <v>2636</v>
      </c>
      <c r="R121" s="27">
        <v>783</v>
      </c>
      <c r="S121" s="29">
        <v>13</v>
      </c>
      <c r="T121" s="19" t="s">
        <v>2639</v>
      </c>
      <c r="U121" s="21">
        <f t="shared" si="5"/>
        <v>162</v>
      </c>
    </row>
    <row r="122" spans="1:21" ht="20.100000000000001" customHeight="1" x14ac:dyDescent="0.25">
      <c r="A122" s="27">
        <f>CADASTROS!$B$186</f>
        <v>184</v>
      </c>
      <c r="B122" s="18">
        <f>CADASTROS!$C$186</f>
        <v>0</v>
      </c>
      <c r="C122" s="28"/>
      <c r="D122" s="44">
        <f>PLANILHA_COLHEITA_DIÁRIA!$I$313</f>
        <v>0</v>
      </c>
      <c r="E122" s="20">
        <v>6</v>
      </c>
      <c r="F122" s="29">
        <f>CADASTROS!$E$186</f>
        <v>0</v>
      </c>
      <c r="G122" s="27">
        <f>CADASTROS!$F$186</f>
        <v>0</v>
      </c>
      <c r="H122" s="29">
        <f>CADASTROS!$G$186</f>
        <v>0</v>
      </c>
      <c r="I122" s="19">
        <f>CADASTROS!$H$186</f>
        <v>0</v>
      </c>
      <c r="J122" s="21">
        <f t="shared" si="4"/>
        <v>0</v>
      </c>
      <c r="L122" s="27">
        <v>1712</v>
      </c>
      <c r="M122" s="18" t="s">
        <v>2648</v>
      </c>
      <c r="N122" s="28"/>
      <c r="O122" s="44">
        <v>44.5</v>
      </c>
      <c r="P122" s="20">
        <v>6</v>
      </c>
      <c r="Q122" s="29" t="s">
        <v>2636</v>
      </c>
      <c r="R122" s="27">
        <v>4818</v>
      </c>
      <c r="S122" s="29">
        <v>13</v>
      </c>
      <c r="T122" s="19" t="s">
        <v>2649</v>
      </c>
      <c r="U122" s="21">
        <f t="shared" si="5"/>
        <v>267</v>
      </c>
    </row>
    <row r="123" spans="1:21" ht="20.100000000000001" customHeight="1" x14ac:dyDescent="0.25">
      <c r="A123" s="27">
        <f>CADASTROS!$B$187</f>
        <v>185</v>
      </c>
      <c r="B123" s="18">
        <f>CADASTROS!$C$187</f>
        <v>0</v>
      </c>
      <c r="C123" s="28"/>
      <c r="D123" s="44">
        <f>PLANILHA_COLHEITA_DIÁRIA!$I$314</f>
        <v>0</v>
      </c>
      <c r="E123" s="20">
        <v>6</v>
      </c>
      <c r="F123" s="29">
        <f>CADASTROS!$E$187</f>
        <v>0</v>
      </c>
      <c r="G123" s="27">
        <f>CADASTROS!$F$187</f>
        <v>0</v>
      </c>
      <c r="H123" s="29">
        <f>CADASTROS!$G$187</f>
        <v>0</v>
      </c>
      <c r="I123" s="19">
        <f>CADASTROS!$H$187</f>
        <v>0</v>
      </c>
      <c r="J123" s="21">
        <f t="shared" si="4"/>
        <v>0</v>
      </c>
      <c r="L123" s="27">
        <v>1713</v>
      </c>
      <c r="M123" s="18" t="s">
        <v>2650</v>
      </c>
      <c r="N123" s="28"/>
      <c r="O123" s="44">
        <v>28.5</v>
      </c>
      <c r="P123" s="20">
        <v>6</v>
      </c>
      <c r="Q123" s="29" t="s">
        <v>2636</v>
      </c>
      <c r="R123" s="27">
        <v>949</v>
      </c>
      <c r="S123" s="29">
        <v>1288</v>
      </c>
      <c r="T123" s="19" t="s">
        <v>2651</v>
      </c>
      <c r="U123" s="21">
        <f t="shared" si="5"/>
        <v>171</v>
      </c>
    </row>
    <row r="124" spans="1:21" ht="20.100000000000001" customHeight="1" x14ac:dyDescent="0.25">
      <c r="A124" s="27">
        <f>CADASTROS!$B$188</f>
        <v>186</v>
      </c>
      <c r="B124" s="18">
        <f>CADASTROS!$C$188</f>
        <v>0</v>
      </c>
      <c r="C124" s="39"/>
      <c r="D124" s="44">
        <f>PLANILHA_COLHEITA_DIÁRIA!$I$315</f>
        <v>0</v>
      </c>
      <c r="E124" s="20">
        <v>6</v>
      </c>
      <c r="F124" s="29">
        <f>CADASTROS!$E$188</f>
        <v>0</v>
      </c>
      <c r="G124" s="27">
        <f>CADASTROS!$F$188</f>
        <v>0</v>
      </c>
      <c r="H124" s="29">
        <f>CADASTROS!$G$188</f>
        <v>0</v>
      </c>
      <c r="I124" s="19">
        <f>CADASTROS!$H$188</f>
        <v>0</v>
      </c>
      <c r="J124" s="21">
        <f t="shared" si="4"/>
        <v>0</v>
      </c>
      <c r="L124" s="27">
        <v>1716</v>
      </c>
      <c r="M124" s="18" t="s">
        <v>2656</v>
      </c>
      <c r="N124" s="28"/>
      <c r="O124" s="44">
        <v>46</v>
      </c>
      <c r="P124" s="20">
        <v>6</v>
      </c>
      <c r="Q124" s="29" t="s">
        <v>2636</v>
      </c>
      <c r="R124" s="27">
        <v>4818</v>
      </c>
      <c r="S124" s="29">
        <v>13</v>
      </c>
      <c r="T124" s="19" t="s">
        <v>2657</v>
      </c>
      <c r="U124" s="21">
        <f t="shared" si="5"/>
        <v>276</v>
      </c>
    </row>
    <row r="125" spans="1:21" ht="20.100000000000001" customHeight="1" x14ac:dyDescent="0.25">
      <c r="A125" s="27">
        <f>CADASTROS!$B$189</f>
        <v>187</v>
      </c>
      <c r="B125" s="18">
        <f>CADASTROS!$C$189</f>
        <v>0</v>
      </c>
      <c r="C125" s="28"/>
      <c r="D125" s="44">
        <f>PLANILHA_COLHEITA_DIÁRIA!$I$316</f>
        <v>0</v>
      </c>
      <c r="E125" s="20">
        <v>6</v>
      </c>
      <c r="F125" s="29">
        <f>CADASTROS!$E$189</f>
        <v>0</v>
      </c>
      <c r="G125" s="27">
        <f>CADASTROS!$F$189</f>
        <v>0</v>
      </c>
      <c r="H125" s="29">
        <f>CADASTROS!$G$189</f>
        <v>0</v>
      </c>
      <c r="I125" s="19">
        <f>CADASTROS!$H$189</f>
        <v>0</v>
      </c>
      <c r="J125" s="21">
        <f t="shared" si="4"/>
        <v>0</v>
      </c>
      <c r="L125" s="27">
        <v>1719</v>
      </c>
      <c r="M125" s="18" t="s">
        <v>2662</v>
      </c>
      <c r="N125" s="28"/>
      <c r="O125" s="44">
        <v>7</v>
      </c>
      <c r="P125" s="20">
        <v>6</v>
      </c>
      <c r="Q125" s="29" t="s">
        <v>2636</v>
      </c>
      <c r="R125" s="27">
        <v>4818</v>
      </c>
      <c r="S125" s="29">
        <v>13</v>
      </c>
      <c r="T125" s="19" t="s">
        <v>2663</v>
      </c>
      <c r="U125" s="21">
        <f t="shared" si="5"/>
        <v>42</v>
      </c>
    </row>
    <row r="126" spans="1:21" ht="20.100000000000001" customHeight="1" x14ac:dyDescent="0.25">
      <c r="A126" s="27">
        <f>CADASTROS!$B$190</f>
        <v>188</v>
      </c>
      <c r="B126" s="18">
        <f>CADASTROS!$C$190</f>
        <v>0</v>
      </c>
      <c r="C126" s="39"/>
      <c r="D126" s="44">
        <f>PLANILHA_COLHEITA_DIÁRIA!$I$317</f>
        <v>0</v>
      </c>
      <c r="E126" s="20">
        <v>6</v>
      </c>
      <c r="F126" s="29">
        <f>CADASTROS!$E$190</f>
        <v>0</v>
      </c>
      <c r="G126" s="27">
        <f>CADASTROS!$F$190</f>
        <v>0</v>
      </c>
      <c r="H126" s="29">
        <f>CADASTROS!$G$190</f>
        <v>0</v>
      </c>
      <c r="I126" s="19">
        <f>CADASTROS!$H$190</f>
        <v>0</v>
      </c>
      <c r="J126" s="21">
        <f t="shared" si="4"/>
        <v>0</v>
      </c>
      <c r="L126" s="27">
        <v>1720</v>
      </c>
      <c r="M126" s="18" t="s">
        <v>2665</v>
      </c>
      <c r="N126" s="28"/>
      <c r="O126" s="44">
        <v>69.5</v>
      </c>
      <c r="P126" s="20">
        <v>6</v>
      </c>
      <c r="Q126" s="29" t="s">
        <v>2636</v>
      </c>
      <c r="R126" s="27">
        <v>4818</v>
      </c>
      <c r="S126" s="29">
        <v>13</v>
      </c>
      <c r="T126" s="19" t="s">
        <v>2666</v>
      </c>
      <c r="U126" s="21">
        <f t="shared" si="5"/>
        <v>417</v>
      </c>
    </row>
    <row r="127" spans="1:21" ht="20.100000000000001" customHeight="1" x14ac:dyDescent="0.25">
      <c r="A127" s="27">
        <f>CADASTROS!$B$191</f>
        <v>189</v>
      </c>
      <c r="B127" s="18">
        <f>CADASTROS!$C$191</f>
        <v>0</v>
      </c>
      <c r="C127" s="39"/>
      <c r="D127" s="44">
        <f>PLANILHA_COLHEITA_DIÁRIA!$I$318</f>
        <v>0</v>
      </c>
      <c r="E127" s="20">
        <v>6</v>
      </c>
      <c r="F127" s="29">
        <f>CADASTROS!$E$191</f>
        <v>0</v>
      </c>
      <c r="G127" s="27">
        <f>CADASTROS!$F$191</f>
        <v>0</v>
      </c>
      <c r="H127" s="29">
        <f>CADASTROS!$G$191</f>
        <v>0</v>
      </c>
      <c r="I127" s="19">
        <f>CADASTROS!$H$191</f>
        <v>0</v>
      </c>
      <c r="J127" s="21">
        <f t="shared" si="4"/>
        <v>0</v>
      </c>
      <c r="L127" s="27">
        <v>1723</v>
      </c>
      <c r="M127" s="18" t="s">
        <v>2670</v>
      </c>
      <c r="N127" s="28"/>
      <c r="O127" s="44">
        <v>213.5</v>
      </c>
      <c r="P127" s="20">
        <v>6</v>
      </c>
      <c r="Q127" s="29" t="s">
        <v>2636</v>
      </c>
      <c r="R127" s="27">
        <v>4601</v>
      </c>
      <c r="S127" s="29">
        <v>1288</v>
      </c>
      <c r="T127" s="19" t="s">
        <v>2671</v>
      </c>
      <c r="U127" s="21">
        <f t="shared" si="5"/>
        <v>1281</v>
      </c>
    </row>
    <row r="128" spans="1:21" ht="20.100000000000001" customHeight="1" x14ac:dyDescent="0.25">
      <c r="A128" s="27">
        <f>CADASTROS!$B$192</f>
        <v>190</v>
      </c>
      <c r="B128" s="18">
        <f>CADASTROS!$C$192</f>
        <v>0</v>
      </c>
      <c r="C128" s="39"/>
      <c r="D128" s="44">
        <f>PLANILHA_COLHEITA_DIÁRIA!$I$319</f>
        <v>0</v>
      </c>
      <c r="E128" s="20">
        <v>6</v>
      </c>
      <c r="F128" s="29">
        <f>CADASTROS!$E$192</f>
        <v>0</v>
      </c>
      <c r="G128" s="27">
        <f>CADASTROS!$F$192</f>
        <v>0</v>
      </c>
      <c r="H128" s="29">
        <f>CADASTROS!$G$192</f>
        <v>0</v>
      </c>
      <c r="I128" s="19">
        <f>CADASTROS!$H$192</f>
        <v>0</v>
      </c>
      <c r="J128" s="21">
        <f t="shared" si="4"/>
        <v>0</v>
      </c>
      <c r="L128" s="27">
        <v>1726</v>
      </c>
      <c r="M128" s="18" t="s">
        <v>2681</v>
      </c>
      <c r="N128" s="28"/>
      <c r="O128" s="44">
        <v>8</v>
      </c>
      <c r="P128" s="20">
        <v>6</v>
      </c>
      <c r="Q128" s="29" t="s">
        <v>2636</v>
      </c>
      <c r="R128" s="27">
        <v>949</v>
      </c>
      <c r="S128" s="29">
        <v>23</v>
      </c>
      <c r="T128" s="19" t="s">
        <v>2682</v>
      </c>
      <c r="U128" s="21">
        <f t="shared" si="5"/>
        <v>48</v>
      </c>
    </row>
    <row r="129" spans="1:21" ht="20.100000000000001" customHeight="1" x14ac:dyDescent="0.25">
      <c r="A129" s="27">
        <f>CADASTROS!$B$193</f>
        <v>191</v>
      </c>
      <c r="B129" s="18">
        <f>CADASTROS!$C$193</f>
        <v>0</v>
      </c>
      <c r="C129" s="28"/>
      <c r="D129" s="44">
        <f>PLANILHA_COLHEITA_DIÁRIA!$I$320</f>
        <v>109</v>
      </c>
      <c r="E129" s="20">
        <v>6</v>
      </c>
      <c r="F129" s="29">
        <f>CADASTROS!$E$193</f>
        <v>0</v>
      </c>
      <c r="G129" s="27">
        <f>CADASTROS!$F$193</f>
        <v>0</v>
      </c>
      <c r="H129" s="29">
        <f>CADASTROS!$G$193</f>
        <v>0</v>
      </c>
      <c r="I129" s="19">
        <f>CADASTROS!$H$193</f>
        <v>0</v>
      </c>
      <c r="J129" s="21">
        <f t="shared" si="4"/>
        <v>654</v>
      </c>
      <c r="L129" s="27">
        <v>1727</v>
      </c>
      <c r="M129" s="18" t="s">
        <v>2683</v>
      </c>
      <c r="N129" s="28"/>
      <c r="O129" s="44">
        <v>30</v>
      </c>
      <c r="P129" s="20">
        <v>6</v>
      </c>
      <c r="Q129" s="29" t="s">
        <v>2636</v>
      </c>
      <c r="R129" s="27">
        <v>812</v>
      </c>
      <c r="S129" s="29">
        <v>1288</v>
      </c>
      <c r="T129" s="19" t="s">
        <v>2684</v>
      </c>
      <c r="U129" s="21">
        <f t="shared" si="5"/>
        <v>180</v>
      </c>
    </row>
    <row r="130" spans="1:21" ht="20.100000000000001" customHeight="1" x14ac:dyDescent="0.25">
      <c r="A130" s="27">
        <f>CADASTROS!$B$194</f>
        <v>192</v>
      </c>
      <c r="B130" s="18">
        <f>CADASTROS!$C$194</f>
        <v>0</v>
      </c>
      <c r="C130" s="28"/>
      <c r="D130" s="63">
        <f>PLANILHA_COLHEITA_DIÁRIA!$I$321</f>
        <v>0</v>
      </c>
      <c r="E130" s="20">
        <v>6</v>
      </c>
      <c r="F130" s="29">
        <f>CADASTROS!$E$194</f>
        <v>0</v>
      </c>
      <c r="G130" s="27">
        <f>CADASTROS!$F$194</f>
        <v>0</v>
      </c>
      <c r="H130" s="29">
        <f>CADASTROS!$G$194</f>
        <v>0</v>
      </c>
      <c r="I130" s="19">
        <f>CADASTROS!$H$194</f>
        <v>0</v>
      </c>
      <c r="J130" s="21">
        <f t="shared" si="4"/>
        <v>0</v>
      </c>
      <c r="L130" s="27">
        <v>1728</v>
      </c>
      <c r="M130" s="18" t="s">
        <v>2780</v>
      </c>
      <c r="N130" s="28"/>
      <c r="O130" s="44">
        <v>51.5</v>
      </c>
      <c r="P130" s="20">
        <v>6</v>
      </c>
      <c r="Q130" s="29" t="s">
        <v>2636</v>
      </c>
      <c r="R130" s="27">
        <v>4825</v>
      </c>
      <c r="S130" s="29">
        <v>1288</v>
      </c>
      <c r="T130" s="19" t="s">
        <v>2685</v>
      </c>
      <c r="U130" s="21">
        <f t="shared" si="5"/>
        <v>309</v>
      </c>
    </row>
    <row r="131" spans="1:21" ht="20.100000000000001" customHeight="1" x14ac:dyDescent="0.25">
      <c r="A131" s="27">
        <f>CADASTROS!$B$195</f>
        <v>193</v>
      </c>
      <c r="B131" s="18">
        <f>CADASTROS!$C$195</f>
        <v>0</v>
      </c>
      <c r="C131" s="28"/>
      <c r="D131" s="44">
        <f>PLANILHA_COLHEITA_DIÁRIA!$I$322</f>
        <v>0</v>
      </c>
      <c r="E131" s="20">
        <v>6</v>
      </c>
      <c r="F131" s="29">
        <f>CADASTROS!$E$195</f>
        <v>0</v>
      </c>
      <c r="G131" s="27">
        <f>CADASTROS!$F$195</f>
        <v>0</v>
      </c>
      <c r="H131" s="29">
        <f>CADASTROS!$G$195</f>
        <v>0</v>
      </c>
      <c r="I131" s="19">
        <f>CADASTROS!$H$195</f>
        <v>0</v>
      </c>
      <c r="J131" s="21">
        <f t="shared" si="4"/>
        <v>0</v>
      </c>
      <c r="L131" s="27">
        <v>1730</v>
      </c>
      <c r="M131" s="18" t="s">
        <v>2781</v>
      </c>
      <c r="N131" s="28"/>
      <c r="O131" s="44">
        <v>58</v>
      </c>
      <c r="P131" s="20">
        <v>6</v>
      </c>
      <c r="Q131" s="29" t="s">
        <v>2636</v>
      </c>
      <c r="R131" s="27">
        <v>949</v>
      </c>
      <c r="S131" s="29">
        <v>13</v>
      </c>
      <c r="T131" s="19" t="s">
        <v>2211</v>
      </c>
      <c r="U131" s="21">
        <f t="shared" si="5"/>
        <v>348</v>
      </c>
    </row>
    <row r="132" spans="1:21" ht="20.100000000000001" customHeight="1" x14ac:dyDescent="0.25">
      <c r="A132" s="27">
        <f>CADASTROS!$B$196</f>
        <v>194</v>
      </c>
      <c r="B132" s="18">
        <f>CADASTROS!$C$196</f>
        <v>0</v>
      </c>
      <c r="C132" s="28"/>
      <c r="D132" s="44">
        <f>PLANILHA_COLHEITA_DIÁRIA!$I$323</f>
        <v>0</v>
      </c>
      <c r="E132" s="20">
        <v>6</v>
      </c>
      <c r="F132" s="29">
        <f>CADASTROS!$E$196</f>
        <v>0</v>
      </c>
      <c r="G132" s="27">
        <f>CADASTROS!$F$196</f>
        <v>0</v>
      </c>
      <c r="H132" s="29">
        <f>CADASTROS!$G$196</f>
        <v>0</v>
      </c>
      <c r="I132" s="19">
        <f>CADASTROS!$H$196</f>
        <v>0</v>
      </c>
      <c r="J132" s="21">
        <f t="shared" si="4"/>
        <v>0</v>
      </c>
      <c r="L132" s="27">
        <v>1735</v>
      </c>
      <c r="M132" s="18" t="s">
        <v>2695</v>
      </c>
      <c r="N132" s="28"/>
      <c r="O132" s="44">
        <v>3</v>
      </c>
      <c r="P132" s="20">
        <v>6</v>
      </c>
      <c r="Q132" s="29" t="s">
        <v>23</v>
      </c>
      <c r="R132" s="27">
        <v>949</v>
      </c>
      <c r="S132" s="29">
        <v>23</v>
      </c>
      <c r="T132" s="19" t="s">
        <v>2696</v>
      </c>
      <c r="U132" s="21">
        <f t="shared" si="5"/>
        <v>18</v>
      </c>
    </row>
    <row r="133" spans="1:21" ht="20.100000000000001" customHeight="1" x14ac:dyDescent="0.25">
      <c r="A133" s="27">
        <f>CADASTROS!$B$197</f>
        <v>195</v>
      </c>
      <c r="B133" s="18">
        <f>CADASTROS!$C$197</f>
        <v>0</v>
      </c>
      <c r="C133" s="28"/>
      <c r="D133" s="50">
        <f>PLANILHA_COLHEITA_DIÁRIA!$I$324</f>
        <v>0</v>
      </c>
      <c r="E133" s="20">
        <v>6</v>
      </c>
      <c r="F133" s="29">
        <f>CADASTROS!$E$197</f>
        <v>0</v>
      </c>
      <c r="G133" s="27">
        <f>CADASTROS!$F$197</f>
        <v>0</v>
      </c>
      <c r="H133" s="29">
        <f>CADASTROS!$G$197</f>
        <v>0</v>
      </c>
      <c r="I133" s="19">
        <f>CADASTROS!$H$197</f>
        <v>0</v>
      </c>
      <c r="J133" s="21">
        <f t="shared" si="4"/>
        <v>0</v>
      </c>
      <c r="L133" s="27">
        <v>1737</v>
      </c>
      <c r="M133" s="18" t="s">
        <v>2699</v>
      </c>
      <c r="N133" s="28"/>
      <c r="O133" s="44">
        <v>42.5</v>
      </c>
      <c r="P133" s="20">
        <v>6</v>
      </c>
      <c r="Q133" s="29" t="s">
        <v>23</v>
      </c>
      <c r="R133" s="27">
        <v>949</v>
      </c>
      <c r="S133" s="29">
        <v>13</v>
      </c>
      <c r="T133" s="19" t="s">
        <v>2700</v>
      </c>
      <c r="U133" s="21">
        <f t="shared" si="5"/>
        <v>255</v>
      </c>
    </row>
    <row r="134" spans="1:21" ht="20.100000000000001" customHeight="1" x14ac:dyDescent="0.25">
      <c r="A134" s="27">
        <f>CADASTROS!$B$198</f>
        <v>196</v>
      </c>
      <c r="B134" s="18">
        <f>CADASTROS!$C$198</f>
        <v>0</v>
      </c>
      <c r="C134" s="28"/>
      <c r="D134" s="44">
        <f>PLANILHA_COLHEITA_DIÁRIA!$I$325</f>
        <v>0</v>
      </c>
      <c r="E134" s="20">
        <v>6</v>
      </c>
      <c r="F134" s="29">
        <f>CADASTROS!$E$198</f>
        <v>0</v>
      </c>
      <c r="G134" s="27">
        <f>CADASTROS!$F$198</f>
        <v>0</v>
      </c>
      <c r="H134" s="29">
        <f>CADASTROS!$G$198</f>
        <v>0</v>
      </c>
      <c r="I134" s="19">
        <f>CADASTROS!$H$198</f>
        <v>0</v>
      </c>
      <c r="J134" s="21">
        <f t="shared" si="4"/>
        <v>0</v>
      </c>
      <c r="L134" s="27">
        <v>1738</v>
      </c>
      <c r="M134" s="18" t="s">
        <v>2701</v>
      </c>
      <c r="N134" s="28"/>
      <c r="O134" s="44">
        <v>25.5</v>
      </c>
      <c r="P134" s="20">
        <v>6</v>
      </c>
      <c r="Q134" s="29" t="s">
        <v>23</v>
      </c>
      <c r="R134" s="27">
        <v>4818</v>
      </c>
      <c r="S134" s="29">
        <v>13</v>
      </c>
      <c r="T134" s="19" t="s">
        <v>2702</v>
      </c>
      <c r="U134" s="21">
        <f t="shared" si="5"/>
        <v>153</v>
      </c>
    </row>
    <row r="135" spans="1:21" ht="20.100000000000001" customHeight="1" x14ac:dyDescent="0.25">
      <c r="A135" s="27">
        <f>CADASTROS!$B$199</f>
        <v>197</v>
      </c>
      <c r="B135" s="18">
        <f>CADASTROS!$C$199</f>
        <v>0</v>
      </c>
      <c r="C135" s="28"/>
      <c r="D135" s="63">
        <f>PLANILHA_COLHEITA_DIÁRIA!$I$326</f>
        <v>0</v>
      </c>
      <c r="E135" s="20">
        <v>6</v>
      </c>
      <c r="F135" s="29">
        <f>CADASTROS!$E$199</f>
        <v>0</v>
      </c>
      <c r="G135" s="27">
        <f>CADASTROS!$F$199</f>
        <v>0</v>
      </c>
      <c r="H135" s="29">
        <f>CADASTROS!$G$199</f>
        <v>0</v>
      </c>
      <c r="I135" s="19">
        <f>CADASTROS!$H$199</f>
        <v>0</v>
      </c>
      <c r="J135" s="21">
        <f t="shared" si="4"/>
        <v>0</v>
      </c>
      <c r="L135" s="27">
        <v>1740</v>
      </c>
      <c r="M135" s="18" t="s">
        <v>2705</v>
      </c>
      <c r="N135" s="28"/>
      <c r="O135" s="44">
        <v>80.5</v>
      </c>
      <c r="P135" s="20">
        <v>6</v>
      </c>
      <c r="Q135" s="29" t="s">
        <v>23</v>
      </c>
      <c r="R135" s="27">
        <v>563</v>
      </c>
      <c r="S135" s="29">
        <v>13</v>
      </c>
      <c r="T135" s="19" t="s">
        <v>2706</v>
      </c>
      <c r="U135" s="21">
        <f t="shared" si="5"/>
        <v>483</v>
      </c>
    </row>
    <row r="136" spans="1:21" ht="20.100000000000001" customHeight="1" x14ac:dyDescent="0.25">
      <c r="A136" s="27">
        <f>CADASTROS!$B$200</f>
        <v>198</v>
      </c>
      <c r="B136" s="18">
        <f>CADASTROS!$C$200</f>
        <v>0</v>
      </c>
      <c r="C136" s="28"/>
      <c r="D136" s="44">
        <f>PLANILHA_COLHEITA_DIÁRIA!$I$327</f>
        <v>0</v>
      </c>
      <c r="E136" s="20">
        <v>6</v>
      </c>
      <c r="F136" s="29">
        <f>CADASTROS!$E$200</f>
        <v>0</v>
      </c>
      <c r="G136" s="27">
        <f>CADASTROS!$F$200</f>
        <v>0</v>
      </c>
      <c r="H136" s="29">
        <f>CADASTROS!$G$200</f>
        <v>0</v>
      </c>
      <c r="I136" s="19">
        <f>CADASTROS!$H$200</f>
        <v>0</v>
      </c>
      <c r="J136" s="21">
        <f t="shared" si="4"/>
        <v>0</v>
      </c>
      <c r="L136" s="27">
        <v>1744</v>
      </c>
      <c r="M136" s="18" t="s">
        <v>2712</v>
      </c>
      <c r="N136" s="28"/>
      <c r="O136" s="44">
        <v>20.5</v>
      </c>
      <c r="P136" s="20">
        <v>6</v>
      </c>
      <c r="Q136" s="29" t="s">
        <v>23</v>
      </c>
      <c r="R136" s="27">
        <v>4694</v>
      </c>
      <c r="S136" s="29">
        <v>13</v>
      </c>
      <c r="T136" s="19" t="s">
        <v>2713</v>
      </c>
      <c r="U136" s="21">
        <f t="shared" si="5"/>
        <v>123</v>
      </c>
    </row>
    <row r="137" spans="1:21" ht="20.100000000000001" customHeight="1" x14ac:dyDescent="0.25">
      <c r="A137" s="27">
        <f>CADASTROS!$B$201</f>
        <v>199</v>
      </c>
      <c r="B137" s="18">
        <f>CADASTROS!$C$201</f>
        <v>0</v>
      </c>
      <c r="C137" s="28"/>
      <c r="D137" s="44">
        <f>PLANILHA_COLHEITA_DIÁRIA!$I$328</f>
        <v>0</v>
      </c>
      <c r="E137" s="20">
        <v>6</v>
      </c>
      <c r="F137" s="29">
        <f>CADASTROS!$E$201</f>
        <v>0</v>
      </c>
      <c r="G137" s="27">
        <f>CADASTROS!$F$201</f>
        <v>0</v>
      </c>
      <c r="H137" s="29">
        <f>CADASTROS!$G$201</f>
        <v>0</v>
      </c>
      <c r="I137" s="19">
        <f>CADASTROS!$H$201</f>
        <v>0</v>
      </c>
      <c r="J137" s="21">
        <f t="shared" si="4"/>
        <v>0</v>
      </c>
      <c r="L137" s="27">
        <v>1747</v>
      </c>
      <c r="M137" s="18" t="s">
        <v>2729</v>
      </c>
      <c r="N137" s="28"/>
      <c r="O137" s="44">
        <v>19.5</v>
      </c>
      <c r="P137" s="20">
        <v>6</v>
      </c>
      <c r="Q137" s="29" t="s">
        <v>23</v>
      </c>
      <c r="R137" s="27">
        <v>4818</v>
      </c>
      <c r="S137" s="29">
        <v>13</v>
      </c>
      <c r="T137" s="19" t="s">
        <v>2719</v>
      </c>
      <c r="U137" s="21">
        <f t="shared" si="5"/>
        <v>117</v>
      </c>
    </row>
    <row r="138" spans="1:21" ht="20.100000000000001" customHeight="1" x14ac:dyDescent="0.25">
      <c r="A138" s="27">
        <f>CADASTROS!$B$202</f>
        <v>200</v>
      </c>
      <c r="B138" s="18">
        <f>CADASTROS!$C$202</f>
        <v>0</v>
      </c>
      <c r="C138" s="28"/>
      <c r="D138" s="44">
        <f>PLANILHA_COLHEITA_DIÁRIA!$I$329</f>
        <v>0</v>
      </c>
      <c r="E138" s="20">
        <v>6</v>
      </c>
      <c r="F138" s="29">
        <f>CADASTROS!$E$202</f>
        <v>0</v>
      </c>
      <c r="G138" s="27">
        <f>CADASTROS!$F$202</f>
        <v>0</v>
      </c>
      <c r="H138" s="29">
        <f>CADASTROS!$G$202</f>
        <v>0</v>
      </c>
      <c r="I138" s="19">
        <f>CADASTROS!$H$202</f>
        <v>0</v>
      </c>
      <c r="J138" s="21">
        <f t="shared" si="4"/>
        <v>0</v>
      </c>
      <c r="L138" s="27">
        <v>1750</v>
      </c>
      <c r="M138" s="18" t="s">
        <v>2782</v>
      </c>
      <c r="N138" s="28"/>
      <c r="O138" s="44">
        <v>29.5</v>
      </c>
      <c r="P138" s="20">
        <v>6</v>
      </c>
      <c r="Q138" s="29" t="s">
        <v>23</v>
      </c>
      <c r="R138" s="27">
        <v>4818</v>
      </c>
      <c r="S138" s="29">
        <v>1288</v>
      </c>
      <c r="T138" s="19" t="s">
        <v>2722</v>
      </c>
      <c r="U138" s="21">
        <f t="shared" si="5"/>
        <v>177</v>
      </c>
    </row>
    <row r="139" spans="1:21" ht="20.100000000000001" customHeight="1" x14ac:dyDescent="0.25">
      <c r="A139" s="27">
        <f>CADASTROS!$B$203</f>
        <v>201</v>
      </c>
      <c r="B139" s="18">
        <f>CADASTROS!$C$203</f>
        <v>0</v>
      </c>
      <c r="C139" s="28"/>
      <c r="D139" s="44">
        <f>PLANILHA_COLHEITA_DIÁRIA!$I$330</f>
        <v>0</v>
      </c>
      <c r="E139" s="20">
        <v>6</v>
      </c>
      <c r="F139" s="29">
        <f>CADASTROS!$E$203</f>
        <v>0</v>
      </c>
      <c r="G139" s="27">
        <f>CADASTROS!$F$203</f>
        <v>0</v>
      </c>
      <c r="H139" s="29">
        <f>CADASTROS!$G$203</f>
        <v>0</v>
      </c>
      <c r="I139" s="19">
        <f>CADASTROS!$H$203</f>
        <v>0</v>
      </c>
      <c r="J139" s="21">
        <f t="shared" si="4"/>
        <v>0</v>
      </c>
      <c r="L139" s="27">
        <v>1752</v>
      </c>
      <c r="M139" s="18" t="s">
        <v>2783</v>
      </c>
      <c r="N139" s="28"/>
      <c r="O139" s="44">
        <v>19</v>
      </c>
      <c r="P139" s="20">
        <v>6</v>
      </c>
      <c r="Q139" s="29" t="s">
        <v>23</v>
      </c>
      <c r="R139" s="27">
        <v>4601</v>
      </c>
      <c r="S139" s="29">
        <v>1288</v>
      </c>
      <c r="T139" s="19" t="s">
        <v>2725</v>
      </c>
      <c r="U139" s="21">
        <f t="shared" si="5"/>
        <v>114</v>
      </c>
    </row>
    <row r="140" spans="1:21" ht="20.100000000000001" customHeight="1" x14ac:dyDescent="0.25">
      <c r="A140" s="27">
        <f>CADASTROS!$B$204</f>
        <v>202</v>
      </c>
      <c r="B140" s="18">
        <f>CADASTROS!$C$204</f>
        <v>0</v>
      </c>
      <c r="C140" s="28"/>
      <c r="D140" s="63">
        <f>PLANILHA_COLHEITA_DIÁRIA!$I$331</f>
        <v>0</v>
      </c>
      <c r="E140" s="20">
        <v>6</v>
      </c>
      <c r="F140" s="29">
        <f>CADASTROS!$E$204</f>
        <v>0</v>
      </c>
      <c r="G140" s="27">
        <f>CADASTROS!$F$204</f>
        <v>0</v>
      </c>
      <c r="H140" s="29">
        <f>CADASTROS!$G$204</f>
        <v>0</v>
      </c>
      <c r="I140" s="19">
        <f>CADASTROS!$H$204</f>
        <v>0</v>
      </c>
      <c r="J140" s="21">
        <f t="shared" si="4"/>
        <v>0</v>
      </c>
      <c r="L140" s="27">
        <v>1755</v>
      </c>
      <c r="M140" s="18" t="s">
        <v>2982</v>
      </c>
      <c r="N140" s="28"/>
      <c r="O140" s="44">
        <v>64.5</v>
      </c>
      <c r="P140" s="20">
        <v>6</v>
      </c>
      <c r="Q140" s="29" t="s">
        <v>23</v>
      </c>
      <c r="R140" s="27">
        <v>4601</v>
      </c>
      <c r="S140" s="29">
        <v>13</v>
      </c>
      <c r="T140" s="19" t="s">
        <v>2732</v>
      </c>
      <c r="U140" s="21">
        <f t="shared" si="5"/>
        <v>387</v>
      </c>
    </row>
    <row r="141" spans="1:21" ht="20.100000000000001" customHeight="1" x14ac:dyDescent="0.25">
      <c r="A141" s="27">
        <f>CADASTROS!$B$205</f>
        <v>203</v>
      </c>
      <c r="B141" s="18">
        <f>CADASTROS!$C$205</f>
        <v>0</v>
      </c>
      <c r="C141" s="28"/>
      <c r="D141" s="44">
        <f>PLANILHA_COLHEITA_DIÁRIA!$I$332</f>
        <v>0</v>
      </c>
      <c r="E141" s="20">
        <v>6</v>
      </c>
      <c r="F141" s="29">
        <f>CADASTROS!$E$205</f>
        <v>0</v>
      </c>
      <c r="G141" s="27">
        <f>CADASTROS!$F$205</f>
        <v>0</v>
      </c>
      <c r="H141" s="29">
        <f>CADASTROS!$G$205</f>
        <v>0</v>
      </c>
      <c r="I141" s="19">
        <f>CADASTROS!$H$205</f>
        <v>0</v>
      </c>
      <c r="J141" s="21">
        <f t="shared" si="4"/>
        <v>0</v>
      </c>
      <c r="L141" s="27">
        <v>1756</v>
      </c>
      <c r="M141" s="18" t="s">
        <v>2733</v>
      </c>
      <c r="N141" s="28"/>
      <c r="O141" s="44">
        <v>75.5</v>
      </c>
      <c r="P141" s="20">
        <v>6</v>
      </c>
      <c r="Q141" s="29" t="s">
        <v>23</v>
      </c>
      <c r="R141" s="27">
        <v>4825</v>
      </c>
      <c r="S141" s="29">
        <v>13</v>
      </c>
      <c r="T141" s="19" t="s">
        <v>2734</v>
      </c>
      <c r="U141" s="21">
        <f t="shared" si="5"/>
        <v>453</v>
      </c>
    </row>
    <row r="142" spans="1:21" ht="20.100000000000001" customHeight="1" x14ac:dyDescent="0.25">
      <c r="A142" s="27">
        <f>CADASTROS!$B$206</f>
        <v>204</v>
      </c>
      <c r="B142" s="18">
        <f>CADASTROS!$C$206</f>
        <v>0</v>
      </c>
      <c r="C142" s="28"/>
      <c r="D142" s="63">
        <f>PLANILHA_COLHEITA_DIÁRIA!$I$333</f>
        <v>0</v>
      </c>
      <c r="E142" s="20">
        <v>6</v>
      </c>
      <c r="F142" s="29">
        <f>CADASTROS!$E$206</f>
        <v>0</v>
      </c>
      <c r="G142" s="27">
        <f>CADASTROS!$F$206</f>
        <v>0</v>
      </c>
      <c r="H142" s="29">
        <f>CADASTROS!$G$206</f>
        <v>0</v>
      </c>
      <c r="I142" s="19">
        <f>CADASTROS!$H$206</f>
        <v>0</v>
      </c>
      <c r="J142" s="21">
        <f t="shared" si="4"/>
        <v>0</v>
      </c>
      <c r="L142" s="27">
        <v>1760</v>
      </c>
      <c r="M142" s="18" t="s">
        <v>2742</v>
      </c>
      <c r="N142" s="28"/>
      <c r="O142" s="44">
        <v>22</v>
      </c>
      <c r="P142" s="20">
        <v>6</v>
      </c>
      <c r="Q142" s="29" t="s">
        <v>23</v>
      </c>
      <c r="R142" s="27">
        <v>4818</v>
      </c>
      <c r="S142" s="29">
        <v>1288</v>
      </c>
      <c r="T142" s="19" t="s">
        <v>2743</v>
      </c>
      <c r="U142" s="21">
        <f t="shared" si="5"/>
        <v>132</v>
      </c>
    </row>
    <row r="143" spans="1:21" ht="20.100000000000001" customHeight="1" x14ac:dyDescent="0.25">
      <c r="A143" s="27">
        <f>CADASTROS!$B$207</f>
        <v>205</v>
      </c>
      <c r="B143" s="18">
        <f>CADASTROS!$C$207</f>
        <v>0</v>
      </c>
      <c r="C143" s="28"/>
      <c r="D143" s="44">
        <f>PLANILHA_COLHEITA_DIÁRIA!$I$334</f>
        <v>0</v>
      </c>
      <c r="E143" s="20">
        <v>6</v>
      </c>
      <c r="F143" s="29">
        <f>CADASTROS!$E$207</f>
        <v>0</v>
      </c>
      <c r="G143" s="27">
        <f>CADASTROS!$F$207</f>
        <v>0</v>
      </c>
      <c r="H143" s="29">
        <f>CADASTROS!$G$207</f>
        <v>0</v>
      </c>
      <c r="I143" s="19">
        <f>CADASTROS!$H$207</f>
        <v>0</v>
      </c>
      <c r="J143" s="21">
        <f t="shared" si="4"/>
        <v>0</v>
      </c>
      <c r="L143" s="27">
        <v>1765</v>
      </c>
      <c r="M143" s="18" t="s">
        <v>2785</v>
      </c>
      <c r="N143" s="28"/>
      <c r="O143" s="44">
        <v>18.5</v>
      </c>
      <c r="P143" s="20">
        <v>6</v>
      </c>
      <c r="Q143" s="29" t="s">
        <v>23</v>
      </c>
      <c r="R143" s="27">
        <v>949</v>
      </c>
      <c r="S143" s="29">
        <v>1288</v>
      </c>
      <c r="T143" s="19" t="s">
        <v>2751</v>
      </c>
      <c r="U143" s="21">
        <f t="shared" si="5"/>
        <v>111</v>
      </c>
    </row>
    <row r="144" spans="1:21" ht="20.100000000000001" customHeight="1" x14ac:dyDescent="0.25">
      <c r="A144" s="27">
        <f>CADASTROS!$B$208</f>
        <v>206</v>
      </c>
      <c r="B144" s="18">
        <f>CADASTROS!$C$208</f>
        <v>0</v>
      </c>
      <c r="C144" s="28"/>
      <c r="D144" s="44">
        <f>PLANILHA_COLHEITA_DIÁRIA!$I$335</f>
        <v>0</v>
      </c>
      <c r="E144" s="20">
        <v>6</v>
      </c>
      <c r="F144" s="29">
        <f>CADASTROS!$E$208</f>
        <v>0</v>
      </c>
      <c r="G144" s="27">
        <f>CADASTROS!$F$208</f>
        <v>0</v>
      </c>
      <c r="H144" s="29">
        <f>CADASTROS!$G$208</f>
        <v>0</v>
      </c>
      <c r="I144" s="19">
        <f>CADASTROS!$H$208</f>
        <v>0</v>
      </c>
      <c r="J144" s="21">
        <f t="shared" si="4"/>
        <v>0</v>
      </c>
      <c r="L144" s="27">
        <v>1770</v>
      </c>
      <c r="M144" s="18" t="s">
        <v>2787</v>
      </c>
      <c r="N144" s="28"/>
      <c r="O144" s="44">
        <v>21</v>
      </c>
      <c r="P144" s="20">
        <v>6</v>
      </c>
      <c r="Q144" s="29" t="s">
        <v>23</v>
      </c>
      <c r="R144" s="27">
        <v>4818</v>
      </c>
      <c r="S144" s="29">
        <v>1288</v>
      </c>
      <c r="T144" s="19" t="s">
        <v>2763</v>
      </c>
      <c r="U144" s="21">
        <f t="shared" si="5"/>
        <v>126</v>
      </c>
    </row>
    <row r="145" spans="1:21" ht="20.100000000000001" customHeight="1" x14ac:dyDescent="0.25">
      <c r="A145" s="27">
        <f>CADASTROS!$B$209</f>
        <v>207</v>
      </c>
      <c r="B145" s="18">
        <f>CADASTROS!$C$209</f>
        <v>0</v>
      </c>
      <c r="C145" s="28"/>
      <c r="D145" s="44">
        <f>PLANILHA_COLHEITA_DIÁRIA!$I$352</f>
        <v>0</v>
      </c>
      <c r="E145" s="20">
        <v>6</v>
      </c>
      <c r="F145" s="29">
        <f>CADASTROS!$E$209</f>
        <v>0</v>
      </c>
      <c r="G145" s="27">
        <f>CADASTROS!$F$209</f>
        <v>0</v>
      </c>
      <c r="H145" s="29">
        <f>CADASTROS!$G$209</f>
        <v>0</v>
      </c>
      <c r="I145" s="19">
        <f>CADASTROS!$H$209</f>
        <v>0</v>
      </c>
      <c r="J145" s="21">
        <f t="shared" si="4"/>
        <v>0</v>
      </c>
      <c r="L145" s="27">
        <v>1771</v>
      </c>
      <c r="M145" s="18" t="s">
        <v>2764</v>
      </c>
      <c r="N145" s="28"/>
      <c r="O145" s="44">
        <v>12.5</v>
      </c>
      <c r="P145" s="20">
        <v>6</v>
      </c>
      <c r="Q145" s="29" t="s">
        <v>23</v>
      </c>
      <c r="R145" s="27">
        <v>949</v>
      </c>
      <c r="S145" s="29">
        <v>13</v>
      </c>
      <c r="T145" s="19" t="s">
        <v>2765</v>
      </c>
      <c r="U145" s="21">
        <f t="shared" si="5"/>
        <v>75</v>
      </c>
    </row>
    <row r="146" spans="1:21" ht="20.100000000000001" customHeight="1" x14ac:dyDescent="0.25">
      <c r="A146" s="27">
        <f>CADASTROS!$B$210</f>
        <v>208</v>
      </c>
      <c r="B146" s="18">
        <f>CADASTROS!$C$210</f>
        <v>0</v>
      </c>
      <c r="C146" s="28"/>
      <c r="D146" s="44">
        <f>PLANILHA_COLHEITA_DIÁRIA!$I$353</f>
        <v>0</v>
      </c>
      <c r="E146" s="20">
        <v>6</v>
      </c>
      <c r="F146" s="29">
        <f>CADASTROS!$E$210</f>
        <v>0</v>
      </c>
      <c r="G146" s="27">
        <f>CADASTROS!$F$210</f>
        <v>0</v>
      </c>
      <c r="H146" s="29">
        <f>CADASTROS!$G$210</f>
        <v>0</v>
      </c>
      <c r="I146" s="19">
        <f>CADASTROS!$H$210</f>
        <v>0</v>
      </c>
      <c r="J146" s="21">
        <f t="shared" si="4"/>
        <v>0</v>
      </c>
      <c r="L146" s="27">
        <v>1773</v>
      </c>
      <c r="M146" s="18" t="s">
        <v>2768</v>
      </c>
      <c r="N146" s="28"/>
      <c r="O146" s="44">
        <v>88.5</v>
      </c>
      <c r="P146" s="20">
        <v>6</v>
      </c>
      <c r="Q146" s="29" t="s">
        <v>23</v>
      </c>
      <c r="R146" s="27">
        <v>4818</v>
      </c>
      <c r="S146" s="29">
        <v>13</v>
      </c>
      <c r="T146" s="19" t="s">
        <v>2769</v>
      </c>
      <c r="U146" s="21">
        <f t="shared" si="5"/>
        <v>531</v>
      </c>
    </row>
    <row r="147" spans="1:21" ht="20.100000000000001" customHeight="1" x14ac:dyDescent="0.25">
      <c r="A147" s="27">
        <f>CADASTROS!$B$211</f>
        <v>209</v>
      </c>
      <c r="B147" s="18">
        <f>CADASTROS!$C$211</f>
        <v>0</v>
      </c>
      <c r="C147" s="28"/>
      <c r="D147" s="44">
        <f>PLANILHA_COLHEITA_DIÁRIA!$I$354</f>
        <v>0</v>
      </c>
      <c r="E147" s="20">
        <v>6</v>
      </c>
      <c r="F147" s="29">
        <f>CADASTROS!$E$211</f>
        <v>0</v>
      </c>
      <c r="G147" s="27">
        <f>CADASTROS!$F$211</f>
        <v>0</v>
      </c>
      <c r="H147" s="29">
        <f>CADASTROS!$G$211</f>
        <v>0</v>
      </c>
      <c r="I147" s="19">
        <f>CADASTROS!$H$211</f>
        <v>0</v>
      </c>
      <c r="J147" s="21">
        <f t="shared" si="4"/>
        <v>0</v>
      </c>
      <c r="L147" s="27">
        <v>1775</v>
      </c>
      <c r="M147" s="18" t="s">
        <v>2772</v>
      </c>
      <c r="N147" s="28"/>
      <c r="O147" s="44">
        <v>12</v>
      </c>
      <c r="P147" s="20">
        <v>6</v>
      </c>
      <c r="Q147" s="29" t="s">
        <v>23</v>
      </c>
      <c r="R147" s="27">
        <v>4601</v>
      </c>
      <c r="S147" s="29">
        <v>1288</v>
      </c>
      <c r="T147" s="19" t="s">
        <v>2773</v>
      </c>
      <c r="U147" s="21">
        <f t="shared" si="5"/>
        <v>72</v>
      </c>
    </row>
    <row r="148" spans="1:21" ht="20.100000000000001" customHeight="1" x14ac:dyDescent="0.25">
      <c r="A148" s="27">
        <f>CADASTROS!$B$212</f>
        <v>210</v>
      </c>
      <c r="B148" s="18">
        <f>CADASTROS!$C$212</f>
        <v>0</v>
      </c>
      <c r="C148" s="28"/>
      <c r="D148" s="63">
        <f>PLANILHA_COLHEITA_DIÁRIA!$I$355</f>
        <v>0</v>
      </c>
      <c r="E148" s="20">
        <v>6</v>
      </c>
      <c r="F148" s="29">
        <f>CADASTROS!$E$212</f>
        <v>0</v>
      </c>
      <c r="G148" s="27">
        <f>CADASTROS!$F$212</f>
        <v>0</v>
      </c>
      <c r="H148" s="29">
        <f>CADASTROS!$G$212</f>
        <v>0</v>
      </c>
      <c r="I148" s="19">
        <f>CADASTROS!$H$212</f>
        <v>0</v>
      </c>
      <c r="J148" s="21">
        <f t="shared" si="4"/>
        <v>0</v>
      </c>
      <c r="L148" s="27">
        <v>1776</v>
      </c>
      <c r="M148" s="18" t="s">
        <v>2800</v>
      </c>
      <c r="N148" s="28"/>
      <c r="O148" s="44">
        <v>71</v>
      </c>
      <c r="P148" s="20">
        <v>6</v>
      </c>
      <c r="Q148" s="29" t="s">
        <v>23</v>
      </c>
      <c r="R148" s="27">
        <v>780</v>
      </c>
      <c r="S148" s="29">
        <v>1288</v>
      </c>
      <c r="T148" s="19" t="s">
        <v>2801</v>
      </c>
      <c r="U148" s="21">
        <f t="shared" si="5"/>
        <v>426</v>
      </c>
    </row>
    <row r="149" spans="1:21" ht="20.100000000000001" customHeight="1" x14ac:dyDescent="0.25">
      <c r="A149" s="27">
        <f>CADASTROS!$B$213</f>
        <v>211</v>
      </c>
      <c r="B149" s="18">
        <f>CADASTROS!$C$213</f>
        <v>0</v>
      </c>
      <c r="C149" s="28"/>
      <c r="D149" s="44">
        <f>PLANILHA_COLHEITA_DIÁRIA!$I$356</f>
        <v>0</v>
      </c>
      <c r="E149" s="20">
        <v>6</v>
      </c>
      <c r="F149" s="29">
        <f>CADASTROS!$E$213</f>
        <v>0</v>
      </c>
      <c r="G149" s="27">
        <f>CADASTROS!$F$213</f>
        <v>0</v>
      </c>
      <c r="H149" s="29">
        <f>CADASTROS!$G$213</f>
        <v>0</v>
      </c>
      <c r="I149" s="19">
        <f>CADASTROS!$H$213</f>
        <v>0</v>
      </c>
      <c r="J149" s="21">
        <f t="shared" si="4"/>
        <v>0</v>
      </c>
      <c r="L149" s="27">
        <v>1778</v>
      </c>
      <c r="M149" s="18" t="s">
        <v>2804</v>
      </c>
      <c r="N149" s="28"/>
      <c r="O149" s="44">
        <v>27</v>
      </c>
      <c r="P149" s="20">
        <v>6</v>
      </c>
      <c r="Q149" s="29" t="s">
        <v>23</v>
      </c>
      <c r="R149" s="27">
        <v>4818</v>
      </c>
      <c r="S149" s="29">
        <v>13</v>
      </c>
      <c r="T149" s="19" t="s">
        <v>2805</v>
      </c>
      <c r="U149" s="21">
        <f t="shared" si="5"/>
        <v>162</v>
      </c>
    </row>
    <row r="150" spans="1:21" ht="20.100000000000001" customHeight="1" x14ac:dyDescent="0.25">
      <c r="A150" s="27">
        <f>CADASTROS!$B$214</f>
        <v>212</v>
      </c>
      <c r="B150" s="18">
        <f>CADASTROS!$C$214</f>
        <v>0</v>
      </c>
      <c r="C150" s="28"/>
      <c r="D150" s="44">
        <f>PLANILHA_COLHEITA_DIÁRIA!$I$357</f>
        <v>0</v>
      </c>
      <c r="E150" s="20">
        <v>6</v>
      </c>
      <c r="F150" s="29">
        <f>CADASTROS!$E$214</f>
        <v>0</v>
      </c>
      <c r="G150" s="27">
        <f>CADASTROS!$F$214</f>
        <v>0</v>
      </c>
      <c r="H150" s="29">
        <f>CADASTROS!$G$214</f>
        <v>0</v>
      </c>
      <c r="I150" s="19">
        <f>CADASTROS!$H$214</f>
        <v>0</v>
      </c>
      <c r="J150" s="21">
        <f t="shared" si="4"/>
        <v>0</v>
      </c>
      <c r="L150" s="27">
        <v>1779</v>
      </c>
      <c r="M150" s="18" t="s">
        <v>2806</v>
      </c>
      <c r="N150" s="28"/>
      <c r="O150" s="44">
        <v>16</v>
      </c>
      <c r="P150" s="20">
        <v>6</v>
      </c>
      <c r="Q150" s="29" t="s">
        <v>23</v>
      </c>
      <c r="R150" s="27">
        <v>2307</v>
      </c>
      <c r="S150" s="29">
        <v>13</v>
      </c>
      <c r="T150" s="19" t="s">
        <v>2807</v>
      </c>
      <c r="U150" s="21">
        <f t="shared" si="5"/>
        <v>96</v>
      </c>
    </row>
    <row r="151" spans="1:21" ht="20.100000000000001" customHeight="1" x14ac:dyDescent="0.25">
      <c r="A151" s="27">
        <f>CADASTROS!$B$215</f>
        <v>213</v>
      </c>
      <c r="B151" s="18">
        <f>CADASTROS!$C$215</f>
        <v>0</v>
      </c>
      <c r="C151" s="28"/>
      <c r="D151" s="44">
        <f>PLANILHA_COLHEITA_DIÁRIA!$I$358</f>
        <v>0</v>
      </c>
      <c r="E151" s="20">
        <v>6</v>
      </c>
      <c r="F151" s="29">
        <f>CADASTROS!$E$215</f>
        <v>0</v>
      </c>
      <c r="G151" s="27">
        <f>CADASTROS!$F$215</f>
        <v>0</v>
      </c>
      <c r="H151" s="29">
        <f>CADASTROS!$G$215</f>
        <v>0</v>
      </c>
      <c r="I151" s="19">
        <f>CADASTROS!$H$215</f>
        <v>0</v>
      </c>
      <c r="J151" s="21">
        <f t="shared" si="4"/>
        <v>0</v>
      </c>
      <c r="L151" s="27">
        <v>1780</v>
      </c>
      <c r="M151" s="18" t="s">
        <v>2808</v>
      </c>
      <c r="N151" s="28"/>
      <c r="O151" s="44">
        <v>96</v>
      </c>
      <c r="P151" s="20">
        <v>6</v>
      </c>
      <c r="Q151" s="29" t="s">
        <v>23</v>
      </c>
      <c r="R151" s="27">
        <v>4825</v>
      </c>
      <c r="S151" s="29">
        <v>13</v>
      </c>
      <c r="T151" s="19" t="s">
        <v>2809</v>
      </c>
      <c r="U151" s="21">
        <f t="shared" si="5"/>
        <v>576</v>
      </c>
    </row>
    <row r="152" spans="1:21" ht="20.100000000000001" customHeight="1" x14ac:dyDescent="0.25">
      <c r="A152" s="27">
        <f>CADASTROS!$B$216</f>
        <v>214</v>
      </c>
      <c r="B152" s="18">
        <f>CADASTROS!$C$216</f>
        <v>0</v>
      </c>
      <c r="C152" s="28"/>
      <c r="D152" s="63">
        <f>PLANILHA_COLHEITA_DIÁRIA!$I$359</f>
        <v>38</v>
      </c>
      <c r="E152" s="20">
        <v>6</v>
      </c>
      <c r="F152" s="29">
        <f>CADASTROS!$E$216</f>
        <v>0</v>
      </c>
      <c r="G152" s="27">
        <f>CADASTROS!$F$216</f>
        <v>0</v>
      </c>
      <c r="H152" s="29">
        <f>CADASTROS!$G$216</f>
        <v>0</v>
      </c>
      <c r="I152" s="19">
        <f>CADASTROS!$H$216</f>
        <v>0</v>
      </c>
      <c r="J152" s="21">
        <f t="shared" si="4"/>
        <v>228</v>
      </c>
      <c r="L152" s="27">
        <v>1784</v>
      </c>
      <c r="M152" s="18" t="s">
        <v>608</v>
      </c>
      <c r="N152" s="28"/>
      <c r="O152" s="44">
        <v>138</v>
      </c>
      <c r="P152" s="20">
        <v>6</v>
      </c>
      <c r="Q152" s="29" t="s">
        <v>23</v>
      </c>
      <c r="R152" s="27">
        <v>4825</v>
      </c>
      <c r="S152" s="29">
        <v>13</v>
      </c>
      <c r="T152" s="19" t="s">
        <v>609</v>
      </c>
      <c r="U152" s="21">
        <f t="shared" si="5"/>
        <v>828</v>
      </c>
    </row>
    <row r="153" spans="1:21" ht="20.100000000000001" customHeight="1" x14ac:dyDescent="0.25">
      <c r="A153" s="27">
        <f>CADASTROS!$B$217</f>
        <v>215</v>
      </c>
      <c r="B153" s="18">
        <f>CADASTROS!$C$217</f>
        <v>0</v>
      </c>
      <c r="C153" s="28"/>
      <c r="D153" s="63">
        <f>PLANILHA_COLHEITA_DIÁRIA!$I$360</f>
        <v>0</v>
      </c>
      <c r="E153" s="20">
        <v>6</v>
      </c>
      <c r="F153" s="29">
        <f>CADASTROS!$E$217</f>
        <v>0</v>
      </c>
      <c r="G153" s="27">
        <f>CADASTROS!$F$217</f>
        <v>0</v>
      </c>
      <c r="H153" s="29">
        <f>CADASTROS!$G$217</f>
        <v>0</v>
      </c>
      <c r="I153" s="19">
        <f>CADASTROS!$H$217</f>
        <v>0</v>
      </c>
      <c r="J153" s="21">
        <f t="shared" si="4"/>
        <v>0</v>
      </c>
      <c r="L153" s="27">
        <v>1785</v>
      </c>
      <c r="M153" s="18" t="s">
        <v>2815</v>
      </c>
      <c r="N153" s="28"/>
      <c r="O153" s="44">
        <v>56</v>
      </c>
      <c r="P153" s="20">
        <v>6</v>
      </c>
      <c r="Q153" s="29" t="s">
        <v>23</v>
      </c>
      <c r="R153" s="27">
        <v>4825</v>
      </c>
      <c r="S153" s="29">
        <v>13</v>
      </c>
      <c r="T153" s="19" t="s">
        <v>2816</v>
      </c>
      <c r="U153" s="21">
        <f t="shared" si="5"/>
        <v>336</v>
      </c>
    </row>
    <row r="154" spans="1:21" ht="20.100000000000001" customHeight="1" x14ac:dyDescent="0.25">
      <c r="A154" s="27">
        <f>CADASTROS!$B$218</f>
        <v>216</v>
      </c>
      <c r="B154" s="18">
        <f>CADASTROS!$C$218</f>
        <v>0</v>
      </c>
      <c r="C154" s="28"/>
      <c r="D154" s="44">
        <f>PLANILHA_COLHEITA_DIÁRIA!$I$361</f>
        <v>0</v>
      </c>
      <c r="E154" s="20">
        <v>6</v>
      </c>
      <c r="F154" s="29">
        <f>CADASTROS!$E$218</f>
        <v>0</v>
      </c>
      <c r="G154" s="27">
        <f>CADASTROS!$F$218</f>
        <v>0</v>
      </c>
      <c r="H154" s="29">
        <f>CADASTROS!$G$218</f>
        <v>0</v>
      </c>
      <c r="I154" s="19">
        <f>CADASTROS!$H$218</f>
        <v>0</v>
      </c>
      <c r="J154" s="21">
        <f t="shared" si="4"/>
        <v>0</v>
      </c>
      <c r="L154" s="27">
        <v>1787</v>
      </c>
      <c r="M154" s="18" t="s">
        <v>2817</v>
      </c>
      <c r="N154" s="28"/>
      <c r="O154" s="44">
        <v>57</v>
      </c>
      <c r="P154" s="20">
        <v>6</v>
      </c>
      <c r="Q154" s="29" t="s">
        <v>23</v>
      </c>
      <c r="R154" s="27">
        <v>4825</v>
      </c>
      <c r="S154" s="29">
        <v>1288</v>
      </c>
      <c r="T154" s="19" t="s">
        <v>2826</v>
      </c>
      <c r="U154" s="21">
        <f t="shared" si="5"/>
        <v>342</v>
      </c>
    </row>
    <row r="155" spans="1:21" ht="20.100000000000001" customHeight="1" x14ac:dyDescent="0.25">
      <c r="A155" s="27">
        <f>CADASTROS!$B$219</f>
        <v>217</v>
      </c>
      <c r="B155" s="18">
        <f>CADASTROS!$C$219</f>
        <v>0</v>
      </c>
      <c r="C155" s="28"/>
      <c r="D155" s="44">
        <f>PLANILHA_COLHEITA_DIÁRIA!$I$362</f>
        <v>0</v>
      </c>
      <c r="E155" s="20">
        <v>6</v>
      </c>
      <c r="F155" s="29">
        <f>CADASTROS!$E$219</f>
        <v>0</v>
      </c>
      <c r="G155" s="27">
        <f>CADASTROS!$F$219</f>
        <v>0</v>
      </c>
      <c r="H155" s="29">
        <f>CADASTROS!$G$219</f>
        <v>0</v>
      </c>
      <c r="I155" s="19">
        <f>CADASTROS!$H$219</f>
        <v>0</v>
      </c>
      <c r="J155" s="21">
        <f t="shared" si="4"/>
        <v>0</v>
      </c>
      <c r="L155" s="27">
        <v>1788</v>
      </c>
      <c r="M155" s="18" t="s">
        <v>2818</v>
      </c>
      <c r="N155" s="28"/>
      <c r="O155" s="44">
        <v>225</v>
      </c>
      <c r="P155" s="20">
        <v>6</v>
      </c>
      <c r="Q155" s="29" t="s">
        <v>23</v>
      </c>
      <c r="R155" s="27">
        <v>4825</v>
      </c>
      <c r="S155" s="29">
        <v>13</v>
      </c>
      <c r="T155" s="19" t="s">
        <v>2827</v>
      </c>
      <c r="U155" s="21">
        <f t="shared" si="5"/>
        <v>1350</v>
      </c>
    </row>
    <row r="156" spans="1:21" ht="20.100000000000001" customHeight="1" x14ac:dyDescent="0.25">
      <c r="A156" s="27">
        <f>CADASTROS!$B$220</f>
        <v>218</v>
      </c>
      <c r="B156" s="18">
        <f>CADASTROS!$C$220</f>
        <v>0</v>
      </c>
      <c r="C156" s="28"/>
      <c r="D156" s="44">
        <f>PLANILHA_COLHEITA_DIÁRIA!$I$363</f>
        <v>0</v>
      </c>
      <c r="E156" s="20">
        <v>6</v>
      </c>
      <c r="F156" s="29">
        <f>CADASTROS!$E$220</f>
        <v>0</v>
      </c>
      <c r="G156" s="27">
        <f>CADASTROS!$F$220</f>
        <v>0</v>
      </c>
      <c r="H156" s="29">
        <f>CADASTROS!$G$220</f>
        <v>0</v>
      </c>
      <c r="I156" s="19">
        <f>CADASTROS!$H$220</f>
        <v>0</v>
      </c>
      <c r="J156" s="21">
        <f t="shared" si="4"/>
        <v>0</v>
      </c>
      <c r="L156" s="27">
        <v>1790</v>
      </c>
      <c r="M156" s="18" t="s">
        <v>2820</v>
      </c>
      <c r="N156" s="28"/>
      <c r="O156" s="44">
        <v>47</v>
      </c>
      <c r="P156" s="20">
        <v>6</v>
      </c>
      <c r="Q156" s="29" t="s">
        <v>23</v>
      </c>
      <c r="R156" s="27">
        <v>4818</v>
      </c>
      <c r="S156" s="29">
        <v>13</v>
      </c>
      <c r="T156" s="19" t="s">
        <v>2829</v>
      </c>
      <c r="U156" s="21">
        <f t="shared" si="5"/>
        <v>282</v>
      </c>
    </row>
    <row r="157" spans="1:21" ht="20.100000000000001" customHeight="1" x14ac:dyDescent="0.25">
      <c r="A157" s="27">
        <f>CADASTROS!$B$221</f>
        <v>219</v>
      </c>
      <c r="B157" s="18">
        <f>CADASTROS!$C$221</f>
        <v>0</v>
      </c>
      <c r="C157" s="28"/>
      <c r="D157" s="44">
        <f>PLANILHA_COLHEITA_DIÁRIA!$I$364</f>
        <v>0</v>
      </c>
      <c r="E157" s="20">
        <v>6</v>
      </c>
      <c r="F157" s="29">
        <f>CADASTROS!$E$221</f>
        <v>0</v>
      </c>
      <c r="G157" s="27">
        <f>CADASTROS!$F$221</f>
        <v>0</v>
      </c>
      <c r="H157" s="29">
        <f>CADASTROS!$G$221</f>
        <v>0</v>
      </c>
      <c r="I157" s="19">
        <f>CADASTROS!$H$221</f>
        <v>0</v>
      </c>
      <c r="J157" s="21">
        <f t="shared" si="4"/>
        <v>0</v>
      </c>
      <c r="L157" s="27">
        <v>1794</v>
      </c>
      <c r="M157" s="18" t="s">
        <v>2824</v>
      </c>
      <c r="N157" s="28"/>
      <c r="O157" s="44">
        <v>104.5</v>
      </c>
      <c r="P157" s="20">
        <v>6</v>
      </c>
      <c r="Q157" s="29" t="s">
        <v>23</v>
      </c>
      <c r="R157" s="27">
        <v>4825</v>
      </c>
      <c r="S157" s="29">
        <v>23</v>
      </c>
      <c r="T157" s="19" t="s">
        <v>2833</v>
      </c>
      <c r="U157" s="21">
        <f t="shared" si="5"/>
        <v>627</v>
      </c>
    </row>
    <row r="158" spans="1:21" ht="20.100000000000001" customHeight="1" x14ac:dyDescent="0.25">
      <c r="A158" s="27">
        <f>CADASTROS!$B$222</f>
        <v>220</v>
      </c>
      <c r="B158" s="18">
        <f>CADASTROS!$C$222</f>
        <v>0</v>
      </c>
      <c r="C158" s="28"/>
      <c r="D158" s="44">
        <f>PLANILHA_COLHEITA_DIÁRIA!$I$365</f>
        <v>0</v>
      </c>
      <c r="E158" s="20">
        <v>6</v>
      </c>
      <c r="F158" s="29">
        <f>CADASTROS!$E$222</f>
        <v>0</v>
      </c>
      <c r="G158" s="27">
        <f>CADASTROS!$F$222</f>
        <v>0</v>
      </c>
      <c r="H158" s="29">
        <f>CADASTROS!$G$222</f>
        <v>0</v>
      </c>
      <c r="I158" s="19">
        <f>CADASTROS!$H$222</f>
        <v>0</v>
      </c>
      <c r="J158" s="21">
        <f t="shared" si="4"/>
        <v>0</v>
      </c>
      <c r="L158" s="27">
        <v>1795</v>
      </c>
      <c r="M158" s="18" t="s">
        <v>2834</v>
      </c>
      <c r="N158" s="28"/>
      <c r="O158" s="44">
        <v>31</v>
      </c>
      <c r="P158" s="20">
        <v>6</v>
      </c>
      <c r="Q158" s="29" t="s">
        <v>23</v>
      </c>
      <c r="R158" s="27">
        <v>949</v>
      </c>
      <c r="S158" s="29">
        <v>23</v>
      </c>
      <c r="T158" s="19" t="s">
        <v>2835</v>
      </c>
      <c r="U158" s="21">
        <f t="shared" si="5"/>
        <v>186</v>
      </c>
    </row>
    <row r="159" spans="1:21" ht="20.100000000000001" customHeight="1" x14ac:dyDescent="0.25">
      <c r="A159" s="27">
        <f>CADASTROS!$B$223</f>
        <v>221</v>
      </c>
      <c r="B159" s="18">
        <f>CADASTROS!$C$223</f>
        <v>0</v>
      </c>
      <c r="C159" s="28"/>
      <c r="D159" s="44">
        <f>PLANILHA_COLHEITA_DIÁRIA!$I$366</f>
        <v>0</v>
      </c>
      <c r="E159" s="20">
        <v>6</v>
      </c>
      <c r="F159" s="29">
        <f>CADASTROS!$E$223</f>
        <v>0</v>
      </c>
      <c r="G159" s="27">
        <f>CADASTROS!$F$223</f>
        <v>0</v>
      </c>
      <c r="H159" s="29">
        <f>CADASTROS!$G$223</f>
        <v>0</v>
      </c>
      <c r="I159" s="19">
        <f>CADASTROS!$H$223</f>
        <v>0</v>
      </c>
      <c r="J159" s="21">
        <f t="shared" si="4"/>
        <v>0</v>
      </c>
      <c r="L159" s="27">
        <v>1796</v>
      </c>
      <c r="M159" s="18" t="s">
        <v>2836</v>
      </c>
      <c r="N159" s="28"/>
      <c r="O159" s="44">
        <v>11.5</v>
      </c>
      <c r="P159" s="20">
        <v>6</v>
      </c>
      <c r="Q159" s="29" t="s">
        <v>23</v>
      </c>
      <c r="R159" s="27">
        <v>4825</v>
      </c>
      <c r="S159" s="29">
        <v>1288</v>
      </c>
      <c r="T159" s="19" t="s">
        <v>2837</v>
      </c>
      <c r="U159" s="21">
        <f t="shared" si="5"/>
        <v>69</v>
      </c>
    </row>
    <row r="160" spans="1:21" ht="20.100000000000001" customHeight="1" x14ac:dyDescent="0.25">
      <c r="A160" s="27">
        <f>CADASTROS!$B$224</f>
        <v>222</v>
      </c>
      <c r="B160" s="18">
        <f>CADASTROS!$C$224</f>
        <v>0</v>
      </c>
      <c r="C160" s="28"/>
      <c r="D160" s="44">
        <f>PLANILHA_COLHEITA_DIÁRIA!$I$367</f>
        <v>0</v>
      </c>
      <c r="E160" s="20">
        <v>6</v>
      </c>
      <c r="F160" s="29">
        <f>CADASTROS!$E$224</f>
        <v>0</v>
      </c>
      <c r="G160" s="27">
        <f>CADASTROS!$F$224</f>
        <v>0</v>
      </c>
      <c r="H160" s="29">
        <f>CADASTROS!$G$224</f>
        <v>0</v>
      </c>
      <c r="I160" s="19">
        <f>CADASTROS!$H$224</f>
        <v>0</v>
      </c>
      <c r="J160" s="21">
        <f t="shared" si="4"/>
        <v>0</v>
      </c>
      <c r="L160" s="27">
        <v>1798</v>
      </c>
      <c r="M160" s="18" t="s">
        <v>2840</v>
      </c>
      <c r="N160" s="28"/>
      <c r="O160" s="44">
        <v>34</v>
      </c>
      <c r="P160" s="20">
        <v>6</v>
      </c>
      <c r="Q160" s="29" t="s">
        <v>23</v>
      </c>
      <c r="R160" s="27">
        <v>4818</v>
      </c>
      <c r="S160" s="29">
        <v>1288</v>
      </c>
      <c r="T160" s="19" t="s">
        <v>2841</v>
      </c>
      <c r="U160" s="21">
        <f t="shared" si="5"/>
        <v>204</v>
      </c>
    </row>
    <row r="161" spans="1:21" ht="20.100000000000001" customHeight="1" x14ac:dyDescent="0.25">
      <c r="A161" s="27">
        <f>CADASTROS!$B$225</f>
        <v>223</v>
      </c>
      <c r="B161" s="18">
        <f>CADASTROS!$C$225</f>
        <v>0</v>
      </c>
      <c r="C161" s="28"/>
      <c r="D161" s="44">
        <f>PLANILHA_COLHEITA_DIÁRIA!$I$368</f>
        <v>0</v>
      </c>
      <c r="E161" s="20">
        <v>6</v>
      </c>
      <c r="F161" s="29">
        <f>CADASTROS!$E$225</f>
        <v>0</v>
      </c>
      <c r="G161" s="27">
        <f>CADASTROS!$F$225</f>
        <v>0</v>
      </c>
      <c r="H161" s="29">
        <f>CADASTROS!$G$225</f>
        <v>0</v>
      </c>
      <c r="I161" s="19">
        <f>CADASTROS!$H$225</f>
        <v>0</v>
      </c>
      <c r="J161" s="21">
        <f t="shared" si="4"/>
        <v>0</v>
      </c>
      <c r="L161" s="27">
        <v>1804</v>
      </c>
      <c r="M161" s="18" t="s">
        <v>2848</v>
      </c>
      <c r="N161" s="28"/>
      <c r="O161" s="44">
        <v>123.5</v>
      </c>
      <c r="P161" s="20">
        <v>6</v>
      </c>
      <c r="Q161" s="29" t="s">
        <v>23</v>
      </c>
      <c r="R161" s="27">
        <v>4825</v>
      </c>
      <c r="S161" s="29">
        <v>13</v>
      </c>
      <c r="T161" s="19" t="s">
        <v>2849</v>
      </c>
      <c r="U161" s="21">
        <f t="shared" si="5"/>
        <v>741</v>
      </c>
    </row>
    <row r="162" spans="1:21" ht="20.100000000000001" customHeight="1" x14ac:dyDescent="0.25">
      <c r="A162" s="27">
        <f>CADASTROS!$B$226</f>
        <v>224</v>
      </c>
      <c r="B162" s="18">
        <f>CADASTROS!$C$226</f>
        <v>0</v>
      </c>
      <c r="C162" s="28"/>
      <c r="D162" s="44">
        <f>PLANILHA_COLHEITA_DIÁRIA!$I$369</f>
        <v>0</v>
      </c>
      <c r="E162" s="20">
        <v>6</v>
      </c>
      <c r="F162" s="29">
        <f>CADASTROS!$E$226</f>
        <v>0</v>
      </c>
      <c r="G162" s="27">
        <f>CADASTROS!$F$226</f>
        <v>0</v>
      </c>
      <c r="H162" s="29">
        <f>CADASTROS!$G$226</f>
        <v>0</v>
      </c>
      <c r="I162" s="19">
        <f>CADASTROS!$H$226</f>
        <v>0</v>
      </c>
      <c r="J162" s="21">
        <f t="shared" si="4"/>
        <v>0</v>
      </c>
      <c r="L162" s="27">
        <v>1805</v>
      </c>
      <c r="M162" s="18" t="s">
        <v>2850</v>
      </c>
      <c r="N162" s="28"/>
      <c r="O162" s="44">
        <v>5</v>
      </c>
      <c r="P162" s="20">
        <v>6</v>
      </c>
      <c r="Q162" s="29" t="s">
        <v>23</v>
      </c>
      <c r="R162" s="27">
        <v>949</v>
      </c>
      <c r="S162" s="29">
        <v>13</v>
      </c>
      <c r="T162" s="19" t="s">
        <v>2851</v>
      </c>
      <c r="U162" s="21">
        <f t="shared" si="5"/>
        <v>30</v>
      </c>
    </row>
    <row r="163" spans="1:21" ht="23.25" x14ac:dyDescent="0.35">
      <c r="B163" s="289"/>
      <c r="C163" s="289"/>
      <c r="D163" s="15">
        <f>SUM(D118:D162)</f>
        <v>147</v>
      </c>
      <c r="E163" s="15"/>
      <c r="F163" s="294"/>
      <c r="G163" s="295"/>
      <c r="H163" s="295"/>
      <c r="I163" s="296"/>
      <c r="J163" s="17">
        <f>SUM(J118:J162)</f>
        <v>882</v>
      </c>
      <c r="L163" s="53"/>
      <c r="M163" s="297"/>
      <c r="N163" s="297"/>
      <c r="O163" s="54">
        <f>SUM(O118:O162)</f>
        <v>2309</v>
      </c>
      <c r="P163" s="54"/>
      <c r="Q163" s="298" t="s">
        <v>1239</v>
      </c>
      <c r="R163" s="299"/>
      <c r="S163" s="299"/>
      <c r="T163" s="300"/>
      <c r="U163" s="55">
        <f>SUM(U118:U162)</f>
        <v>13854</v>
      </c>
    </row>
    <row r="165" spans="1:21" ht="15.75" x14ac:dyDescent="0.25">
      <c r="A165" s="282" t="s">
        <v>8</v>
      </c>
      <c r="B165" s="282"/>
      <c r="C165" s="282"/>
      <c r="D165" s="282"/>
      <c r="E165" s="282"/>
      <c r="F165" s="282"/>
      <c r="G165" s="282"/>
      <c r="H165" s="282"/>
      <c r="I165" s="282"/>
      <c r="J165" s="282"/>
      <c r="L165" s="282" t="s">
        <v>204</v>
      </c>
      <c r="M165" s="282"/>
      <c r="N165" s="282"/>
      <c r="O165" s="282"/>
      <c r="P165" s="282"/>
      <c r="Q165" s="282"/>
      <c r="R165" s="282"/>
      <c r="S165" s="282"/>
      <c r="T165" s="282"/>
      <c r="U165" s="282"/>
    </row>
    <row r="166" spans="1:21" ht="16.5" thickBot="1" x14ac:dyDescent="0.3">
      <c r="A166" s="283" t="s">
        <v>10</v>
      </c>
      <c r="B166" s="283"/>
      <c r="C166" s="283"/>
      <c r="D166" s="283"/>
      <c r="E166" s="283"/>
      <c r="F166" s="283"/>
      <c r="G166" s="283"/>
      <c r="H166" s="283"/>
      <c r="I166" s="283"/>
      <c r="J166" s="283"/>
      <c r="L166" s="301" t="s">
        <v>10</v>
      </c>
      <c r="M166" s="301"/>
      <c r="N166" s="301"/>
      <c r="O166" s="301"/>
      <c r="P166" s="301"/>
      <c r="Q166" s="301"/>
      <c r="R166" s="301"/>
      <c r="S166" s="301"/>
      <c r="T166" s="301"/>
      <c r="U166" s="301"/>
    </row>
    <row r="167" spans="1:21" ht="17.25" thickTop="1" thickBot="1" x14ac:dyDescent="0.3">
      <c r="A167" s="284" t="s">
        <v>2967</v>
      </c>
      <c r="B167" s="284"/>
      <c r="C167" s="284"/>
      <c r="D167" s="284"/>
      <c r="E167" s="284"/>
      <c r="F167" s="284"/>
      <c r="G167" s="284"/>
      <c r="H167" s="284"/>
      <c r="I167" s="284"/>
      <c r="J167" s="284"/>
      <c r="L167" s="302" t="s">
        <v>2968</v>
      </c>
      <c r="M167" s="302"/>
      <c r="N167" s="302"/>
      <c r="O167" s="302"/>
      <c r="P167" s="302"/>
      <c r="Q167" s="302"/>
      <c r="R167" s="302"/>
      <c r="S167" s="302"/>
      <c r="T167" s="302"/>
      <c r="U167" s="302"/>
    </row>
    <row r="168" spans="1:21" ht="20.100000000000001" customHeight="1" x14ac:dyDescent="0.3">
      <c r="A168" s="22" t="s">
        <v>21</v>
      </c>
      <c r="B168" s="285" t="s">
        <v>19</v>
      </c>
      <c r="C168" s="290" t="s">
        <v>7</v>
      </c>
      <c r="D168" s="292" t="s">
        <v>13</v>
      </c>
      <c r="E168" s="23" t="s">
        <v>12</v>
      </c>
      <c r="F168" s="285" t="s">
        <v>14</v>
      </c>
      <c r="G168" s="285" t="s">
        <v>15</v>
      </c>
      <c r="H168" s="285" t="s">
        <v>16</v>
      </c>
      <c r="I168" s="285" t="s">
        <v>17</v>
      </c>
      <c r="J168" s="287" t="s">
        <v>18</v>
      </c>
      <c r="L168" s="56" t="s">
        <v>21</v>
      </c>
      <c r="M168" s="303" t="s">
        <v>19</v>
      </c>
      <c r="N168" s="305" t="s">
        <v>7</v>
      </c>
      <c r="O168" s="307" t="s">
        <v>13</v>
      </c>
      <c r="P168" s="61" t="s">
        <v>12</v>
      </c>
      <c r="Q168" s="303" t="s">
        <v>14</v>
      </c>
      <c r="R168" s="303" t="s">
        <v>15</v>
      </c>
      <c r="S168" s="303" t="s">
        <v>16</v>
      </c>
      <c r="T168" s="303" t="s">
        <v>17</v>
      </c>
      <c r="U168" s="309" t="s">
        <v>18</v>
      </c>
    </row>
    <row r="169" spans="1:21" ht="20.100000000000001" customHeight="1" thickBot="1" x14ac:dyDescent="0.35">
      <c r="A169" s="24" t="s">
        <v>20</v>
      </c>
      <c r="B169" s="286"/>
      <c r="C169" s="291"/>
      <c r="D169" s="293"/>
      <c r="E169" s="38" t="s">
        <v>11</v>
      </c>
      <c r="F169" s="286"/>
      <c r="G169" s="286"/>
      <c r="H169" s="286"/>
      <c r="I169" s="286"/>
      <c r="J169" s="288"/>
      <c r="L169" s="58" t="s">
        <v>20</v>
      </c>
      <c r="M169" s="304"/>
      <c r="N169" s="306"/>
      <c r="O169" s="308"/>
      <c r="P169" s="59" t="s">
        <v>11</v>
      </c>
      <c r="Q169" s="304"/>
      <c r="R169" s="304"/>
      <c r="S169" s="304"/>
      <c r="T169" s="304"/>
      <c r="U169" s="310"/>
    </row>
    <row r="170" spans="1:21" ht="15.75" x14ac:dyDescent="0.25">
      <c r="A170" s="27">
        <f>CADASTROS!$B$227</f>
        <v>225</v>
      </c>
      <c r="B170" s="18">
        <f>CADASTROS!$C$227</f>
        <v>0</v>
      </c>
      <c r="C170" s="28"/>
      <c r="D170" s="28">
        <f>PLANILHA_COLHEITA_DIÁRIA!$I$370</f>
        <v>0</v>
      </c>
      <c r="E170" s="20">
        <v>6</v>
      </c>
      <c r="F170" s="29">
        <f>CADASTROS!$E$227</f>
        <v>0</v>
      </c>
      <c r="G170" s="27">
        <f>CADASTROS!$F$227</f>
        <v>0</v>
      </c>
      <c r="H170" s="29">
        <f>CADASTROS!$G$227</f>
        <v>0</v>
      </c>
      <c r="I170" s="19">
        <f>CADASTROS!$H$227</f>
        <v>0</v>
      </c>
      <c r="J170" s="21">
        <f t="shared" ref="J170:J214" si="6">D170*E170</f>
        <v>0</v>
      </c>
      <c r="L170" s="27">
        <v>1806</v>
      </c>
      <c r="M170" s="18" t="s">
        <v>2852</v>
      </c>
      <c r="N170" s="28"/>
      <c r="O170" s="44">
        <v>45.5</v>
      </c>
      <c r="P170" s="20">
        <v>6</v>
      </c>
      <c r="Q170" s="29" t="s">
        <v>23</v>
      </c>
      <c r="R170" s="27">
        <v>4818</v>
      </c>
      <c r="S170" s="29">
        <v>13</v>
      </c>
      <c r="T170" s="19" t="s">
        <v>2853</v>
      </c>
      <c r="U170" s="21">
        <f t="shared" ref="U170:U214" si="7">O170*P170</f>
        <v>273</v>
      </c>
    </row>
    <row r="171" spans="1:21" ht="15.75" x14ac:dyDescent="0.25">
      <c r="A171" s="27">
        <f>CADASTROS!$B$228</f>
        <v>226</v>
      </c>
      <c r="B171" s="18">
        <f>CADASTROS!$C$228</f>
        <v>0</v>
      </c>
      <c r="C171" s="28"/>
      <c r="D171" s="28">
        <f>PLANILHA_COLHEITA_DIÁRIA!$I$371</f>
        <v>104</v>
      </c>
      <c r="E171" s="20">
        <v>6</v>
      </c>
      <c r="F171" s="29">
        <f>CADASTROS!$E$228</f>
        <v>0</v>
      </c>
      <c r="G171" s="27">
        <f>CADASTROS!$F$228</f>
        <v>0</v>
      </c>
      <c r="H171" s="29">
        <f>CADASTROS!$G$228</f>
        <v>0</v>
      </c>
      <c r="I171" s="19">
        <f>CADASTROS!$H$228</f>
        <v>0</v>
      </c>
      <c r="J171" s="21">
        <f t="shared" si="6"/>
        <v>624</v>
      </c>
      <c r="L171" s="27">
        <v>1807</v>
      </c>
      <c r="M171" s="18" t="s">
        <v>2854</v>
      </c>
      <c r="N171" s="28"/>
      <c r="O171" s="44">
        <v>52</v>
      </c>
      <c r="P171" s="20">
        <v>6</v>
      </c>
      <c r="Q171" s="29" t="s">
        <v>23</v>
      </c>
      <c r="R171" s="27">
        <v>780</v>
      </c>
      <c r="S171" s="29">
        <v>1288</v>
      </c>
      <c r="T171" s="19" t="s">
        <v>2855</v>
      </c>
      <c r="U171" s="21">
        <f t="shared" si="7"/>
        <v>312</v>
      </c>
    </row>
    <row r="172" spans="1:21" ht="15.75" x14ac:dyDescent="0.25">
      <c r="A172" s="27">
        <f>CADASTROS!$B$229</f>
        <v>227</v>
      </c>
      <c r="B172" s="18">
        <f>CADASTROS!$C$229</f>
        <v>0</v>
      </c>
      <c r="C172" s="28"/>
      <c r="D172" s="28">
        <f>PLANILHA_COLHEITA_DIÁRIA!$I$372</f>
        <v>0</v>
      </c>
      <c r="E172" s="20">
        <v>6</v>
      </c>
      <c r="F172" s="29">
        <f>CADASTROS!$E$229</f>
        <v>0</v>
      </c>
      <c r="G172" s="27">
        <f>CADASTROS!$F$229</f>
        <v>0</v>
      </c>
      <c r="H172" s="29">
        <f>CADASTROS!$G$229</f>
        <v>0</v>
      </c>
      <c r="I172" s="19">
        <f>CADASTROS!$H$229</f>
        <v>0</v>
      </c>
      <c r="J172" s="21">
        <f t="shared" si="6"/>
        <v>0</v>
      </c>
      <c r="L172" s="27">
        <v>1808</v>
      </c>
      <c r="M172" s="18" t="s">
        <v>2983</v>
      </c>
      <c r="N172" s="28"/>
      <c r="O172" s="44">
        <v>81.5</v>
      </c>
      <c r="P172" s="20">
        <v>6</v>
      </c>
      <c r="Q172" s="29" t="s">
        <v>23</v>
      </c>
      <c r="R172" s="27">
        <v>949</v>
      </c>
      <c r="S172" s="29">
        <v>1288</v>
      </c>
      <c r="T172" s="19" t="s">
        <v>2856</v>
      </c>
      <c r="U172" s="21">
        <f t="shared" si="7"/>
        <v>489</v>
      </c>
    </row>
    <row r="173" spans="1:21" ht="15.75" x14ac:dyDescent="0.25">
      <c r="A173" s="27">
        <f>CADASTROS!$B$230</f>
        <v>228</v>
      </c>
      <c r="B173" s="18">
        <f>CADASTROS!$C$230</f>
        <v>0</v>
      </c>
      <c r="C173" s="28"/>
      <c r="D173" s="28">
        <f>PLANILHA_COLHEITA_DIÁRIA!$I$373</f>
        <v>0</v>
      </c>
      <c r="E173" s="20">
        <v>6</v>
      </c>
      <c r="F173" s="29">
        <f>CADASTROS!$E$230</f>
        <v>0</v>
      </c>
      <c r="G173" s="27">
        <f>CADASTROS!$F$230</f>
        <v>0</v>
      </c>
      <c r="H173" s="29">
        <f>CADASTROS!$G$230</f>
        <v>0</v>
      </c>
      <c r="I173" s="19">
        <f>CADASTROS!$H$230</f>
        <v>0</v>
      </c>
      <c r="J173" s="21">
        <f t="shared" si="6"/>
        <v>0</v>
      </c>
      <c r="L173" s="27">
        <v>1810</v>
      </c>
      <c r="M173" s="18" t="s">
        <v>2859</v>
      </c>
      <c r="N173" s="28"/>
      <c r="O173" s="44">
        <v>8</v>
      </c>
      <c r="P173" s="20">
        <v>6</v>
      </c>
      <c r="Q173" s="29" t="s">
        <v>23</v>
      </c>
      <c r="R173" s="27">
        <v>949</v>
      </c>
      <c r="S173" s="29">
        <v>13</v>
      </c>
      <c r="T173" s="19" t="s">
        <v>2321</v>
      </c>
      <c r="U173" s="21">
        <f t="shared" si="7"/>
        <v>48</v>
      </c>
    </row>
    <row r="174" spans="1:21" ht="15.75" x14ac:dyDescent="0.25">
      <c r="A174" s="27">
        <f>CADASTROS!$B$231</f>
        <v>229</v>
      </c>
      <c r="B174" s="18">
        <f>CADASTROS!$C$231</f>
        <v>0</v>
      </c>
      <c r="C174" s="28"/>
      <c r="D174" s="63">
        <f>PLANILHA_COLHEITA_DIÁRIA!$I$374</f>
        <v>0</v>
      </c>
      <c r="E174" s="20">
        <v>6</v>
      </c>
      <c r="F174" s="29">
        <f>CADASTROS!$E$231</f>
        <v>0</v>
      </c>
      <c r="G174" s="27">
        <f>CADASTROS!$F$231</f>
        <v>0</v>
      </c>
      <c r="H174" s="29">
        <f>CADASTROS!$G$231</f>
        <v>0</v>
      </c>
      <c r="I174" s="19">
        <f>CADASTROS!$H$231</f>
        <v>0</v>
      </c>
      <c r="J174" s="21">
        <f t="shared" si="6"/>
        <v>0</v>
      </c>
      <c r="L174" s="27">
        <v>1811</v>
      </c>
      <c r="M174" s="18" t="s">
        <v>2860</v>
      </c>
      <c r="N174" s="28"/>
      <c r="O174" s="44">
        <v>8</v>
      </c>
      <c r="P174" s="20">
        <v>6</v>
      </c>
      <c r="Q174" s="29" t="s">
        <v>23</v>
      </c>
      <c r="R174" s="27">
        <v>949</v>
      </c>
      <c r="S174" s="29">
        <v>23</v>
      </c>
      <c r="T174" s="19" t="s">
        <v>2861</v>
      </c>
      <c r="U174" s="21">
        <f t="shared" si="7"/>
        <v>48</v>
      </c>
    </row>
    <row r="175" spans="1:21" ht="15.75" x14ac:dyDescent="0.25">
      <c r="A175" s="27">
        <f>CADASTROS!$B$232</f>
        <v>230</v>
      </c>
      <c r="B175" s="18">
        <f>CADASTROS!$C$232</f>
        <v>0</v>
      </c>
      <c r="C175" s="28"/>
      <c r="D175" s="28">
        <f>PLANILHA_COLHEITA_DIÁRIA!$I$375</f>
        <v>0</v>
      </c>
      <c r="E175" s="20">
        <v>6</v>
      </c>
      <c r="F175" s="29">
        <f>CADASTROS!$E$232</f>
        <v>0</v>
      </c>
      <c r="G175" s="27">
        <f>CADASTROS!$F$232</f>
        <v>0</v>
      </c>
      <c r="H175" s="29">
        <f>CADASTROS!$G$232</f>
        <v>0</v>
      </c>
      <c r="I175" s="19">
        <f>CADASTROS!$H$232</f>
        <v>0</v>
      </c>
      <c r="J175" s="21">
        <f t="shared" si="6"/>
        <v>0</v>
      </c>
      <c r="L175" s="27">
        <v>1814</v>
      </c>
      <c r="M175" s="18" t="s">
        <v>2870</v>
      </c>
      <c r="N175" s="28"/>
      <c r="O175" s="44">
        <v>70</v>
      </c>
      <c r="P175" s="20">
        <v>6</v>
      </c>
      <c r="Q175" s="29" t="s">
        <v>23</v>
      </c>
      <c r="R175" s="27">
        <v>4379</v>
      </c>
      <c r="S175" s="29">
        <v>1288</v>
      </c>
      <c r="T175" s="19" t="s">
        <v>2871</v>
      </c>
      <c r="U175" s="21">
        <f t="shared" si="7"/>
        <v>420</v>
      </c>
    </row>
    <row r="176" spans="1:21" ht="15.75" x14ac:dyDescent="0.25">
      <c r="A176" s="27">
        <f>CADASTROS!$B$233</f>
        <v>231</v>
      </c>
      <c r="B176" s="18">
        <f>CADASTROS!$C$233</f>
        <v>0</v>
      </c>
      <c r="C176" s="39"/>
      <c r="D176" s="28">
        <f>PLANILHA_COLHEITA_DIÁRIA!$I$376</f>
        <v>0</v>
      </c>
      <c r="E176" s="20">
        <v>6</v>
      </c>
      <c r="F176" s="29">
        <f>CADASTROS!$E$233</f>
        <v>0</v>
      </c>
      <c r="G176" s="27">
        <f>CADASTROS!$F$233</f>
        <v>0</v>
      </c>
      <c r="H176" s="29">
        <f>CADASTROS!$G$233</f>
        <v>0</v>
      </c>
      <c r="I176" s="19">
        <f>CADASTROS!$H$233</f>
        <v>0</v>
      </c>
      <c r="J176" s="21">
        <f t="shared" si="6"/>
        <v>0</v>
      </c>
      <c r="L176" s="27">
        <v>1816</v>
      </c>
      <c r="M176" s="18" t="s">
        <v>2874</v>
      </c>
      <c r="N176" s="28"/>
      <c r="O176" s="44">
        <v>12.5</v>
      </c>
      <c r="P176" s="20">
        <v>6</v>
      </c>
      <c r="Q176" s="29" t="s">
        <v>23</v>
      </c>
      <c r="R176" s="27">
        <v>4818</v>
      </c>
      <c r="S176" s="29">
        <v>1288</v>
      </c>
      <c r="T176" s="19" t="s">
        <v>2875</v>
      </c>
      <c r="U176" s="21">
        <f t="shared" si="7"/>
        <v>75</v>
      </c>
    </row>
    <row r="177" spans="1:21" ht="15.75" x14ac:dyDescent="0.25">
      <c r="A177" s="27">
        <f>CADASTROS!$B$234</f>
        <v>232</v>
      </c>
      <c r="B177" s="18">
        <f>CADASTROS!$C$234</f>
        <v>0</v>
      </c>
      <c r="C177" s="28"/>
      <c r="D177" s="28">
        <f>PLANILHA_COLHEITA_DIÁRIA!$I$377</f>
        <v>0</v>
      </c>
      <c r="E177" s="20">
        <v>6</v>
      </c>
      <c r="F177" s="29">
        <f>CADASTROS!$E$234</f>
        <v>0</v>
      </c>
      <c r="G177" s="27">
        <f>CADASTROS!$F$234</f>
        <v>0</v>
      </c>
      <c r="H177" s="29">
        <f>CADASTROS!$G$234</f>
        <v>0</v>
      </c>
      <c r="I177" s="19">
        <f>CADASTROS!$H$234</f>
        <v>0</v>
      </c>
      <c r="J177" s="21">
        <f t="shared" si="6"/>
        <v>0</v>
      </c>
      <c r="L177" s="27">
        <v>1817</v>
      </c>
      <c r="M177" s="18" t="s">
        <v>2876</v>
      </c>
      <c r="N177" s="28"/>
      <c r="O177" s="44">
        <v>15</v>
      </c>
      <c r="P177" s="20">
        <v>6</v>
      </c>
      <c r="Q177" s="29" t="s">
        <v>23</v>
      </c>
      <c r="R177" s="27">
        <v>4825</v>
      </c>
      <c r="S177" s="29">
        <v>13</v>
      </c>
      <c r="T177" s="19" t="s">
        <v>2877</v>
      </c>
      <c r="U177" s="21">
        <f t="shared" si="7"/>
        <v>90</v>
      </c>
    </row>
    <row r="178" spans="1:21" ht="15.75" x14ac:dyDescent="0.25">
      <c r="A178" s="27">
        <f>CADASTROS!$B$235</f>
        <v>233</v>
      </c>
      <c r="B178" s="18">
        <f>CADASTROS!$C$235</f>
        <v>0</v>
      </c>
      <c r="C178" s="39"/>
      <c r="D178" s="28">
        <f>PLANILHA_COLHEITA_DIÁRIA!$I$378</f>
        <v>0</v>
      </c>
      <c r="E178" s="20">
        <v>6</v>
      </c>
      <c r="F178" s="29">
        <f>CADASTROS!$E$235</f>
        <v>0</v>
      </c>
      <c r="G178" s="27">
        <f>CADASTROS!$F$235</f>
        <v>0</v>
      </c>
      <c r="H178" s="29">
        <f>CADASTROS!$G$235</f>
        <v>0</v>
      </c>
      <c r="I178" s="19">
        <f>CADASTROS!$H$235</f>
        <v>0</v>
      </c>
      <c r="J178" s="21">
        <f t="shared" si="6"/>
        <v>0</v>
      </c>
      <c r="L178" s="27">
        <v>1823</v>
      </c>
      <c r="M178" s="18" t="s">
        <v>2889</v>
      </c>
      <c r="N178" s="28"/>
      <c r="O178" s="44">
        <v>47</v>
      </c>
      <c r="P178" s="20">
        <v>6</v>
      </c>
      <c r="Q178" s="29" t="s">
        <v>23</v>
      </c>
      <c r="R178" s="27">
        <v>4825</v>
      </c>
      <c r="S178" s="29">
        <v>1288</v>
      </c>
      <c r="T178" s="19" t="s">
        <v>2890</v>
      </c>
      <c r="U178" s="21">
        <f t="shared" si="7"/>
        <v>282</v>
      </c>
    </row>
    <row r="179" spans="1:21" ht="15.75" x14ac:dyDescent="0.25">
      <c r="A179" s="27">
        <f>CADASTROS!$B$236</f>
        <v>234</v>
      </c>
      <c r="B179" s="18">
        <f>CADASTROS!$C$236</f>
        <v>0</v>
      </c>
      <c r="C179" s="39"/>
      <c r="D179" s="28">
        <f>PLANILHA_COLHEITA_DIÁRIA!$I$394</f>
        <v>0</v>
      </c>
      <c r="E179" s="20">
        <v>6</v>
      </c>
      <c r="F179" s="29">
        <f>CADASTROS!$E$236</f>
        <v>0</v>
      </c>
      <c r="G179" s="27">
        <f>CADASTROS!$F$236</f>
        <v>0</v>
      </c>
      <c r="H179" s="29">
        <f>CADASTROS!$G$236</f>
        <v>0</v>
      </c>
      <c r="I179" s="19">
        <f>CADASTROS!$H$236</f>
        <v>0</v>
      </c>
      <c r="J179" s="21">
        <f t="shared" si="6"/>
        <v>0</v>
      </c>
      <c r="L179" s="27">
        <v>1826</v>
      </c>
      <c r="M179" s="18" t="s">
        <v>2895</v>
      </c>
      <c r="N179" s="28"/>
      <c r="O179" s="44">
        <v>29.5</v>
      </c>
      <c r="P179" s="20">
        <v>6</v>
      </c>
      <c r="Q179" s="29" t="s">
        <v>23</v>
      </c>
      <c r="R179" s="27">
        <v>1086</v>
      </c>
      <c r="S179" s="29">
        <v>13</v>
      </c>
      <c r="T179" s="19" t="s">
        <v>2896</v>
      </c>
      <c r="U179" s="21">
        <f t="shared" si="7"/>
        <v>177</v>
      </c>
    </row>
    <row r="180" spans="1:21" ht="15.75" x14ac:dyDescent="0.25">
      <c r="A180" s="27">
        <f>CADASTROS!$B$237</f>
        <v>235</v>
      </c>
      <c r="B180" s="18" t="str">
        <f>CADASTROS!$C$237</f>
        <v>Samara Silva de Sena</v>
      </c>
      <c r="C180" s="39"/>
      <c r="D180" s="63">
        <f>PLANILHA_COLHEITA_DIÁRIA!$I$395</f>
        <v>0</v>
      </c>
      <c r="E180" s="20">
        <v>6</v>
      </c>
      <c r="F180" s="29" t="str">
        <f>CADASTROS!$E$237</f>
        <v>Cx. Econômica</v>
      </c>
      <c r="G180" s="27">
        <f>CADASTROS!$F$237</f>
        <v>949</v>
      </c>
      <c r="H180" s="29">
        <f>CADASTROS!$G$237</f>
        <v>23</v>
      </c>
      <c r="I180" s="19" t="str">
        <f>CADASTROS!$H$237</f>
        <v>00027311-1</v>
      </c>
      <c r="J180" s="21">
        <f t="shared" si="6"/>
        <v>0</v>
      </c>
      <c r="L180" s="27">
        <v>1827</v>
      </c>
      <c r="M180" s="18" t="s">
        <v>2902</v>
      </c>
      <c r="N180" s="28"/>
      <c r="O180" s="44">
        <v>22.5</v>
      </c>
      <c r="P180" s="20">
        <v>6</v>
      </c>
      <c r="Q180" s="29" t="s">
        <v>23</v>
      </c>
      <c r="R180" s="27">
        <v>949</v>
      </c>
      <c r="S180" s="29">
        <v>13</v>
      </c>
      <c r="T180" s="19" t="s">
        <v>2897</v>
      </c>
      <c r="U180" s="21">
        <f t="shared" si="7"/>
        <v>135</v>
      </c>
    </row>
    <row r="181" spans="1:21" ht="15.75" x14ac:dyDescent="0.25">
      <c r="A181" s="27">
        <f>CADASTROS!$B$238</f>
        <v>236</v>
      </c>
      <c r="B181" s="18">
        <f>CADASTROS!$C$238</f>
        <v>0</v>
      </c>
      <c r="C181" s="28"/>
      <c r="D181" s="28">
        <f>PLANILHA_COLHEITA_DIÁRIA!$I$396</f>
        <v>0</v>
      </c>
      <c r="E181" s="20">
        <v>6</v>
      </c>
      <c r="F181" s="29">
        <f>CADASTROS!$E$238</f>
        <v>0</v>
      </c>
      <c r="G181" s="27">
        <f>CADASTROS!$F$238</f>
        <v>0</v>
      </c>
      <c r="H181" s="29">
        <f>CADASTROS!$G$238</f>
        <v>0</v>
      </c>
      <c r="I181" s="19">
        <f>CADASTROS!$H$238</f>
        <v>0</v>
      </c>
      <c r="J181" s="21">
        <f t="shared" si="6"/>
        <v>0</v>
      </c>
      <c r="L181" s="27">
        <v>1828</v>
      </c>
      <c r="M181" s="18" t="s">
        <v>2898</v>
      </c>
      <c r="N181" s="28"/>
      <c r="O181" s="44">
        <v>122</v>
      </c>
      <c r="P181" s="20">
        <v>6</v>
      </c>
      <c r="Q181" s="29" t="s">
        <v>23</v>
      </c>
      <c r="R181" s="27">
        <v>4825</v>
      </c>
      <c r="S181" s="29">
        <v>13</v>
      </c>
      <c r="T181" s="19" t="s">
        <v>2899</v>
      </c>
      <c r="U181" s="21">
        <f t="shared" si="7"/>
        <v>732</v>
      </c>
    </row>
    <row r="182" spans="1:21" ht="15.75" x14ac:dyDescent="0.25">
      <c r="A182" s="27">
        <f>CADASTROS!$B$239</f>
        <v>237</v>
      </c>
      <c r="B182" s="18">
        <f>CADASTROS!$C$239</f>
        <v>0</v>
      </c>
      <c r="C182" s="28"/>
      <c r="D182" s="28">
        <f>PLANILHA_COLHEITA_DIÁRIA!$I$397</f>
        <v>0</v>
      </c>
      <c r="E182" s="20">
        <v>6</v>
      </c>
      <c r="F182" s="29">
        <f>CADASTROS!$E$239</f>
        <v>0</v>
      </c>
      <c r="G182" s="27">
        <f>CADASTROS!$F$239</f>
        <v>0</v>
      </c>
      <c r="H182" s="29">
        <f>CADASTROS!$G$239</f>
        <v>0</v>
      </c>
      <c r="I182" s="19">
        <f>CADASTROS!$H$239</f>
        <v>0</v>
      </c>
      <c r="J182" s="21">
        <f t="shared" si="6"/>
        <v>0</v>
      </c>
      <c r="L182" s="27">
        <v>1830</v>
      </c>
      <c r="M182" s="18" t="s">
        <v>2905</v>
      </c>
      <c r="N182" s="28"/>
      <c r="O182" s="44">
        <v>20.5</v>
      </c>
      <c r="P182" s="20">
        <v>6</v>
      </c>
      <c r="Q182" s="29" t="s">
        <v>23</v>
      </c>
      <c r="R182" s="27">
        <v>4825</v>
      </c>
      <c r="S182" s="29">
        <v>13</v>
      </c>
      <c r="T182" s="19" t="s">
        <v>2906</v>
      </c>
      <c r="U182" s="21">
        <f t="shared" si="7"/>
        <v>123</v>
      </c>
    </row>
    <row r="183" spans="1:21" ht="15.75" x14ac:dyDescent="0.25">
      <c r="A183" s="27">
        <f>CADASTROS!$B$240</f>
        <v>238</v>
      </c>
      <c r="B183" s="18">
        <f>CADASTROS!$C$240</f>
        <v>0</v>
      </c>
      <c r="C183" s="28"/>
      <c r="D183" s="28">
        <f>PLANILHA_COLHEITA_DIÁRIA!$I$398</f>
        <v>0</v>
      </c>
      <c r="E183" s="20">
        <v>6</v>
      </c>
      <c r="F183" s="29">
        <f>CADASTROS!$E$240</f>
        <v>0</v>
      </c>
      <c r="G183" s="27">
        <f>CADASTROS!$F$240</f>
        <v>0</v>
      </c>
      <c r="H183" s="29">
        <f>CADASTROS!$G$240</f>
        <v>0</v>
      </c>
      <c r="I183" s="19">
        <f>CADASTROS!$H$240</f>
        <v>0</v>
      </c>
      <c r="J183" s="21">
        <f t="shared" si="6"/>
        <v>0</v>
      </c>
      <c r="L183" s="27">
        <v>1831</v>
      </c>
      <c r="M183" s="18" t="s">
        <v>2907</v>
      </c>
      <c r="N183" s="28"/>
      <c r="O183" s="44">
        <v>115.5</v>
      </c>
      <c r="P183" s="20">
        <v>6</v>
      </c>
      <c r="Q183" s="29" t="s">
        <v>23</v>
      </c>
      <c r="R183" s="27">
        <v>2734</v>
      </c>
      <c r="S183" s="29">
        <v>1288</v>
      </c>
      <c r="T183" s="19" t="s">
        <v>2908</v>
      </c>
      <c r="U183" s="21">
        <f t="shared" si="7"/>
        <v>693</v>
      </c>
    </row>
    <row r="184" spans="1:21" ht="15.75" x14ac:dyDescent="0.25">
      <c r="A184" s="27">
        <f>CADASTROS!$B$241</f>
        <v>239</v>
      </c>
      <c r="B184" s="18">
        <f>CADASTROS!$C$241</f>
        <v>0</v>
      </c>
      <c r="C184" s="28"/>
      <c r="D184" s="28">
        <f>PLANILHA_COLHEITA_DIÁRIA!$I$399</f>
        <v>0</v>
      </c>
      <c r="E184" s="20">
        <v>6</v>
      </c>
      <c r="F184" s="29">
        <f>CADASTROS!$E$241</f>
        <v>0</v>
      </c>
      <c r="G184" s="27">
        <f>CADASTROS!$F$241</f>
        <v>0</v>
      </c>
      <c r="H184" s="29">
        <f>CADASTROS!$G$241</f>
        <v>0</v>
      </c>
      <c r="I184" s="19">
        <f>CADASTROS!$H$241</f>
        <v>0</v>
      </c>
      <c r="J184" s="21">
        <f t="shared" si="6"/>
        <v>0</v>
      </c>
      <c r="L184" s="27">
        <v>1832</v>
      </c>
      <c r="M184" s="18" t="s">
        <v>2909</v>
      </c>
      <c r="N184" s="28"/>
      <c r="O184" s="44">
        <v>74.5</v>
      </c>
      <c r="P184" s="20">
        <v>6</v>
      </c>
      <c r="Q184" s="29" t="s">
        <v>23</v>
      </c>
      <c r="R184" s="27">
        <v>4825</v>
      </c>
      <c r="S184" s="29">
        <v>1288</v>
      </c>
      <c r="T184" s="19" t="s">
        <v>2910</v>
      </c>
      <c r="U184" s="21">
        <f t="shared" si="7"/>
        <v>447</v>
      </c>
    </row>
    <row r="185" spans="1:21" ht="15.75" x14ac:dyDescent="0.25">
      <c r="A185" s="27">
        <f>CADASTROS!$B$242</f>
        <v>240</v>
      </c>
      <c r="B185" s="18">
        <f>CADASTROS!$C$242</f>
        <v>0</v>
      </c>
      <c r="C185" s="28"/>
      <c r="D185" s="63">
        <f>PLANILHA_COLHEITA_DIÁRIA!$I$400</f>
        <v>0</v>
      </c>
      <c r="E185" s="20">
        <v>6</v>
      </c>
      <c r="F185" s="29">
        <f>CADASTROS!$E$242</f>
        <v>0</v>
      </c>
      <c r="G185" s="27">
        <f>CADASTROS!$F$242</f>
        <v>0</v>
      </c>
      <c r="H185" s="29">
        <f>CADASTROS!$G$242</f>
        <v>0</v>
      </c>
      <c r="I185" s="19">
        <f>CADASTROS!$H$242</f>
        <v>0</v>
      </c>
      <c r="J185" s="21">
        <f t="shared" si="6"/>
        <v>0</v>
      </c>
      <c r="L185" s="27">
        <v>1833</v>
      </c>
      <c r="M185" s="18" t="s">
        <v>736</v>
      </c>
      <c r="N185" s="28"/>
      <c r="O185" s="44">
        <v>15</v>
      </c>
      <c r="P185" s="20">
        <v>6</v>
      </c>
      <c r="Q185" s="29" t="s">
        <v>23</v>
      </c>
      <c r="R185" s="27">
        <v>4825</v>
      </c>
      <c r="S185" s="29">
        <v>13</v>
      </c>
      <c r="T185" s="19" t="s">
        <v>737</v>
      </c>
      <c r="U185" s="21">
        <f t="shared" si="7"/>
        <v>90</v>
      </c>
    </row>
    <row r="186" spans="1:21" ht="15.75" x14ac:dyDescent="0.25">
      <c r="A186" s="27">
        <f>CADASTROS!$B$243</f>
        <v>241</v>
      </c>
      <c r="B186" s="18">
        <f>CADASTROS!$C$243</f>
        <v>0</v>
      </c>
      <c r="C186" s="28"/>
      <c r="D186" s="28">
        <f>PLANILHA_COLHEITA_DIÁRIA!$I$401</f>
        <v>0</v>
      </c>
      <c r="E186" s="20">
        <v>6</v>
      </c>
      <c r="F186" s="29">
        <f>CADASTROS!$E$243</f>
        <v>0</v>
      </c>
      <c r="G186" s="27">
        <f>CADASTROS!$F$243</f>
        <v>0</v>
      </c>
      <c r="H186" s="29">
        <f>CADASTROS!$G$243</f>
        <v>0</v>
      </c>
      <c r="I186" s="19">
        <f>CADASTROS!$H$243</f>
        <v>0</v>
      </c>
      <c r="J186" s="21">
        <f t="shared" si="6"/>
        <v>0</v>
      </c>
      <c r="L186" s="27">
        <v>1834</v>
      </c>
      <c r="M186" s="18" t="s">
        <v>2911</v>
      </c>
      <c r="N186" s="28"/>
      <c r="O186" s="44">
        <v>69.5</v>
      </c>
      <c r="P186" s="20">
        <v>6</v>
      </c>
      <c r="Q186" s="29" t="s">
        <v>23</v>
      </c>
      <c r="R186" s="27">
        <v>4825</v>
      </c>
      <c r="S186" s="29">
        <v>1288</v>
      </c>
      <c r="T186" s="19" t="s">
        <v>2912</v>
      </c>
      <c r="U186" s="21">
        <f t="shared" si="7"/>
        <v>417</v>
      </c>
    </row>
    <row r="187" spans="1:21" ht="15.75" x14ac:dyDescent="0.25">
      <c r="A187" s="27">
        <f>CADASTROS!$B$244</f>
        <v>242</v>
      </c>
      <c r="B187" s="18">
        <f>CADASTROS!$C$244</f>
        <v>0</v>
      </c>
      <c r="C187" s="28"/>
      <c r="D187" s="28">
        <f>PLANILHA_COLHEITA_DIÁRIA!$I$402</f>
        <v>0</v>
      </c>
      <c r="E187" s="20">
        <v>6</v>
      </c>
      <c r="F187" s="29">
        <f>CADASTROS!$E$244</f>
        <v>0</v>
      </c>
      <c r="G187" s="27">
        <f>CADASTROS!$F$244</f>
        <v>0</v>
      </c>
      <c r="H187" s="29">
        <f>CADASTROS!$G$244</f>
        <v>0</v>
      </c>
      <c r="I187" s="19">
        <f>CADASTROS!$H$244</f>
        <v>0</v>
      </c>
      <c r="J187" s="21">
        <f t="shared" si="6"/>
        <v>0</v>
      </c>
      <c r="L187" s="27">
        <v>1835</v>
      </c>
      <c r="M187" s="18" t="s">
        <v>2913</v>
      </c>
      <c r="N187" s="28"/>
      <c r="O187" s="44">
        <v>64</v>
      </c>
      <c r="P187" s="20">
        <v>6</v>
      </c>
      <c r="Q187" s="29" t="s">
        <v>23</v>
      </c>
      <c r="R187" s="27">
        <v>4825</v>
      </c>
      <c r="S187" s="29">
        <v>1288</v>
      </c>
      <c r="T187" s="19" t="s">
        <v>2914</v>
      </c>
      <c r="U187" s="21">
        <f t="shared" si="7"/>
        <v>384</v>
      </c>
    </row>
    <row r="188" spans="1:21" ht="15.75" x14ac:dyDescent="0.25">
      <c r="A188" s="27">
        <f>CADASTROS!$B$245</f>
        <v>243</v>
      </c>
      <c r="B188" s="18">
        <f>CADASTROS!$C$245</f>
        <v>0</v>
      </c>
      <c r="C188" s="28"/>
      <c r="D188" s="28">
        <f>PLANILHA_COLHEITA_DIÁRIA!$I$403</f>
        <v>0</v>
      </c>
      <c r="E188" s="20">
        <v>6</v>
      </c>
      <c r="F188" s="29">
        <f>CADASTROS!$E$245</f>
        <v>0</v>
      </c>
      <c r="G188" s="27">
        <f>CADASTROS!$F$245</f>
        <v>0</v>
      </c>
      <c r="H188" s="29">
        <f>CADASTROS!$G$245</f>
        <v>0</v>
      </c>
      <c r="I188" s="19">
        <f>CADASTROS!$H$245</f>
        <v>0</v>
      </c>
      <c r="J188" s="21">
        <f t="shared" si="6"/>
        <v>0</v>
      </c>
      <c r="L188" s="27">
        <v>1836</v>
      </c>
      <c r="M188" s="18" t="s">
        <v>2915</v>
      </c>
      <c r="N188" s="28"/>
      <c r="O188" s="44">
        <v>54</v>
      </c>
      <c r="P188" s="20">
        <v>6</v>
      </c>
      <c r="Q188" s="29" t="s">
        <v>23</v>
      </c>
      <c r="R188" s="27">
        <v>4132</v>
      </c>
      <c r="S188" s="29">
        <v>13</v>
      </c>
      <c r="T188" s="19" t="s">
        <v>2916</v>
      </c>
      <c r="U188" s="21">
        <f t="shared" si="7"/>
        <v>324</v>
      </c>
    </row>
    <row r="189" spans="1:21" ht="15.75" x14ac:dyDescent="0.25">
      <c r="A189" s="27">
        <f>CADASTROS!$B$246</f>
        <v>244</v>
      </c>
      <c r="B189" s="18">
        <f>CADASTROS!$C$246</f>
        <v>0</v>
      </c>
      <c r="C189" s="28"/>
      <c r="D189" s="28">
        <f>PLANILHA_COLHEITA_DIÁRIA!$I$404</f>
        <v>0</v>
      </c>
      <c r="E189" s="20">
        <v>6</v>
      </c>
      <c r="F189" s="29">
        <f>CADASTROS!$E$246</f>
        <v>0</v>
      </c>
      <c r="G189" s="27">
        <f>CADASTROS!$F$246</f>
        <v>0</v>
      </c>
      <c r="H189" s="29">
        <f>CADASTROS!$G$246</f>
        <v>0</v>
      </c>
      <c r="I189" s="19">
        <f>CADASTROS!$H$246</f>
        <v>0</v>
      </c>
      <c r="J189" s="21">
        <f t="shared" si="6"/>
        <v>0</v>
      </c>
      <c r="L189" s="27">
        <v>1838</v>
      </c>
      <c r="M189" s="18" t="s">
        <v>2919</v>
      </c>
      <c r="N189" s="28"/>
      <c r="O189" s="44">
        <v>78.5</v>
      </c>
      <c r="P189" s="20">
        <v>6</v>
      </c>
      <c r="Q189" s="29" t="s">
        <v>23</v>
      </c>
      <c r="R189" s="27">
        <v>780</v>
      </c>
      <c r="S189" s="29">
        <v>1288</v>
      </c>
      <c r="T189" s="19" t="s">
        <v>2920</v>
      </c>
      <c r="U189" s="21">
        <f t="shared" si="7"/>
        <v>471</v>
      </c>
    </row>
    <row r="190" spans="1:21" ht="15.75" x14ac:dyDescent="0.25">
      <c r="A190" s="27">
        <f>CADASTROS!$B$247</f>
        <v>245</v>
      </c>
      <c r="B190" s="18">
        <f>CADASTROS!$C$247</f>
        <v>0</v>
      </c>
      <c r="C190" s="28"/>
      <c r="D190" s="28">
        <f>PLANILHA_COLHEITA_DIÁRIA!$I$405</f>
        <v>0</v>
      </c>
      <c r="E190" s="20">
        <v>6</v>
      </c>
      <c r="F190" s="29">
        <f>CADASTROS!$E$247</f>
        <v>0</v>
      </c>
      <c r="G190" s="27">
        <f>CADASTROS!$F$247</f>
        <v>0</v>
      </c>
      <c r="H190" s="29">
        <f>CADASTROS!$G$247</f>
        <v>0</v>
      </c>
      <c r="I190" s="19">
        <f>CADASTROS!$H$247</f>
        <v>0</v>
      </c>
      <c r="J190" s="21">
        <f t="shared" si="6"/>
        <v>0</v>
      </c>
      <c r="L190" s="27">
        <v>1846</v>
      </c>
      <c r="M190" s="18" t="s">
        <v>2932</v>
      </c>
      <c r="N190" s="28"/>
      <c r="O190" s="44">
        <v>100</v>
      </c>
      <c r="P190" s="20">
        <v>6</v>
      </c>
      <c r="Q190" s="29" t="s">
        <v>23</v>
      </c>
      <c r="R190" s="27">
        <v>4825</v>
      </c>
      <c r="S190" s="29">
        <v>13</v>
      </c>
      <c r="T190" s="19" t="s">
        <v>2933</v>
      </c>
      <c r="U190" s="21">
        <f t="shared" si="7"/>
        <v>600</v>
      </c>
    </row>
    <row r="191" spans="1:21" ht="15.75" x14ac:dyDescent="0.25">
      <c r="A191" s="27">
        <f>CADASTROS!$B$248</f>
        <v>246</v>
      </c>
      <c r="B191" s="18">
        <f>CADASTROS!$C$248</f>
        <v>0</v>
      </c>
      <c r="C191" s="28"/>
      <c r="D191" s="28">
        <f>PLANILHA_COLHEITA_DIÁRIA!$I$406</f>
        <v>0</v>
      </c>
      <c r="E191" s="20">
        <v>6</v>
      </c>
      <c r="F191" s="29">
        <f>CADASTROS!$E$248</f>
        <v>0</v>
      </c>
      <c r="G191" s="27">
        <f>CADASTROS!$F$248</f>
        <v>0</v>
      </c>
      <c r="H191" s="29">
        <f>CADASTROS!$G$248</f>
        <v>0</v>
      </c>
      <c r="I191" s="19">
        <f>CADASTROS!$H$248</f>
        <v>0</v>
      </c>
      <c r="J191" s="21">
        <f t="shared" si="6"/>
        <v>0</v>
      </c>
      <c r="L191" s="27">
        <v>1855</v>
      </c>
      <c r="M191" s="18" t="s">
        <v>2950</v>
      </c>
      <c r="N191" s="28"/>
      <c r="O191" s="44">
        <v>81.5</v>
      </c>
      <c r="P191" s="20">
        <v>6</v>
      </c>
      <c r="Q191" s="29" t="s">
        <v>23</v>
      </c>
      <c r="R191" s="27">
        <v>1168</v>
      </c>
      <c r="S191" s="29">
        <v>13</v>
      </c>
      <c r="T191" s="19" t="s">
        <v>2951</v>
      </c>
      <c r="U191" s="21">
        <f t="shared" si="7"/>
        <v>489</v>
      </c>
    </row>
    <row r="192" spans="1:21" ht="15.75" x14ac:dyDescent="0.25">
      <c r="A192" s="27">
        <f>CADASTROS!$B$249</f>
        <v>247</v>
      </c>
      <c r="B192" s="18">
        <f>CADASTROS!$C$249</f>
        <v>0</v>
      </c>
      <c r="C192" s="28"/>
      <c r="D192" s="28">
        <f>PLANILHA_COLHEITA_DIÁRIA!$I$407</f>
        <v>0</v>
      </c>
      <c r="E192" s="20">
        <v>6</v>
      </c>
      <c r="F192" s="29">
        <f>CADASTROS!$E$249</f>
        <v>0</v>
      </c>
      <c r="G192" s="27">
        <f>CADASTROS!$F$249</f>
        <v>0</v>
      </c>
      <c r="H192" s="29">
        <f>CADASTROS!$G$249</f>
        <v>0</v>
      </c>
      <c r="I192" s="19">
        <f>CADASTROS!$H$249</f>
        <v>0</v>
      </c>
      <c r="J192" s="21">
        <f t="shared" si="6"/>
        <v>0</v>
      </c>
      <c r="L192" s="27">
        <v>1859</v>
      </c>
      <c r="M192" s="18" t="s">
        <v>581</v>
      </c>
      <c r="N192" s="28"/>
      <c r="O192" s="44">
        <v>10</v>
      </c>
      <c r="P192" s="20">
        <v>6</v>
      </c>
      <c r="Q192" s="29" t="s">
        <v>23</v>
      </c>
      <c r="R192" s="27">
        <v>4825</v>
      </c>
      <c r="S192" s="29">
        <v>1288</v>
      </c>
      <c r="T192" s="19" t="s">
        <v>2957</v>
      </c>
      <c r="U192" s="21">
        <f t="shared" si="7"/>
        <v>60</v>
      </c>
    </row>
    <row r="193" spans="1:21" ht="15.75" x14ac:dyDescent="0.25">
      <c r="A193" s="27">
        <f>CADASTROS!$B$250</f>
        <v>248</v>
      </c>
      <c r="B193" s="18">
        <f>CADASTROS!$C$250</f>
        <v>0</v>
      </c>
      <c r="C193" s="28"/>
      <c r="D193" s="28">
        <f>PLANILHA_COLHEITA_DIÁRIA!$I$408</f>
        <v>0</v>
      </c>
      <c r="E193" s="20">
        <v>6</v>
      </c>
      <c r="F193" s="29">
        <f>CADASTROS!$E$250</f>
        <v>0</v>
      </c>
      <c r="G193" s="27">
        <f>CADASTROS!$F$250</f>
        <v>0</v>
      </c>
      <c r="H193" s="29">
        <f>CADASTROS!$G$250</f>
        <v>0</v>
      </c>
      <c r="I193" s="19">
        <f>CADASTROS!$H$250</f>
        <v>0</v>
      </c>
      <c r="J193" s="21">
        <f t="shared" si="6"/>
        <v>0</v>
      </c>
      <c r="L193" s="27">
        <v>1860</v>
      </c>
      <c r="M193" s="18" t="s">
        <v>2958</v>
      </c>
      <c r="N193" s="28"/>
      <c r="O193" s="44">
        <v>12</v>
      </c>
      <c r="P193" s="20">
        <v>6</v>
      </c>
      <c r="Q193" s="29" t="s">
        <v>23</v>
      </c>
      <c r="R193" s="27">
        <v>4818</v>
      </c>
      <c r="S193" s="29">
        <v>13</v>
      </c>
      <c r="T193" s="19" t="s">
        <v>2959</v>
      </c>
      <c r="U193" s="21">
        <f t="shared" si="7"/>
        <v>72</v>
      </c>
    </row>
    <row r="194" spans="1:21" ht="15.75" x14ac:dyDescent="0.25">
      <c r="A194" s="27">
        <f>CADASTROS!$B$251</f>
        <v>249</v>
      </c>
      <c r="B194" s="18" t="str">
        <f>CADASTROS!$C$251</f>
        <v>Josevaldo N de Souza</v>
      </c>
      <c r="C194" s="28"/>
      <c r="D194" s="28">
        <f>PLANILHA_COLHEITA_DIÁRIA!$I$409</f>
        <v>0</v>
      </c>
      <c r="E194" s="20">
        <v>6</v>
      </c>
      <c r="F194" s="29" t="str">
        <f>CADASTROS!$E$251</f>
        <v>Cx. Econômica</v>
      </c>
      <c r="G194" s="27">
        <f>CADASTROS!$F$251</f>
        <v>1340</v>
      </c>
      <c r="H194" s="29">
        <f>CADASTROS!$G$251</f>
        <v>23</v>
      </c>
      <c r="I194" s="19" t="str">
        <f>CADASTROS!$H$251</f>
        <v>00017203-1</v>
      </c>
      <c r="J194" s="21">
        <f t="shared" si="6"/>
        <v>0</v>
      </c>
      <c r="L194" s="27">
        <v>1861</v>
      </c>
      <c r="M194" s="18" t="s">
        <v>2960</v>
      </c>
      <c r="N194" s="28"/>
      <c r="O194" s="44">
        <v>14</v>
      </c>
      <c r="P194" s="20">
        <v>6</v>
      </c>
      <c r="Q194" s="29" t="s">
        <v>23</v>
      </c>
      <c r="R194" s="27">
        <v>4818</v>
      </c>
      <c r="S194" s="29">
        <v>23</v>
      </c>
      <c r="T194" s="19" t="s">
        <v>1422</v>
      </c>
      <c r="U194" s="21">
        <f t="shared" si="7"/>
        <v>84</v>
      </c>
    </row>
    <row r="195" spans="1:21" ht="15.75" x14ac:dyDescent="0.25">
      <c r="A195" s="27">
        <f>CADASTROS!$B$252</f>
        <v>250</v>
      </c>
      <c r="B195" s="18">
        <f>CADASTROS!$C$252</f>
        <v>0</v>
      </c>
      <c r="C195" s="28"/>
      <c r="D195" s="28">
        <f>PLANILHA_COLHEITA_DIÁRIA!$I$410</f>
        <v>0</v>
      </c>
      <c r="E195" s="20">
        <v>6</v>
      </c>
      <c r="F195" s="29">
        <f>CADASTROS!$E$252</f>
        <v>0</v>
      </c>
      <c r="G195" s="27">
        <f>CADASTROS!$F$252</f>
        <v>0</v>
      </c>
      <c r="H195" s="29">
        <f>CADASTROS!$G$252</f>
        <v>0</v>
      </c>
      <c r="I195" s="19">
        <f>CADASTROS!$H$252</f>
        <v>0</v>
      </c>
      <c r="J195" s="21">
        <f t="shared" si="6"/>
        <v>0</v>
      </c>
      <c r="L195" s="27">
        <v>1863</v>
      </c>
      <c r="M195" s="18" t="s">
        <v>2973</v>
      </c>
      <c r="N195" s="28"/>
      <c r="O195" s="44">
        <v>61.5</v>
      </c>
      <c r="P195" s="20">
        <v>6</v>
      </c>
      <c r="Q195" s="29" t="s">
        <v>23</v>
      </c>
      <c r="R195" s="27">
        <v>3280</v>
      </c>
      <c r="S195" s="29">
        <v>13</v>
      </c>
      <c r="T195" s="19" t="s">
        <v>2974</v>
      </c>
      <c r="U195" s="21">
        <f t="shared" si="7"/>
        <v>369</v>
      </c>
    </row>
    <row r="196" spans="1:21" ht="15.75" x14ac:dyDescent="0.25">
      <c r="A196" s="27">
        <f>CADASTROS!$B$253</f>
        <v>251</v>
      </c>
      <c r="B196" s="18" t="str">
        <f>CADASTROS!$C$253</f>
        <v>João Cruz dos Santos</v>
      </c>
      <c r="C196" s="28"/>
      <c r="D196" s="28">
        <f>PLANILHA_COLHEITA_DIÁRIA!$I$411</f>
        <v>0</v>
      </c>
      <c r="E196" s="20">
        <v>6</v>
      </c>
      <c r="F196" s="29" t="str">
        <f>CADASTROS!$E$253</f>
        <v>Cx. Econômica</v>
      </c>
      <c r="G196" s="27">
        <f>CADASTROS!$F$253</f>
        <v>949</v>
      </c>
      <c r="H196" s="29">
        <f>CADASTROS!$G$253</f>
        <v>13</v>
      </c>
      <c r="I196" s="19" t="str">
        <f>CADASTROS!$H$253</f>
        <v>00025775-5</v>
      </c>
      <c r="J196" s="21">
        <f t="shared" si="6"/>
        <v>0</v>
      </c>
      <c r="L196" s="27">
        <v>1864</v>
      </c>
      <c r="M196" s="18" t="s">
        <v>2975</v>
      </c>
      <c r="N196" s="28"/>
      <c r="O196" s="44">
        <v>85</v>
      </c>
      <c r="P196" s="20">
        <v>6</v>
      </c>
      <c r="Q196" s="29" t="s">
        <v>23</v>
      </c>
      <c r="R196" s="27">
        <v>4601</v>
      </c>
      <c r="S196" s="29">
        <v>13</v>
      </c>
      <c r="T196" s="19" t="s">
        <v>2976</v>
      </c>
      <c r="U196" s="21">
        <f t="shared" si="7"/>
        <v>510</v>
      </c>
    </row>
    <row r="197" spans="1:21" ht="15.75" x14ac:dyDescent="0.25">
      <c r="A197" s="27">
        <f>CADASTROS!$B$254</f>
        <v>252</v>
      </c>
      <c r="B197" s="18" t="str">
        <f>CADASTROS!$C$254</f>
        <v xml:space="preserve">daniel  </v>
      </c>
      <c r="C197" s="28"/>
      <c r="D197" s="28">
        <f>PLANILHA_COLHEITA_DIÁRIA!$I$412</f>
        <v>0</v>
      </c>
      <c r="E197" s="20">
        <v>6</v>
      </c>
      <c r="F197" s="29">
        <f>CADASTROS!$E$254</f>
        <v>0</v>
      </c>
      <c r="G197" s="27">
        <f>CADASTROS!$F$254</f>
        <v>0</v>
      </c>
      <c r="H197" s="29">
        <f>CADASTROS!$G$254</f>
        <v>0</v>
      </c>
      <c r="I197" s="19">
        <f>CADASTROS!$H$254</f>
        <v>0</v>
      </c>
      <c r="J197" s="21">
        <f t="shared" si="6"/>
        <v>0</v>
      </c>
      <c r="L197" s="27">
        <v>1865</v>
      </c>
      <c r="M197" s="18" t="s">
        <v>2977</v>
      </c>
      <c r="N197" s="28"/>
      <c r="O197" s="44">
        <v>104.5</v>
      </c>
      <c r="P197" s="20">
        <v>6</v>
      </c>
      <c r="Q197" s="29" t="s">
        <v>23</v>
      </c>
      <c r="R197" s="27">
        <v>780</v>
      </c>
      <c r="S197" s="29">
        <v>1288</v>
      </c>
      <c r="T197" s="19" t="s">
        <v>2978</v>
      </c>
      <c r="U197" s="21">
        <f t="shared" si="7"/>
        <v>627</v>
      </c>
    </row>
    <row r="198" spans="1:21" ht="15.75" x14ac:dyDescent="0.25">
      <c r="A198" s="27">
        <f>CADASTROS!$B$255</f>
        <v>253</v>
      </c>
      <c r="B198" s="18">
        <f>CADASTROS!$C$255</f>
        <v>0</v>
      </c>
      <c r="C198" s="28"/>
      <c r="D198" s="28">
        <f>PLANILHA_COLHEITA_DIÁRIA!$I$413</f>
        <v>0</v>
      </c>
      <c r="E198" s="20">
        <v>6</v>
      </c>
      <c r="F198" s="29">
        <f>CADASTROS!$E$255</f>
        <v>0</v>
      </c>
      <c r="G198" s="27">
        <f>CADASTROS!$F$255</f>
        <v>0</v>
      </c>
      <c r="H198" s="29">
        <f>CADASTROS!$G$255</f>
        <v>0</v>
      </c>
      <c r="I198" s="19">
        <f>CADASTROS!$H$255</f>
        <v>0</v>
      </c>
      <c r="J198" s="21">
        <f t="shared" si="6"/>
        <v>0</v>
      </c>
      <c r="L198" s="27">
        <v>1866</v>
      </c>
      <c r="M198" s="18" t="s">
        <v>2979</v>
      </c>
      <c r="N198" s="28"/>
      <c r="O198" s="44">
        <v>20</v>
      </c>
      <c r="P198" s="20">
        <v>6</v>
      </c>
      <c r="Q198" s="29" t="s">
        <v>23</v>
      </c>
      <c r="R198" s="27">
        <v>949</v>
      </c>
      <c r="S198" s="29">
        <v>23</v>
      </c>
      <c r="T198" s="19" t="s">
        <v>2981</v>
      </c>
      <c r="U198" s="21">
        <f t="shared" si="7"/>
        <v>120</v>
      </c>
    </row>
    <row r="199" spans="1:21" ht="15.75" x14ac:dyDescent="0.25">
      <c r="A199" s="27">
        <f>CADASTROS!$B$256</f>
        <v>254</v>
      </c>
      <c r="B199" s="18">
        <f>CADASTROS!$C$256</f>
        <v>0</v>
      </c>
      <c r="C199" s="28"/>
      <c r="D199" s="28">
        <f>PLANILHA_COLHEITA_DIÁRIA!$I$414</f>
        <v>0</v>
      </c>
      <c r="E199" s="20">
        <v>6</v>
      </c>
      <c r="F199" s="29">
        <f>CADASTROS!$E$256</f>
        <v>0</v>
      </c>
      <c r="G199" s="27">
        <f>CADASTROS!$F$256</f>
        <v>0</v>
      </c>
      <c r="H199" s="29">
        <f>CADASTROS!$G$256</f>
        <v>0</v>
      </c>
      <c r="I199" s="19">
        <f>CADASTROS!$H$256</f>
        <v>0</v>
      </c>
      <c r="J199" s="21">
        <f t="shared" si="6"/>
        <v>0</v>
      </c>
      <c r="L199" s="27">
        <v>1867</v>
      </c>
      <c r="M199" s="18" t="s">
        <v>2980</v>
      </c>
      <c r="N199" s="28"/>
      <c r="O199" s="44">
        <v>32</v>
      </c>
      <c r="P199" s="20">
        <v>6</v>
      </c>
      <c r="Q199" s="29" t="s">
        <v>23</v>
      </c>
      <c r="R199" s="27">
        <v>4825</v>
      </c>
      <c r="S199" s="29">
        <v>13</v>
      </c>
      <c r="T199" s="19" t="s">
        <v>1996</v>
      </c>
      <c r="U199" s="21">
        <f t="shared" si="7"/>
        <v>192</v>
      </c>
    </row>
    <row r="200" spans="1:21" ht="15.75" x14ac:dyDescent="0.25">
      <c r="A200" s="27">
        <f>CADASTROS!$B$257</f>
        <v>255</v>
      </c>
      <c r="B200" s="18">
        <f>CADASTROS!$C$257</f>
        <v>0</v>
      </c>
      <c r="C200" s="28"/>
      <c r="D200" s="28">
        <f>PLANILHA_COLHEITA_DIÁRIA!$I$415</f>
        <v>0</v>
      </c>
      <c r="E200" s="20">
        <v>6</v>
      </c>
      <c r="F200" s="29">
        <f>CADASTROS!$E$257</f>
        <v>0</v>
      </c>
      <c r="G200" s="27">
        <f>CADASTROS!$F$257</f>
        <v>0</v>
      </c>
      <c r="H200" s="29">
        <f>CADASTROS!$G$257</f>
        <v>0</v>
      </c>
      <c r="I200" s="19">
        <f>CADASTROS!$H$257</f>
        <v>0</v>
      </c>
      <c r="J200" s="21">
        <f t="shared" si="6"/>
        <v>0</v>
      </c>
      <c r="L200" s="27">
        <v>1870</v>
      </c>
      <c r="M200" s="18" t="s">
        <v>2990</v>
      </c>
      <c r="N200" s="28"/>
      <c r="O200" s="44">
        <v>58.5</v>
      </c>
      <c r="P200" s="20">
        <v>6</v>
      </c>
      <c r="Q200" s="29" t="s">
        <v>23</v>
      </c>
      <c r="R200" s="27">
        <v>4825</v>
      </c>
      <c r="S200" s="29">
        <v>13</v>
      </c>
      <c r="T200" s="19" t="s">
        <v>2991</v>
      </c>
      <c r="U200" s="21">
        <f t="shared" si="7"/>
        <v>351</v>
      </c>
    </row>
    <row r="201" spans="1:21" ht="15.75" x14ac:dyDescent="0.25">
      <c r="A201" s="27">
        <f>CADASTROS!$B$258</f>
        <v>256</v>
      </c>
      <c r="B201" s="18">
        <f>CADASTROS!$C$258</f>
        <v>0</v>
      </c>
      <c r="C201" s="28"/>
      <c r="D201" s="28">
        <f>PLANILHA_COLHEITA_DIÁRIA!$I$416</f>
        <v>0</v>
      </c>
      <c r="E201" s="20">
        <v>6</v>
      </c>
      <c r="F201" s="29">
        <f>CADASTROS!$E$258</f>
        <v>0</v>
      </c>
      <c r="G201" s="27">
        <f>CADASTROS!$F$258</f>
        <v>0</v>
      </c>
      <c r="H201" s="29">
        <f>CADASTROS!$G$258</f>
        <v>0</v>
      </c>
      <c r="I201" s="19">
        <f>CADASTROS!$H$258</f>
        <v>0</v>
      </c>
      <c r="J201" s="21">
        <f t="shared" si="6"/>
        <v>0</v>
      </c>
      <c r="L201" s="27">
        <v>1871</v>
      </c>
      <c r="M201" s="18" t="s">
        <v>2992</v>
      </c>
      <c r="N201" s="28"/>
      <c r="O201" s="44">
        <v>82.5</v>
      </c>
      <c r="P201" s="20">
        <v>6</v>
      </c>
      <c r="Q201" s="29" t="s">
        <v>23</v>
      </c>
      <c r="R201" s="27">
        <v>4818</v>
      </c>
      <c r="S201" s="29">
        <v>13</v>
      </c>
      <c r="T201" s="19" t="s">
        <v>2993</v>
      </c>
      <c r="U201" s="21">
        <f t="shared" si="7"/>
        <v>495</v>
      </c>
    </row>
    <row r="202" spans="1:21" ht="15.75" x14ac:dyDescent="0.25">
      <c r="A202" s="27">
        <f>CADASTROS!$B$259</f>
        <v>257</v>
      </c>
      <c r="B202" s="18">
        <f>CADASTROS!$C$259</f>
        <v>0</v>
      </c>
      <c r="C202" s="28"/>
      <c r="D202" s="44">
        <f>PLANILHA_COLHEITA_DIÁRIA!$I$417</f>
        <v>24.5</v>
      </c>
      <c r="E202" s="20">
        <v>6</v>
      </c>
      <c r="F202" s="29">
        <f>CADASTROS!$E$259</f>
        <v>0</v>
      </c>
      <c r="G202" s="27">
        <f>CADASTROS!$F$259</f>
        <v>0</v>
      </c>
      <c r="H202" s="29">
        <f>CADASTROS!$G$259</f>
        <v>0</v>
      </c>
      <c r="I202" s="19">
        <f>CADASTROS!$H$259</f>
        <v>0</v>
      </c>
      <c r="J202" s="21">
        <f t="shared" si="6"/>
        <v>147</v>
      </c>
      <c r="L202" s="27">
        <v>1873</v>
      </c>
      <c r="M202" s="18" t="s">
        <v>2996</v>
      </c>
      <c r="N202" s="28"/>
      <c r="O202" s="44">
        <v>58.5</v>
      </c>
      <c r="P202" s="20">
        <v>6</v>
      </c>
      <c r="Q202" s="29" t="s">
        <v>23</v>
      </c>
      <c r="R202" s="27">
        <v>780</v>
      </c>
      <c r="S202" s="29">
        <v>13</v>
      </c>
      <c r="T202" s="19" t="s">
        <v>2997</v>
      </c>
      <c r="U202" s="21">
        <f t="shared" si="7"/>
        <v>351</v>
      </c>
    </row>
    <row r="203" spans="1:21" ht="15.75" x14ac:dyDescent="0.25">
      <c r="A203" s="27">
        <f>CADASTROS!$B$260</f>
        <v>258</v>
      </c>
      <c r="B203" s="18">
        <f>CADASTROS!$C$260</f>
        <v>0</v>
      </c>
      <c r="C203" s="28"/>
      <c r="D203" s="44">
        <f>PLANILHA_COLHEITA_DIÁRIA!$I$418</f>
        <v>0</v>
      </c>
      <c r="E203" s="20">
        <v>6</v>
      </c>
      <c r="F203" s="29">
        <f>CADASTROS!$E$260</f>
        <v>0</v>
      </c>
      <c r="G203" s="27">
        <f>CADASTROS!$F$260</f>
        <v>0</v>
      </c>
      <c r="H203" s="29">
        <f>CADASTROS!$G$260</f>
        <v>0</v>
      </c>
      <c r="I203" s="19">
        <f>CADASTROS!$H$260</f>
        <v>0</v>
      </c>
      <c r="J203" s="21">
        <f t="shared" si="6"/>
        <v>0</v>
      </c>
      <c r="L203" s="27">
        <v>1874</v>
      </c>
      <c r="M203" s="18" t="s">
        <v>2998</v>
      </c>
      <c r="N203" s="28"/>
      <c r="O203" s="44">
        <v>27</v>
      </c>
      <c r="P203" s="20">
        <v>6</v>
      </c>
      <c r="Q203" s="29" t="s">
        <v>23</v>
      </c>
      <c r="R203" s="27">
        <v>4825</v>
      </c>
      <c r="S203" s="29">
        <v>13</v>
      </c>
      <c r="T203" s="19" t="s">
        <v>2999</v>
      </c>
      <c r="U203" s="21">
        <f t="shared" si="7"/>
        <v>162</v>
      </c>
    </row>
    <row r="204" spans="1:21" ht="15.75" x14ac:dyDescent="0.25">
      <c r="A204" s="27">
        <f>CADASTROS!$B$261</f>
        <v>259</v>
      </c>
      <c r="B204" s="18">
        <f>CADASTROS!$C$261</f>
        <v>0</v>
      </c>
      <c r="C204" s="28"/>
      <c r="D204" s="44">
        <f>PLANILHA_COLHEITA_DIÁRIA!$I$419</f>
        <v>0</v>
      </c>
      <c r="E204" s="20">
        <v>6</v>
      </c>
      <c r="F204" s="29">
        <f>CADASTROS!$E$261</f>
        <v>0</v>
      </c>
      <c r="G204" s="27">
        <f>CADASTROS!$F$261</f>
        <v>0</v>
      </c>
      <c r="H204" s="29">
        <f>CADASTROS!$G$261</f>
        <v>0</v>
      </c>
      <c r="I204" s="19">
        <f>CADASTROS!$H$261</f>
        <v>0</v>
      </c>
      <c r="J204" s="21">
        <f t="shared" si="6"/>
        <v>0</v>
      </c>
      <c r="L204" s="27">
        <v>1875</v>
      </c>
      <c r="M204" s="18" t="s">
        <v>3000</v>
      </c>
      <c r="N204" s="28"/>
      <c r="O204" s="44">
        <v>40.5</v>
      </c>
      <c r="P204" s="20">
        <v>6</v>
      </c>
      <c r="Q204" s="29" t="s">
        <v>23</v>
      </c>
      <c r="R204" s="27">
        <v>4825</v>
      </c>
      <c r="S204" s="29">
        <v>13</v>
      </c>
      <c r="T204" s="19" t="s">
        <v>3001</v>
      </c>
      <c r="U204" s="21">
        <f t="shared" si="7"/>
        <v>243</v>
      </c>
    </row>
    <row r="205" spans="1:21" ht="15.75" x14ac:dyDescent="0.25">
      <c r="A205" s="27">
        <f>CADASTROS!$B$262</f>
        <v>260</v>
      </c>
      <c r="B205" s="18">
        <f>CADASTROS!$C$262</f>
        <v>0</v>
      </c>
      <c r="C205" s="28"/>
      <c r="D205" s="44">
        <f>PLANILHA_COLHEITA_DIÁRIA!$I$420</f>
        <v>0</v>
      </c>
      <c r="E205" s="20">
        <v>6</v>
      </c>
      <c r="F205" s="29">
        <f>CADASTROS!$E$262</f>
        <v>0</v>
      </c>
      <c r="G205" s="27">
        <f>CADASTROS!$F$262</f>
        <v>0</v>
      </c>
      <c r="H205" s="29">
        <f>CADASTROS!$G$262</f>
        <v>0</v>
      </c>
      <c r="I205" s="19">
        <f>CADASTROS!$H$262</f>
        <v>0</v>
      </c>
      <c r="J205" s="21">
        <f t="shared" si="6"/>
        <v>0</v>
      </c>
      <c r="L205" s="27">
        <v>1877</v>
      </c>
      <c r="M205" s="18" t="s">
        <v>3004</v>
      </c>
      <c r="N205" s="28"/>
      <c r="O205" s="44">
        <v>8</v>
      </c>
      <c r="P205" s="20">
        <v>6</v>
      </c>
      <c r="Q205" s="29" t="s">
        <v>23</v>
      </c>
      <c r="R205" s="27">
        <v>949</v>
      </c>
      <c r="S205" s="29">
        <v>13</v>
      </c>
      <c r="T205" s="19" t="s">
        <v>3005</v>
      </c>
      <c r="U205" s="21">
        <f t="shared" si="7"/>
        <v>48</v>
      </c>
    </row>
    <row r="206" spans="1:21" ht="15.75" x14ac:dyDescent="0.25">
      <c r="A206" s="27">
        <f>CADASTROS!$B$263</f>
        <v>261</v>
      </c>
      <c r="B206" s="18" t="str">
        <f>CADASTROS!$C$263</f>
        <v>Gleide Celma Jesus Santos</v>
      </c>
      <c r="C206" s="28"/>
      <c r="D206" s="44">
        <f>PLANILHA_COLHEITA_DIÁRIA!$I$437</f>
        <v>0</v>
      </c>
      <c r="E206" s="20">
        <v>6</v>
      </c>
      <c r="F206" s="29" t="str">
        <f>CADASTROS!$E$263</f>
        <v>Banco do Brasil</v>
      </c>
      <c r="G206" s="27" t="str">
        <f>CADASTROS!$F$263</f>
        <v>2760-X</v>
      </c>
      <c r="H206" s="29" t="str">
        <f>CADASTROS!$G$263</f>
        <v>c/Poup</v>
      </c>
      <c r="I206" s="19" t="str">
        <f>CADASTROS!$H$263</f>
        <v>16.296-5</v>
      </c>
      <c r="J206" s="21">
        <f t="shared" si="6"/>
        <v>0</v>
      </c>
      <c r="L206" s="27">
        <v>1879</v>
      </c>
      <c r="M206" s="18" t="s">
        <v>3008</v>
      </c>
      <c r="N206" s="28"/>
      <c r="O206" s="44">
        <v>36.5</v>
      </c>
      <c r="P206" s="20">
        <v>6</v>
      </c>
      <c r="Q206" s="29" t="s">
        <v>23</v>
      </c>
      <c r="R206" s="27">
        <v>4818</v>
      </c>
      <c r="S206" s="29">
        <v>13</v>
      </c>
      <c r="T206" s="19" t="s">
        <v>48</v>
      </c>
      <c r="U206" s="21">
        <f t="shared" si="7"/>
        <v>219</v>
      </c>
    </row>
    <row r="207" spans="1:21" ht="15.75" x14ac:dyDescent="0.25">
      <c r="A207" s="27">
        <f>CADASTROS!$B$264</f>
        <v>262</v>
      </c>
      <c r="B207" s="18">
        <f>CADASTROS!$C$264</f>
        <v>0</v>
      </c>
      <c r="C207" s="28"/>
      <c r="D207" s="44">
        <f>PLANILHA_COLHEITA_DIÁRIA!$I$438</f>
        <v>0</v>
      </c>
      <c r="E207" s="20">
        <v>6</v>
      </c>
      <c r="F207" s="29">
        <f>CADASTROS!$E$264</f>
        <v>0</v>
      </c>
      <c r="G207" s="27">
        <f>CADASTROS!$F$264</f>
        <v>0</v>
      </c>
      <c r="H207" s="29">
        <f>CADASTROS!$G$264</f>
        <v>0</v>
      </c>
      <c r="I207" s="19">
        <f>CADASTROS!$H$264</f>
        <v>0</v>
      </c>
      <c r="J207" s="21">
        <f t="shared" si="6"/>
        <v>0</v>
      </c>
      <c r="L207" s="27">
        <v>1881</v>
      </c>
      <c r="M207" s="18" t="s">
        <v>3012</v>
      </c>
      <c r="N207" s="28"/>
      <c r="O207" s="44">
        <v>30.5</v>
      </c>
      <c r="P207" s="20">
        <v>6</v>
      </c>
      <c r="Q207" s="29" t="s">
        <v>23</v>
      </c>
      <c r="R207" s="27">
        <v>4825</v>
      </c>
      <c r="S207" s="29">
        <v>13</v>
      </c>
      <c r="T207" s="19" t="s">
        <v>3013</v>
      </c>
      <c r="U207" s="21">
        <f t="shared" si="7"/>
        <v>183</v>
      </c>
    </row>
    <row r="208" spans="1:21" ht="15.75" x14ac:dyDescent="0.25">
      <c r="A208" s="27">
        <f>CADASTROS!$B$265</f>
        <v>263</v>
      </c>
      <c r="B208" s="18">
        <f>CADASTROS!$C$265</f>
        <v>0</v>
      </c>
      <c r="C208" s="28"/>
      <c r="D208" s="44">
        <f>PLANILHA_COLHEITA_DIÁRIA!$I$439</f>
        <v>0</v>
      </c>
      <c r="E208" s="20">
        <v>6</v>
      </c>
      <c r="F208" s="29">
        <f>CADASTROS!$E$265</f>
        <v>0</v>
      </c>
      <c r="G208" s="27">
        <f>CADASTROS!$F$265</f>
        <v>0</v>
      </c>
      <c r="H208" s="29">
        <f>CADASTROS!$G$265</f>
        <v>0</v>
      </c>
      <c r="I208" s="19">
        <f>CADASTROS!$H$265</f>
        <v>0</v>
      </c>
      <c r="J208" s="21">
        <f t="shared" si="6"/>
        <v>0</v>
      </c>
      <c r="L208" s="27">
        <v>1882</v>
      </c>
      <c r="M208" s="18" t="s">
        <v>3014</v>
      </c>
      <c r="N208" s="28"/>
      <c r="O208" s="44">
        <v>25.5</v>
      </c>
      <c r="P208" s="20">
        <v>6</v>
      </c>
      <c r="Q208" s="29" t="s">
        <v>23</v>
      </c>
      <c r="R208" s="27">
        <v>2374</v>
      </c>
      <c r="S208" s="29">
        <v>1288</v>
      </c>
      <c r="T208" s="19" t="s">
        <v>3015</v>
      </c>
      <c r="U208" s="21">
        <f t="shared" si="7"/>
        <v>153</v>
      </c>
    </row>
    <row r="209" spans="1:21" ht="15.75" x14ac:dyDescent="0.25">
      <c r="A209" s="27">
        <f>CADASTROS!$B$266</f>
        <v>264</v>
      </c>
      <c r="B209" s="18">
        <f>CADASTROS!$C$266</f>
        <v>0</v>
      </c>
      <c r="C209" s="28"/>
      <c r="D209" s="44">
        <f>PLANILHA_COLHEITA_DIÁRIA!$I$440</f>
        <v>48.5</v>
      </c>
      <c r="E209" s="20">
        <v>6</v>
      </c>
      <c r="F209" s="29">
        <f>CADASTROS!$E$266</f>
        <v>0</v>
      </c>
      <c r="G209" s="27">
        <f>CADASTROS!$F$266</f>
        <v>0</v>
      </c>
      <c r="H209" s="29">
        <f>CADASTROS!$G$266</f>
        <v>0</v>
      </c>
      <c r="I209" s="19">
        <f>CADASTROS!$H$266</f>
        <v>0</v>
      </c>
      <c r="J209" s="21">
        <f t="shared" si="6"/>
        <v>291</v>
      </c>
      <c r="L209" s="27">
        <v>1883</v>
      </c>
      <c r="M209" s="18" t="s">
        <v>3016</v>
      </c>
      <c r="N209" s="28"/>
      <c r="O209" s="44">
        <v>42.5</v>
      </c>
      <c r="P209" s="20">
        <v>6</v>
      </c>
      <c r="Q209" s="29" t="s">
        <v>23</v>
      </c>
      <c r="R209" s="27">
        <v>4818</v>
      </c>
      <c r="S209" s="29">
        <v>13</v>
      </c>
      <c r="T209" s="19" t="s">
        <v>3017</v>
      </c>
      <c r="U209" s="21">
        <f t="shared" si="7"/>
        <v>255</v>
      </c>
    </row>
    <row r="210" spans="1:21" ht="15.75" x14ac:dyDescent="0.25">
      <c r="A210" s="27">
        <f>CADASTROS!$B$267</f>
        <v>265</v>
      </c>
      <c r="B210" s="18">
        <f>CADASTROS!$C$267</f>
        <v>0</v>
      </c>
      <c r="C210" s="28"/>
      <c r="D210" s="28">
        <f>PLANILHA_COLHEITA_DIÁRIA!$I$441</f>
        <v>0</v>
      </c>
      <c r="E210" s="20">
        <v>6</v>
      </c>
      <c r="F210" s="29">
        <f>CADASTROS!$E$267</f>
        <v>0</v>
      </c>
      <c r="G210" s="27">
        <f>CADASTROS!$F$267</f>
        <v>0</v>
      </c>
      <c r="H210" s="29">
        <f>CADASTROS!$G$267</f>
        <v>0</v>
      </c>
      <c r="I210" s="19">
        <f>CADASTROS!$H$267</f>
        <v>0</v>
      </c>
      <c r="J210" s="21">
        <f t="shared" si="6"/>
        <v>0</v>
      </c>
      <c r="L210" s="27">
        <v>1885</v>
      </c>
      <c r="M210" s="18" t="s">
        <v>3020</v>
      </c>
      <c r="N210" s="28"/>
      <c r="O210" s="44">
        <v>22</v>
      </c>
      <c r="P210" s="20">
        <v>6</v>
      </c>
      <c r="Q210" s="29" t="s">
        <v>23</v>
      </c>
      <c r="R210" s="27">
        <v>780</v>
      </c>
      <c r="S210" s="29">
        <v>13</v>
      </c>
      <c r="T210" s="19" t="s">
        <v>3021</v>
      </c>
      <c r="U210" s="21">
        <f t="shared" si="7"/>
        <v>132</v>
      </c>
    </row>
    <row r="211" spans="1:21" ht="15.75" x14ac:dyDescent="0.25">
      <c r="A211" s="27">
        <f>CADASTROS!$B$268</f>
        <v>266</v>
      </c>
      <c r="B211" s="18">
        <f>CADASTROS!$C$268</f>
        <v>0</v>
      </c>
      <c r="C211" s="28"/>
      <c r="D211" s="63">
        <f>PLANILHA_COLHEITA_DIÁRIA!$I$442</f>
        <v>0</v>
      </c>
      <c r="E211" s="20">
        <v>6</v>
      </c>
      <c r="F211" s="29">
        <f>CADASTROS!$E$268</f>
        <v>0</v>
      </c>
      <c r="G211" s="27">
        <f>CADASTROS!$F$268</f>
        <v>0</v>
      </c>
      <c r="H211" s="29">
        <f>CADASTROS!$G$268</f>
        <v>0</v>
      </c>
      <c r="I211" s="19">
        <f>CADASTROS!$H$268</f>
        <v>0</v>
      </c>
      <c r="J211" s="21">
        <f t="shared" si="6"/>
        <v>0</v>
      </c>
      <c r="L211" s="27">
        <v>1886</v>
      </c>
      <c r="M211" s="18" t="s">
        <v>3022</v>
      </c>
      <c r="N211" s="28"/>
      <c r="O211" s="44">
        <v>47</v>
      </c>
      <c r="P211" s="20">
        <v>6</v>
      </c>
      <c r="Q211" s="29" t="s">
        <v>23</v>
      </c>
      <c r="R211" s="27">
        <v>4535</v>
      </c>
      <c r="S211" s="29">
        <v>13</v>
      </c>
      <c r="T211" s="19" t="s">
        <v>3023</v>
      </c>
      <c r="U211" s="21">
        <f t="shared" si="7"/>
        <v>282</v>
      </c>
    </row>
    <row r="212" spans="1:21" ht="15.75" x14ac:dyDescent="0.25">
      <c r="A212" s="27">
        <f>CADASTROS!$B$269</f>
        <v>267</v>
      </c>
      <c r="B212" s="18">
        <f>CADASTROS!$C$269</f>
        <v>0</v>
      </c>
      <c r="C212" s="28"/>
      <c r="D212" s="28">
        <f>PLANILHA_COLHEITA_DIÁRIA!$I$443</f>
        <v>0</v>
      </c>
      <c r="E212" s="20">
        <v>6</v>
      </c>
      <c r="F212" s="29">
        <f>CADASTROS!$E$269</f>
        <v>0</v>
      </c>
      <c r="G212" s="27">
        <f>CADASTROS!$F$269</f>
        <v>0</v>
      </c>
      <c r="H212" s="29">
        <f>CADASTROS!$G$269</f>
        <v>0</v>
      </c>
      <c r="I212" s="19">
        <f>CADASTROS!$H$269</f>
        <v>0</v>
      </c>
      <c r="J212" s="21">
        <f t="shared" si="6"/>
        <v>0</v>
      </c>
      <c r="L212" s="27">
        <v>1888</v>
      </c>
      <c r="M212" s="18" t="s">
        <v>3026</v>
      </c>
      <c r="N212" s="28"/>
      <c r="O212" s="44">
        <v>20</v>
      </c>
      <c r="P212" s="20">
        <v>6</v>
      </c>
      <c r="Q212" s="29" t="s">
        <v>23</v>
      </c>
      <c r="R212" s="27">
        <v>4825</v>
      </c>
      <c r="S212" s="29">
        <v>1288</v>
      </c>
      <c r="T212" s="19" t="s">
        <v>3027</v>
      </c>
      <c r="U212" s="21">
        <f t="shared" si="7"/>
        <v>120</v>
      </c>
    </row>
    <row r="213" spans="1:21" ht="15.75" x14ac:dyDescent="0.25">
      <c r="A213" s="27">
        <f>CADASTROS!$B$270</f>
        <v>268</v>
      </c>
      <c r="B213" s="18">
        <f>CADASTROS!$C$270</f>
        <v>0</v>
      </c>
      <c r="C213" s="28"/>
      <c r="D213" s="28">
        <f>PLANILHA_COLHEITA_DIÁRIA!$I$444</f>
        <v>0</v>
      </c>
      <c r="E213" s="20">
        <v>6</v>
      </c>
      <c r="F213" s="29">
        <f>CADASTROS!$E$270</f>
        <v>0</v>
      </c>
      <c r="G213" s="27">
        <f>CADASTROS!$F$270</f>
        <v>0</v>
      </c>
      <c r="H213" s="29">
        <f>CADASTROS!$G$270</f>
        <v>0</v>
      </c>
      <c r="I213" s="19">
        <f>CADASTROS!$H$270</f>
        <v>0</v>
      </c>
      <c r="J213" s="21">
        <f t="shared" si="6"/>
        <v>0</v>
      </c>
      <c r="L213" s="27">
        <v>1889</v>
      </c>
      <c r="M213" s="18" t="s">
        <v>3028</v>
      </c>
      <c r="N213" s="28"/>
      <c r="O213" s="44">
        <v>18</v>
      </c>
      <c r="P213" s="20">
        <v>6</v>
      </c>
      <c r="Q213" s="29" t="s">
        <v>23</v>
      </c>
      <c r="R213" s="27">
        <v>4825</v>
      </c>
      <c r="S213" s="29">
        <v>1288</v>
      </c>
      <c r="T213" s="19" t="s">
        <v>3029</v>
      </c>
      <c r="U213" s="21">
        <f t="shared" si="7"/>
        <v>108</v>
      </c>
    </row>
    <row r="214" spans="1:21" ht="15.75" x14ac:dyDescent="0.25">
      <c r="A214" s="27">
        <f>CADASTROS!$B$271</f>
        <v>269</v>
      </c>
      <c r="B214" s="18">
        <f>CADASTROS!$C$271</f>
        <v>0</v>
      </c>
      <c r="C214" s="28"/>
      <c r="D214" s="28">
        <f>PLANILHA_COLHEITA_DIÁRIA!$I$445</f>
        <v>0</v>
      </c>
      <c r="E214" s="20">
        <v>6</v>
      </c>
      <c r="F214" s="29">
        <f>CADASTROS!$E$271</f>
        <v>0</v>
      </c>
      <c r="G214" s="27">
        <f>CADASTROS!$F$271</f>
        <v>0</v>
      </c>
      <c r="H214" s="29">
        <f>CADASTROS!$G$271</f>
        <v>0</v>
      </c>
      <c r="I214" s="19">
        <f>CADASTROS!$H$271</f>
        <v>0</v>
      </c>
      <c r="J214" s="21">
        <f t="shared" si="6"/>
        <v>0</v>
      </c>
      <c r="L214" s="27">
        <v>1890</v>
      </c>
      <c r="M214" s="18" t="s">
        <v>3030</v>
      </c>
      <c r="N214" s="28"/>
      <c r="O214" s="44">
        <v>35.5</v>
      </c>
      <c r="P214" s="20">
        <v>6</v>
      </c>
      <c r="Q214" s="29" t="s">
        <v>23</v>
      </c>
      <c r="R214" s="27">
        <v>4825</v>
      </c>
      <c r="S214" s="29">
        <v>13</v>
      </c>
      <c r="T214" s="19" t="s">
        <v>3031</v>
      </c>
      <c r="U214" s="21">
        <f t="shared" si="7"/>
        <v>213</v>
      </c>
    </row>
    <row r="215" spans="1:21" ht="23.25" x14ac:dyDescent="0.35">
      <c r="B215" s="289"/>
      <c r="C215" s="289"/>
      <c r="D215" s="15">
        <f>SUM(D170:D214)</f>
        <v>177</v>
      </c>
      <c r="E215" s="15"/>
      <c r="F215" s="294"/>
      <c r="G215" s="295"/>
      <c r="H215" s="295"/>
      <c r="I215" s="296"/>
      <c r="J215" s="17">
        <f>SUM(J170:J214)</f>
        <v>1062</v>
      </c>
      <c r="L215" s="53"/>
      <c r="M215" s="297"/>
      <c r="N215" s="297"/>
      <c r="O215" s="54">
        <f>SUM(O170:O214)</f>
        <v>2078</v>
      </c>
      <c r="P215" s="54"/>
      <c r="Q215" s="313"/>
      <c r="R215" s="314"/>
      <c r="S215" s="314"/>
      <c r="T215" s="315"/>
      <c r="U215" s="55">
        <f>SUM(U170:U214)</f>
        <v>12468</v>
      </c>
    </row>
    <row r="218" spans="1:21" ht="16.5" thickBot="1" x14ac:dyDescent="0.3">
      <c r="A218" s="282" t="s">
        <v>8</v>
      </c>
      <c r="B218" s="282"/>
      <c r="C218" s="282"/>
      <c r="D218" s="282"/>
      <c r="E218" s="282"/>
      <c r="F218" s="282"/>
      <c r="G218" s="282"/>
      <c r="H218" s="282"/>
      <c r="I218" s="282"/>
      <c r="J218" s="282"/>
      <c r="L218" s="301" t="s">
        <v>10</v>
      </c>
      <c r="M218" s="301"/>
      <c r="N218" s="301"/>
      <c r="O218" s="301"/>
      <c r="P218" s="301"/>
      <c r="Q218" s="301"/>
      <c r="R218" s="301"/>
      <c r="S218" s="301"/>
      <c r="T218" s="301"/>
      <c r="U218" s="301"/>
    </row>
    <row r="219" spans="1:21" ht="17.25" thickTop="1" thickBot="1" x14ac:dyDescent="0.3">
      <c r="A219" s="283" t="s">
        <v>10</v>
      </c>
      <c r="B219" s="283"/>
      <c r="C219" s="283"/>
      <c r="D219" s="283"/>
      <c r="E219" s="283"/>
      <c r="F219" s="283"/>
      <c r="G219" s="283"/>
      <c r="H219" s="283"/>
      <c r="I219" s="283"/>
      <c r="J219" s="283"/>
      <c r="L219" s="302" t="s">
        <v>2968</v>
      </c>
      <c r="M219" s="302"/>
      <c r="N219" s="302"/>
      <c r="O219" s="302"/>
      <c r="P219" s="302"/>
      <c r="Q219" s="302"/>
      <c r="R219" s="302"/>
      <c r="S219" s="302"/>
      <c r="T219" s="302"/>
      <c r="U219" s="302"/>
    </row>
    <row r="220" spans="1:21" ht="17.25" customHeight="1" thickTop="1" thickBot="1" x14ac:dyDescent="0.35">
      <c r="A220" s="284" t="s">
        <v>2967</v>
      </c>
      <c r="B220" s="284"/>
      <c r="C220" s="284"/>
      <c r="D220" s="284"/>
      <c r="E220" s="284"/>
      <c r="F220" s="284"/>
      <c r="G220" s="284"/>
      <c r="H220" s="284"/>
      <c r="I220" s="284"/>
      <c r="J220" s="284"/>
      <c r="L220" s="56" t="s">
        <v>21</v>
      </c>
      <c r="M220" s="303" t="s">
        <v>19</v>
      </c>
      <c r="N220" s="305" t="s">
        <v>7</v>
      </c>
      <c r="O220" s="307" t="s">
        <v>13</v>
      </c>
      <c r="P220" s="61" t="s">
        <v>12</v>
      </c>
      <c r="Q220" s="303" t="s">
        <v>14</v>
      </c>
      <c r="R220" s="303" t="s">
        <v>15</v>
      </c>
      <c r="S220" s="303" t="s">
        <v>16</v>
      </c>
      <c r="T220" s="303" t="s">
        <v>17</v>
      </c>
      <c r="U220" s="309" t="s">
        <v>18</v>
      </c>
    </row>
    <row r="221" spans="1:21" ht="20.100000000000001" customHeight="1" thickBot="1" x14ac:dyDescent="0.35">
      <c r="A221" s="22" t="s">
        <v>21</v>
      </c>
      <c r="B221" s="285" t="s">
        <v>19</v>
      </c>
      <c r="C221" s="290" t="s">
        <v>7</v>
      </c>
      <c r="D221" s="292" t="s">
        <v>13</v>
      </c>
      <c r="E221" s="23" t="s">
        <v>12</v>
      </c>
      <c r="F221" s="285" t="s">
        <v>14</v>
      </c>
      <c r="G221" s="285" t="s">
        <v>15</v>
      </c>
      <c r="H221" s="285" t="s">
        <v>16</v>
      </c>
      <c r="I221" s="285" t="s">
        <v>17</v>
      </c>
      <c r="J221" s="287" t="s">
        <v>18</v>
      </c>
      <c r="L221" s="58" t="s">
        <v>20</v>
      </c>
      <c r="M221" s="304"/>
      <c r="N221" s="306"/>
      <c r="O221" s="308"/>
      <c r="P221" s="59" t="s">
        <v>11</v>
      </c>
      <c r="Q221" s="304"/>
      <c r="R221" s="304"/>
      <c r="S221" s="304"/>
      <c r="T221" s="304"/>
      <c r="U221" s="310"/>
    </row>
    <row r="222" spans="1:21" ht="20.100000000000001" customHeight="1" thickBot="1" x14ac:dyDescent="0.3">
      <c r="A222" s="24" t="s">
        <v>20</v>
      </c>
      <c r="B222" s="286"/>
      <c r="C222" s="291"/>
      <c r="D222" s="293"/>
      <c r="E222" s="38" t="s">
        <v>11</v>
      </c>
      <c r="F222" s="286"/>
      <c r="G222" s="286"/>
      <c r="H222" s="286"/>
      <c r="I222" s="286"/>
      <c r="J222" s="288"/>
      <c r="L222" s="27">
        <v>1891</v>
      </c>
      <c r="M222" s="18" t="s">
        <v>1888</v>
      </c>
      <c r="N222" s="28"/>
      <c r="O222" s="44">
        <v>29</v>
      </c>
      <c r="P222" s="20">
        <v>6</v>
      </c>
      <c r="Q222" s="29" t="s">
        <v>23</v>
      </c>
      <c r="R222" s="27">
        <v>4825</v>
      </c>
      <c r="S222" s="29">
        <v>13</v>
      </c>
      <c r="T222" s="19" t="s">
        <v>1889</v>
      </c>
      <c r="U222" s="21">
        <f t="shared" ref="U222:U266" si="8">O222*P222</f>
        <v>174</v>
      </c>
    </row>
    <row r="223" spans="1:21" ht="20.100000000000001" customHeight="1" x14ac:dyDescent="0.25">
      <c r="A223" s="27">
        <f>CADASTROS!$B$92</f>
        <v>90</v>
      </c>
      <c r="B223" s="18" t="str">
        <f>CADASTROS!$C$92</f>
        <v>Marivani Cruz Damasceno</v>
      </c>
      <c r="C223" s="28"/>
      <c r="D223" s="28">
        <f>PLANILHA_COLHEITA_DIÁRIA!$I$147</f>
        <v>0</v>
      </c>
      <c r="E223" s="20">
        <v>6</v>
      </c>
      <c r="F223" s="29" t="str">
        <f>CADASTROS!$E$92</f>
        <v>Cx. Econômica</v>
      </c>
      <c r="G223" s="27">
        <f>CADASTROS!$F$92</f>
        <v>780</v>
      </c>
      <c r="H223" s="29">
        <f>CADASTROS!$G$92</f>
        <v>23</v>
      </c>
      <c r="I223" s="19" t="str">
        <f>CADASTROS!$H$92</f>
        <v>00012098-8</v>
      </c>
      <c r="J223" s="21">
        <f t="shared" ref="J223:J267" si="9">D223*E223</f>
        <v>0</v>
      </c>
      <c r="L223" s="27">
        <v>1892</v>
      </c>
      <c r="M223" s="18" t="s">
        <v>3032</v>
      </c>
      <c r="N223" s="28"/>
      <c r="O223" s="44">
        <v>56</v>
      </c>
      <c r="P223" s="20">
        <v>6</v>
      </c>
      <c r="Q223" s="29" t="s">
        <v>23</v>
      </c>
      <c r="R223" s="27">
        <v>4825</v>
      </c>
      <c r="S223" s="29">
        <v>13</v>
      </c>
      <c r="T223" s="19" t="s">
        <v>3033</v>
      </c>
      <c r="U223" s="21">
        <f t="shared" si="8"/>
        <v>336</v>
      </c>
    </row>
    <row r="224" spans="1:21" ht="20.100000000000001" customHeight="1" x14ac:dyDescent="0.25">
      <c r="A224" s="27">
        <f>CADASTROS!$B$93</f>
        <v>91</v>
      </c>
      <c r="B224" s="18" t="str">
        <f>CADASTROS!$C$93</f>
        <v>Cleonice Aguida de Souza</v>
      </c>
      <c r="C224" s="28"/>
      <c r="D224" s="28">
        <f>PLANILHA_COLHEITA_DIÁRIA!$I$148</f>
        <v>0</v>
      </c>
      <c r="E224" s="20">
        <v>6</v>
      </c>
      <c r="F224" s="29" t="str">
        <f>CADASTROS!$E$93</f>
        <v>Bradesco</v>
      </c>
      <c r="G224" s="27">
        <f>CADASTROS!$F$93</f>
        <v>7526</v>
      </c>
      <c r="H224" s="29" t="str">
        <f>CADASTROS!$G$93</f>
        <v>poup</v>
      </c>
      <c r="I224" s="19" t="str">
        <f>CADASTROS!$H$93</f>
        <v>0643232-8</v>
      </c>
      <c r="J224" s="21">
        <f t="shared" si="9"/>
        <v>0</v>
      </c>
      <c r="L224" s="27">
        <v>1893</v>
      </c>
      <c r="M224" s="18" t="s">
        <v>3034</v>
      </c>
      <c r="N224" s="28"/>
      <c r="O224" s="44">
        <v>10</v>
      </c>
      <c r="P224" s="20">
        <v>6</v>
      </c>
      <c r="Q224" s="29" t="s">
        <v>23</v>
      </c>
      <c r="R224" s="27">
        <v>2437</v>
      </c>
      <c r="S224" s="29">
        <v>23</v>
      </c>
      <c r="T224" s="19" t="s">
        <v>3035</v>
      </c>
      <c r="U224" s="21">
        <f t="shared" si="8"/>
        <v>60</v>
      </c>
    </row>
    <row r="225" spans="1:21" ht="20.100000000000001" customHeight="1" x14ac:dyDescent="0.25">
      <c r="A225" s="27">
        <f>CADASTROS!$B$94</f>
        <v>92</v>
      </c>
      <c r="B225" s="18" t="str">
        <f>CADASTROS!$C$94</f>
        <v>Maurilia E Nascimento</v>
      </c>
      <c r="C225" s="28"/>
      <c r="D225" s="63">
        <f>PLANILHA_COLHEITA_DIÁRIA!$I$149</f>
        <v>0</v>
      </c>
      <c r="E225" s="20">
        <v>6</v>
      </c>
      <c r="F225" s="29" t="str">
        <f>CADASTROS!$E$94</f>
        <v>Cx. Econômica</v>
      </c>
      <c r="G225" s="27">
        <f>CADASTROS!$F$94</f>
        <v>4825</v>
      </c>
      <c r="H225" s="29">
        <f>CADASTROS!$G$94</f>
        <v>1288</v>
      </c>
      <c r="I225" s="19" t="str">
        <f>CADASTROS!$H$94</f>
        <v>736722362-4</v>
      </c>
      <c r="J225" s="21">
        <f t="shared" si="9"/>
        <v>0</v>
      </c>
      <c r="L225" s="27">
        <v>1896</v>
      </c>
      <c r="M225" s="18" t="s">
        <v>3040</v>
      </c>
      <c r="N225" s="28"/>
      <c r="O225" s="44">
        <v>3.5</v>
      </c>
      <c r="P225" s="20">
        <v>6</v>
      </c>
      <c r="Q225" s="29" t="s">
        <v>23</v>
      </c>
      <c r="R225" s="27">
        <v>950</v>
      </c>
      <c r="S225" s="29">
        <v>13</v>
      </c>
      <c r="T225" s="19" t="s">
        <v>3041</v>
      </c>
      <c r="U225" s="21">
        <f t="shared" si="8"/>
        <v>21</v>
      </c>
    </row>
    <row r="226" spans="1:21" ht="20.100000000000001" customHeight="1" x14ac:dyDescent="0.25">
      <c r="A226" s="27">
        <f>CADASTROS!$B$95</f>
        <v>93</v>
      </c>
      <c r="B226" s="18" t="str">
        <f>CADASTROS!$C$95</f>
        <v>Itamilton Araújo Rocha</v>
      </c>
      <c r="C226" s="28"/>
      <c r="D226" s="28">
        <f>PLANILHA_COLHEITA_DIÁRIA!$I$150</f>
        <v>0</v>
      </c>
      <c r="E226" s="20">
        <v>6</v>
      </c>
      <c r="F226" s="29" t="str">
        <f>CADASTROS!$E$95</f>
        <v>Bradesco</v>
      </c>
      <c r="G226" s="27">
        <f>CADASTROS!$F$95</f>
        <v>7802</v>
      </c>
      <c r="H226" s="29" t="str">
        <f>CADASTROS!$G$95</f>
        <v>poup</v>
      </c>
      <c r="I226" s="19" t="str">
        <f>CADASTROS!$H$95</f>
        <v>0218202-5</v>
      </c>
      <c r="J226" s="21">
        <f t="shared" si="9"/>
        <v>0</v>
      </c>
      <c r="L226" s="27">
        <v>1897</v>
      </c>
      <c r="M226" s="18" t="s">
        <v>3042</v>
      </c>
      <c r="N226" s="28"/>
      <c r="O226" s="44">
        <v>13</v>
      </c>
      <c r="P226" s="20">
        <v>6</v>
      </c>
      <c r="Q226" s="29" t="s">
        <v>23</v>
      </c>
      <c r="R226" s="27">
        <v>3233</v>
      </c>
      <c r="S226" s="29">
        <v>13</v>
      </c>
      <c r="T226" s="19" t="s">
        <v>3043</v>
      </c>
      <c r="U226" s="21">
        <f t="shared" si="8"/>
        <v>78</v>
      </c>
    </row>
    <row r="227" spans="1:21" ht="20.100000000000001" customHeight="1" x14ac:dyDescent="0.25">
      <c r="A227" s="27">
        <f>CADASTROS!$B$96</f>
        <v>94</v>
      </c>
      <c r="B227" s="18" t="str">
        <f>CADASTROS!$C$96</f>
        <v>Kelvin Félix da Silva</v>
      </c>
      <c r="C227" s="28"/>
      <c r="D227" s="44">
        <f>PLANILHA_COLHEITA_DIÁRIA!$I$151</f>
        <v>0</v>
      </c>
      <c r="E227" s="20">
        <v>6</v>
      </c>
      <c r="F227" s="29" t="str">
        <f>CADASTROS!$E$96</f>
        <v>Bradesco</v>
      </c>
      <c r="G227" s="27">
        <f>CADASTROS!$F$96</f>
        <v>3862</v>
      </c>
      <c r="H227" s="29" t="str">
        <f>CADASTROS!$G$96</f>
        <v>poup</v>
      </c>
      <c r="I227" s="19" t="str">
        <f>CADASTROS!$H$96</f>
        <v>0501766-1</v>
      </c>
      <c r="J227" s="21">
        <f t="shared" si="9"/>
        <v>0</v>
      </c>
      <c r="L227" s="27">
        <v>1898</v>
      </c>
      <c r="M227" s="18" t="s">
        <v>978</v>
      </c>
      <c r="N227" s="28"/>
      <c r="O227" s="44">
        <v>22</v>
      </c>
      <c r="P227" s="20">
        <v>6</v>
      </c>
      <c r="Q227" s="29" t="s">
        <v>23</v>
      </c>
      <c r="R227" s="27">
        <v>4825</v>
      </c>
      <c r="S227" s="29">
        <v>1288</v>
      </c>
      <c r="T227" s="19" t="s">
        <v>3044</v>
      </c>
      <c r="U227" s="21">
        <f t="shared" si="8"/>
        <v>132</v>
      </c>
    </row>
    <row r="228" spans="1:21" ht="20.100000000000001" customHeight="1" x14ac:dyDescent="0.25">
      <c r="A228" s="27">
        <f>CADASTROS!$B$97</f>
        <v>95</v>
      </c>
      <c r="B228" s="18" t="str">
        <f>CADASTROS!$C$97</f>
        <v>João Batista Calisto de Olivera</v>
      </c>
      <c r="C228" s="28"/>
      <c r="D228" s="50">
        <f>PLANILHA_COLHEITA_DIÁRIA!$I$152</f>
        <v>0</v>
      </c>
      <c r="E228" s="20">
        <v>6</v>
      </c>
      <c r="F228" s="29" t="str">
        <f>CADASTROS!$E$97</f>
        <v>Cx. Econômica</v>
      </c>
      <c r="G228" s="27">
        <f>CADASTROS!$F$97</f>
        <v>4825</v>
      </c>
      <c r="H228" s="29">
        <f>CADASTROS!$G$97</f>
        <v>13</v>
      </c>
      <c r="I228" s="19" t="str">
        <f>CADASTROS!$H$97</f>
        <v>00007997-7</v>
      </c>
      <c r="J228" s="21">
        <f t="shared" si="9"/>
        <v>0</v>
      </c>
      <c r="L228" s="27">
        <v>1899</v>
      </c>
      <c r="M228" s="18" t="s">
        <v>3045</v>
      </c>
      <c r="N228" s="28"/>
      <c r="O228" s="44">
        <v>47.5</v>
      </c>
      <c r="P228" s="20">
        <v>6</v>
      </c>
      <c r="Q228" s="29" t="s">
        <v>23</v>
      </c>
      <c r="R228" s="27">
        <v>4825</v>
      </c>
      <c r="S228" s="29">
        <v>13</v>
      </c>
      <c r="T228" s="19" t="s">
        <v>3046</v>
      </c>
      <c r="U228" s="21">
        <f t="shared" si="8"/>
        <v>285</v>
      </c>
    </row>
    <row r="229" spans="1:21" ht="20.100000000000001" customHeight="1" x14ac:dyDescent="0.25">
      <c r="A229" s="27">
        <f>CADASTROS!$B$98</f>
        <v>96</v>
      </c>
      <c r="B229" s="18" t="str">
        <f>CADASTROS!$C$98</f>
        <v>José Luis Pereira Santos</v>
      </c>
      <c r="C229" s="28"/>
      <c r="D229" s="28">
        <f>PLANILHA_COLHEITA_DIÁRIA!$I$153</f>
        <v>0</v>
      </c>
      <c r="E229" s="20">
        <v>6</v>
      </c>
      <c r="F229" s="29" t="str">
        <f>CADASTROS!$E$98</f>
        <v>Cx. Econômica</v>
      </c>
      <c r="G229" s="27">
        <f>CADASTROS!$F$98</f>
        <v>4535</v>
      </c>
      <c r="H229" s="29">
        <f>CADASTROS!$G$98</f>
        <v>13</v>
      </c>
      <c r="I229" s="19" t="str">
        <f>CADASTROS!$H$98</f>
        <v>00001734-7</v>
      </c>
      <c r="J229" s="21">
        <f t="shared" si="9"/>
        <v>0</v>
      </c>
      <c r="L229" s="27">
        <v>1900</v>
      </c>
      <c r="M229" s="18" t="s">
        <v>3047</v>
      </c>
      <c r="N229" s="28"/>
      <c r="O229" s="44">
        <v>39</v>
      </c>
      <c r="P229" s="20">
        <v>6</v>
      </c>
      <c r="Q229" s="29" t="s">
        <v>23</v>
      </c>
      <c r="R229" s="27">
        <v>4825</v>
      </c>
      <c r="S229" s="29">
        <v>13</v>
      </c>
      <c r="T229" s="19" t="s">
        <v>3048</v>
      </c>
      <c r="U229" s="21">
        <f t="shared" si="8"/>
        <v>234</v>
      </c>
    </row>
    <row r="230" spans="1:21" ht="20.100000000000001" customHeight="1" x14ac:dyDescent="0.25">
      <c r="A230" s="27">
        <f>CADASTROS!$B$99</f>
        <v>97</v>
      </c>
      <c r="B230" s="18" t="str">
        <f>CADASTROS!$C$99</f>
        <v>Solange Alves Torres Novais</v>
      </c>
      <c r="C230" s="28"/>
      <c r="D230" s="50">
        <f>PLANILHA_COLHEITA_DIÁRIA!$I$154</f>
        <v>0</v>
      </c>
      <c r="E230" s="20">
        <v>6</v>
      </c>
      <c r="F230" s="29" t="str">
        <f>CADASTROS!$E$99</f>
        <v>Cx. Econômica</v>
      </c>
      <c r="G230" s="27">
        <f>CADASTROS!$F$99</f>
        <v>3204</v>
      </c>
      <c r="H230" s="29">
        <f>CADASTROS!$G$99</f>
        <v>1288</v>
      </c>
      <c r="I230" s="19" t="str">
        <f>CADASTROS!$H$99</f>
        <v>834037088-8</v>
      </c>
      <c r="J230" s="21">
        <f t="shared" si="9"/>
        <v>0</v>
      </c>
      <c r="L230" s="27">
        <v>1901</v>
      </c>
      <c r="M230" s="18" t="s">
        <v>3049</v>
      </c>
      <c r="N230" s="28"/>
      <c r="O230" s="44">
        <v>14</v>
      </c>
      <c r="P230" s="20">
        <v>6</v>
      </c>
      <c r="Q230" s="29" t="s">
        <v>23</v>
      </c>
      <c r="R230" s="27">
        <v>4825</v>
      </c>
      <c r="S230" s="29">
        <v>1288</v>
      </c>
      <c r="T230" s="19" t="s">
        <v>3050</v>
      </c>
      <c r="U230" s="21">
        <f t="shared" si="8"/>
        <v>84</v>
      </c>
    </row>
    <row r="231" spans="1:21" ht="20.100000000000001" customHeight="1" x14ac:dyDescent="0.25">
      <c r="A231" s="27">
        <f>CADASTROS!$B$100</f>
        <v>98</v>
      </c>
      <c r="B231" s="18" t="str">
        <f>CADASTROS!$C$100</f>
        <v>Tamires Carlos da Silva</v>
      </c>
      <c r="C231" s="28"/>
      <c r="D231" s="28">
        <f>PLANILHA_COLHEITA_DIÁRIA!$I$155</f>
        <v>0</v>
      </c>
      <c r="E231" s="20">
        <v>6</v>
      </c>
      <c r="F231" s="29" t="str">
        <f>CADASTROS!$E$100</f>
        <v>Cx. Econômica</v>
      </c>
      <c r="G231" s="27">
        <f>CADASTROS!$F$100</f>
        <v>4825</v>
      </c>
      <c r="H231" s="29">
        <f>CADASTROS!$G$100</f>
        <v>13</v>
      </c>
      <c r="I231" s="19" t="str">
        <f>CADASTROS!$H$100</f>
        <v>00023453-0</v>
      </c>
      <c r="J231" s="21">
        <f t="shared" si="9"/>
        <v>0</v>
      </c>
      <c r="L231" s="27">
        <v>1902</v>
      </c>
      <c r="M231" s="18" t="s">
        <v>3051</v>
      </c>
      <c r="N231" s="28"/>
      <c r="O231" s="44">
        <v>34</v>
      </c>
      <c r="P231" s="20">
        <v>6</v>
      </c>
      <c r="Q231" s="29" t="s">
        <v>23</v>
      </c>
      <c r="R231" s="27">
        <v>780</v>
      </c>
      <c r="S231" s="29">
        <v>13</v>
      </c>
      <c r="T231" s="19" t="s">
        <v>3052</v>
      </c>
      <c r="U231" s="21">
        <f t="shared" si="8"/>
        <v>204</v>
      </c>
    </row>
    <row r="232" spans="1:21" ht="20.100000000000001" customHeight="1" x14ac:dyDescent="0.25">
      <c r="A232" s="27">
        <f>CADASTROS!$B$101</f>
        <v>99</v>
      </c>
      <c r="B232" s="18" t="str">
        <f>CADASTROS!$C$101</f>
        <v>Adilson Brito de Souza</v>
      </c>
      <c r="C232" s="28"/>
      <c r="D232" s="28">
        <f>PLANILHA_COLHEITA_DIÁRIA!$I$156</f>
        <v>0</v>
      </c>
      <c r="E232" s="20">
        <v>6</v>
      </c>
      <c r="F232" s="29" t="str">
        <f>CADASTROS!$E$101</f>
        <v>Cx. Econômica</v>
      </c>
      <c r="G232" s="27">
        <f>CADASTROS!$F$101</f>
        <v>4818</v>
      </c>
      <c r="H232" s="29">
        <f>CADASTROS!$G$101</f>
        <v>13</v>
      </c>
      <c r="I232" s="19" t="str">
        <f>CADASTROS!$H$101</f>
        <v>00011627-0</v>
      </c>
      <c r="J232" s="21">
        <f t="shared" si="9"/>
        <v>0</v>
      </c>
      <c r="L232" s="27">
        <v>1903</v>
      </c>
      <c r="M232" s="18" t="s">
        <v>3053</v>
      </c>
      <c r="N232" s="28"/>
      <c r="O232" s="44">
        <v>12</v>
      </c>
      <c r="P232" s="20">
        <v>6</v>
      </c>
      <c r="Q232" s="29" t="s">
        <v>23</v>
      </c>
      <c r="R232" s="27">
        <v>4818</v>
      </c>
      <c r="S232" s="29">
        <v>13</v>
      </c>
      <c r="T232" s="19" t="s">
        <v>3054</v>
      </c>
      <c r="U232" s="21">
        <f t="shared" si="8"/>
        <v>72</v>
      </c>
    </row>
    <row r="233" spans="1:21" ht="20.100000000000001" customHeight="1" x14ac:dyDescent="0.25">
      <c r="A233" s="27">
        <f>CADASTROS!$B$102</f>
        <v>100</v>
      </c>
      <c r="B233" s="18" t="str">
        <f>CADASTROS!$C$102</f>
        <v>Denaize de Jesus Silva</v>
      </c>
      <c r="C233" s="28"/>
      <c r="D233" s="28">
        <f>PLANILHA_COLHEITA_DIÁRIA!$I$157</f>
        <v>0</v>
      </c>
      <c r="E233" s="20">
        <v>6</v>
      </c>
      <c r="F233" s="29" t="str">
        <f>CADASTROS!$E$102</f>
        <v>Bradesco</v>
      </c>
      <c r="G233" s="27" t="str">
        <f>CADASTROS!$F$102</f>
        <v>3801-6</v>
      </c>
      <c r="H233" s="29" t="str">
        <f>CADASTROS!$G$102</f>
        <v>poup</v>
      </c>
      <c r="I233" s="19" t="str">
        <f>CADASTROS!$H$102</f>
        <v>0005119-5</v>
      </c>
      <c r="J233" s="21">
        <f t="shared" si="9"/>
        <v>0</v>
      </c>
      <c r="L233" s="27">
        <v>1904</v>
      </c>
      <c r="M233" s="18" t="s">
        <v>3055</v>
      </c>
      <c r="N233" s="28"/>
      <c r="O233" s="44">
        <v>17.5</v>
      </c>
      <c r="P233" s="20">
        <v>6</v>
      </c>
      <c r="Q233" s="29" t="s">
        <v>23</v>
      </c>
      <c r="R233" s="27">
        <v>4818</v>
      </c>
      <c r="S233" s="29">
        <v>13</v>
      </c>
      <c r="T233" s="19" t="s">
        <v>1109</v>
      </c>
      <c r="U233" s="21">
        <f t="shared" si="8"/>
        <v>105</v>
      </c>
    </row>
    <row r="234" spans="1:21" ht="20.100000000000001" customHeight="1" x14ac:dyDescent="0.25">
      <c r="A234" s="27">
        <f>CADASTROS!$B$103</f>
        <v>101</v>
      </c>
      <c r="B234" s="18" t="str">
        <f>CADASTROS!$C$103</f>
        <v>Marineide Cruz Damasceno</v>
      </c>
      <c r="C234" s="28"/>
      <c r="D234" s="28">
        <f>PLANILHA_COLHEITA_DIÁRIA!$I$158</f>
        <v>0</v>
      </c>
      <c r="E234" s="20">
        <v>6</v>
      </c>
      <c r="F234" s="29" t="str">
        <f>CADASTROS!$E$103</f>
        <v>Cx. Econômica</v>
      </c>
      <c r="G234" s="27">
        <f>CADASTROS!$F$103</f>
        <v>4825</v>
      </c>
      <c r="H234" s="29">
        <f>CADASTROS!$G$103</f>
        <v>13</v>
      </c>
      <c r="I234" s="19" t="str">
        <f>CADASTROS!$H$103</f>
        <v>00021518-8</v>
      </c>
      <c r="J234" s="21">
        <f t="shared" si="9"/>
        <v>0</v>
      </c>
      <c r="L234" s="27">
        <v>1906</v>
      </c>
      <c r="M234" s="18" t="s">
        <v>3056</v>
      </c>
      <c r="N234" s="28"/>
      <c r="O234" s="44">
        <v>49.5</v>
      </c>
      <c r="P234" s="20">
        <v>6</v>
      </c>
      <c r="Q234" s="29" t="s">
        <v>23</v>
      </c>
      <c r="R234" s="27">
        <v>780</v>
      </c>
      <c r="S234" s="29">
        <v>23</v>
      </c>
      <c r="T234" s="19" t="s">
        <v>3057</v>
      </c>
      <c r="U234" s="21">
        <f t="shared" si="8"/>
        <v>297</v>
      </c>
    </row>
    <row r="235" spans="1:21" ht="20.100000000000001" customHeight="1" x14ac:dyDescent="0.25">
      <c r="A235" s="27">
        <f>CADASTROS!$B$104</f>
        <v>102</v>
      </c>
      <c r="B235" s="18" t="str">
        <f>CADASTROS!$C$104</f>
        <v>Maria Ires Pereira da Silva</v>
      </c>
      <c r="C235" s="28"/>
      <c r="D235" s="28">
        <f>PLANILHA_COLHEITA_DIÁRIA!$I$159</f>
        <v>0</v>
      </c>
      <c r="E235" s="20">
        <v>6</v>
      </c>
      <c r="F235" s="29" t="str">
        <f>CADASTROS!$E$104</f>
        <v>Cx. Econômica</v>
      </c>
      <c r="G235" s="27">
        <f>CADASTROS!$F$104</f>
        <v>949</v>
      </c>
      <c r="H235" s="29">
        <f>CADASTROS!$G$104</f>
        <v>23</v>
      </c>
      <c r="I235" s="19" t="str">
        <f>CADASTROS!$H$104</f>
        <v>00008938-8</v>
      </c>
      <c r="J235" s="21">
        <f t="shared" si="9"/>
        <v>0</v>
      </c>
      <c r="L235" s="84"/>
      <c r="M235" s="85"/>
      <c r="N235" s="86"/>
      <c r="O235" s="111"/>
      <c r="P235" s="87"/>
      <c r="Q235" s="88"/>
      <c r="R235" s="84"/>
      <c r="S235" s="88"/>
      <c r="T235" s="89"/>
      <c r="U235" s="21">
        <f t="shared" si="8"/>
        <v>0</v>
      </c>
    </row>
    <row r="236" spans="1:21" ht="20.100000000000001" customHeight="1" x14ac:dyDescent="0.25">
      <c r="A236" s="27">
        <f>CADASTROS!$B$105</f>
        <v>103</v>
      </c>
      <c r="B236" s="18" t="str">
        <f>CADASTROS!$C$105</f>
        <v>Elenice Almeida Santos</v>
      </c>
      <c r="C236" s="28"/>
      <c r="D236" s="28">
        <f>PLANILHA_COLHEITA_DIÁRIA!$I$160</f>
        <v>0</v>
      </c>
      <c r="E236" s="20">
        <v>6</v>
      </c>
      <c r="F236" s="29" t="str">
        <f>CADASTROS!$E$105</f>
        <v>Cx. Econômica</v>
      </c>
      <c r="G236" s="27">
        <f>CADASTROS!$F$105</f>
        <v>4818</v>
      </c>
      <c r="H236" s="29">
        <f>CADASTROS!$G$105</f>
        <v>13</v>
      </c>
      <c r="I236" s="19" t="str">
        <f>CADASTROS!$H$105</f>
        <v>00014282-4</v>
      </c>
      <c r="J236" s="21">
        <f t="shared" si="9"/>
        <v>0</v>
      </c>
      <c r="L236" s="84"/>
      <c r="M236" s="85"/>
      <c r="N236" s="86"/>
      <c r="O236" s="111"/>
      <c r="P236" s="87"/>
      <c r="Q236" s="88"/>
      <c r="R236" s="84"/>
      <c r="S236" s="88"/>
      <c r="T236" s="89"/>
      <c r="U236" s="21">
        <f t="shared" si="8"/>
        <v>0</v>
      </c>
    </row>
    <row r="237" spans="1:21" ht="20.100000000000001" customHeight="1" x14ac:dyDescent="0.25">
      <c r="A237" s="27">
        <f>CADASTROS!$B$106</f>
        <v>104</v>
      </c>
      <c r="B237" s="18" t="str">
        <f>CADASTROS!$C$106</f>
        <v>Carlos Ronei Machado</v>
      </c>
      <c r="C237" s="28"/>
      <c r="D237" s="28">
        <f>PLANILHA_COLHEITA_DIÁRIA!$I$177</f>
        <v>0</v>
      </c>
      <c r="E237" s="20">
        <v>6</v>
      </c>
      <c r="F237" s="29" t="str">
        <f>CADASTROS!$E$106</f>
        <v>Cx. Econômica</v>
      </c>
      <c r="G237" s="27">
        <f>CADASTROS!$F$106</f>
        <v>949</v>
      </c>
      <c r="H237" s="29">
        <f>CADASTROS!$G$106</f>
        <v>13</v>
      </c>
      <c r="I237" s="19" t="str">
        <f>CADASTROS!$H$106</f>
        <v>00028643-7</v>
      </c>
      <c r="J237" s="21">
        <f t="shared" si="9"/>
        <v>0</v>
      </c>
      <c r="L237" s="84"/>
      <c r="M237" s="85"/>
      <c r="N237" s="86"/>
      <c r="O237" s="111"/>
      <c r="P237" s="87"/>
      <c r="Q237" s="88"/>
      <c r="R237" s="84"/>
      <c r="S237" s="88"/>
      <c r="T237" s="89"/>
      <c r="U237" s="21">
        <f t="shared" si="8"/>
        <v>0</v>
      </c>
    </row>
    <row r="238" spans="1:21" ht="20.100000000000001" customHeight="1" x14ac:dyDescent="0.25">
      <c r="A238" s="27">
        <f>CADASTROS!$B$107</f>
        <v>105</v>
      </c>
      <c r="B238" s="18" t="str">
        <f>CADASTROS!$C$107</f>
        <v>ytdyutgui</v>
      </c>
      <c r="C238" s="28"/>
      <c r="D238" s="28">
        <f>PLANILHA_COLHEITA_DIÁRIA!$I$178</f>
        <v>0</v>
      </c>
      <c r="E238" s="20">
        <v>6</v>
      </c>
      <c r="F238" s="29" t="str">
        <f>CADASTROS!$E$107</f>
        <v>Cx. Econômica</v>
      </c>
      <c r="G238" s="27">
        <f>CADASTROS!$F$107</f>
        <v>1192</v>
      </c>
      <c r="H238" s="29">
        <f>CADASTROS!$G$107</f>
        <v>13</v>
      </c>
      <c r="I238" s="19" t="str">
        <f>CADASTROS!$H$107</f>
        <v>00104350-1</v>
      </c>
      <c r="J238" s="21">
        <f t="shared" si="9"/>
        <v>0</v>
      </c>
      <c r="L238" s="84"/>
      <c r="M238" s="85"/>
      <c r="N238" s="86"/>
      <c r="O238" s="110"/>
      <c r="P238" s="87"/>
      <c r="Q238" s="88"/>
      <c r="R238" s="84"/>
      <c r="S238" s="88"/>
      <c r="T238" s="89"/>
      <c r="U238" s="21">
        <f t="shared" si="8"/>
        <v>0</v>
      </c>
    </row>
    <row r="239" spans="1:21" ht="20.100000000000001" customHeight="1" x14ac:dyDescent="0.25">
      <c r="A239" s="27">
        <f>CADASTROS!$B$108</f>
        <v>106</v>
      </c>
      <c r="B239" s="18" t="str">
        <f>CADASTROS!$C$108</f>
        <v>Tamires Lima de Jesus</v>
      </c>
      <c r="C239" s="28"/>
      <c r="D239" s="28">
        <f>PLANILHA_COLHEITA_DIÁRIA!$I$179</f>
        <v>0</v>
      </c>
      <c r="E239" s="20">
        <v>6</v>
      </c>
      <c r="F239" s="29" t="str">
        <f>CADASTROS!$E$108</f>
        <v>Cx. Econômica</v>
      </c>
      <c r="G239" s="27">
        <f>CADASTROS!$F$108</f>
        <v>4825</v>
      </c>
      <c r="H239" s="29">
        <f>CADASTROS!$G$108</f>
        <v>13</v>
      </c>
      <c r="I239" s="19" t="str">
        <f>CADASTROS!$H$108</f>
        <v>00022280-0</v>
      </c>
      <c r="J239" s="21">
        <f t="shared" si="9"/>
        <v>0</v>
      </c>
      <c r="L239" s="84"/>
      <c r="M239" s="85"/>
      <c r="N239" s="86"/>
      <c r="O239" s="110"/>
      <c r="P239" s="87"/>
      <c r="Q239" s="88"/>
      <c r="R239" s="84"/>
      <c r="S239" s="88"/>
      <c r="T239" s="89"/>
      <c r="U239" s="21">
        <f t="shared" si="8"/>
        <v>0</v>
      </c>
    </row>
    <row r="240" spans="1:21" ht="20.100000000000001" customHeight="1" x14ac:dyDescent="0.25">
      <c r="A240" s="27">
        <f>CADASTROS!$B$109</f>
        <v>107</v>
      </c>
      <c r="B240" s="18" t="str">
        <f>CADASTROS!$C$109</f>
        <v>ytdyutgui</v>
      </c>
      <c r="C240" s="28"/>
      <c r="D240" s="28">
        <f>PLANILHA_COLHEITA_DIÁRIA!$I$180</f>
        <v>0</v>
      </c>
      <c r="E240" s="20">
        <v>6</v>
      </c>
      <c r="F240" s="29" t="str">
        <f>CADASTROS!$E$109</f>
        <v>Cx. Econômica</v>
      </c>
      <c r="G240" s="27">
        <f>CADASTROS!$F$109</f>
        <v>1192</v>
      </c>
      <c r="H240" s="29">
        <f>CADASTROS!$G$109</f>
        <v>13</v>
      </c>
      <c r="I240" s="19" t="str">
        <f>CADASTROS!$H$109</f>
        <v>00104350-1</v>
      </c>
      <c r="J240" s="21">
        <f t="shared" si="9"/>
        <v>0</v>
      </c>
      <c r="L240" s="84"/>
      <c r="M240" s="85"/>
      <c r="N240" s="86"/>
      <c r="O240" s="110"/>
      <c r="P240" s="87"/>
      <c r="Q240" s="88"/>
      <c r="R240" s="84"/>
      <c r="S240" s="88"/>
      <c r="T240" s="89"/>
      <c r="U240" s="21">
        <f t="shared" si="8"/>
        <v>0</v>
      </c>
    </row>
    <row r="241" spans="1:21" ht="20.100000000000001" customHeight="1" x14ac:dyDescent="0.25">
      <c r="A241" s="27">
        <f>CADASTROS!$B$110</f>
        <v>108</v>
      </c>
      <c r="B241" s="18" t="str">
        <f>CADASTROS!$C$110</f>
        <v>ytdyutgui</v>
      </c>
      <c r="C241" s="28"/>
      <c r="D241" s="28">
        <f>PLANILHA_COLHEITA_DIÁRIA!$I$181</f>
        <v>0</v>
      </c>
      <c r="E241" s="20">
        <v>6</v>
      </c>
      <c r="F241" s="29" t="str">
        <f>CADASTROS!$E$110</f>
        <v>Cx. Econômica</v>
      </c>
      <c r="G241" s="27">
        <f>CADASTROS!$F$110</f>
        <v>1192</v>
      </c>
      <c r="H241" s="29">
        <f>CADASTROS!$G$110</f>
        <v>13</v>
      </c>
      <c r="I241" s="19" t="str">
        <f>CADASTROS!$H$110</f>
        <v>00104350-1</v>
      </c>
      <c r="J241" s="21">
        <f t="shared" si="9"/>
        <v>0</v>
      </c>
      <c r="L241" s="84"/>
      <c r="M241" s="85"/>
      <c r="N241" s="86"/>
      <c r="O241" s="110"/>
      <c r="P241" s="87"/>
      <c r="Q241" s="88"/>
      <c r="R241" s="84"/>
      <c r="S241" s="88"/>
      <c r="T241" s="89"/>
      <c r="U241" s="21">
        <f t="shared" si="8"/>
        <v>0</v>
      </c>
    </row>
    <row r="242" spans="1:21" ht="20.100000000000001" customHeight="1" x14ac:dyDescent="0.25">
      <c r="A242" s="27">
        <f>CADASTROS!$B$111</f>
        <v>109</v>
      </c>
      <c r="B242" s="18" t="str">
        <f>CADASTROS!$C$111</f>
        <v>ytdyutgui_fulano_01</v>
      </c>
      <c r="C242" s="28"/>
      <c r="D242" s="28">
        <f>PLANILHA_COLHEITA_DIÁRIA!$I$182</f>
        <v>0</v>
      </c>
      <c r="E242" s="20">
        <v>6</v>
      </c>
      <c r="F242" s="29" t="str">
        <f>CADASTROS!$E$111</f>
        <v>Cx. Econômica</v>
      </c>
      <c r="G242" s="27">
        <f>CADASTROS!$F$111</f>
        <v>1192</v>
      </c>
      <c r="H242" s="29">
        <f>CADASTROS!$G$111</f>
        <v>13</v>
      </c>
      <c r="I242" s="19" t="str">
        <f>CADASTROS!$H$111</f>
        <v>00104350-1</v>
      </c>
      <c r="J242" s="21">
        <f t="shared" si="9"/>
        <v>0</v>
      </c>
      <c r="L242" s="84"/>
      <c r="M242" s="85"/>
      <c r="N242" s="86"/>
      <c r="O242" s="110"/>
      <c r="P242" s="87"/>
      <c r="Q242" s="88"/>
      <c r="R242" s="84"/>
      <c r="S242" s="88"/>
      <c r="T242" s="89"/>
      <c r="U242" s="21">
        <f t="shared" si="8"/>
        <v>0</v>
      </c>
    </row>
    <row r="243" spans="1:21" ht="20.100000000000001" customHeight="1" x14ac:dyDescent="0.25">
      <c r="A243" s="27">
        <f>CADASTROS!$B$112</f>
        <v>110</v>
      </c>
      <c r="B243" s="18" t="str">
        <f>CADASTROS!$C$112</f>
        <v>Laura Mª de Jesus</v>
      </c>
      <c r="C243" s="28"/>
      <c r="D243" s="28">
        <f>PLANILHA_COLHEITA_DIÁRIA!$I$183</f>
        <v>0</v>
      </c>
      <c r="E243" s="20">
        <v>6</v>
      </c>
      <c r="F243" s="29" t="str">
        <f>CADASTROS!$E$112</f>
        <v>Cx. Econômica</v>
      </c>
      <c r="G243" s="27">
        <f>CADASTROS!$F$112</f>
        <v>1192</v>
      </c>
      <c r="H243" s="29">
        <f>CADASTROS!$G$112</f>
        <v>13</v>
      </c>
      <c r="I243" s="19" t="str">
        <f>CADASTROS!$H$112</f>
        <v>00104350-1</v>
      </c>
      <c r="J243" s="21">
        <f t="shared" si="9"/>
        <v>0</v>
      </c>
      <c r="L243" s="84"/>
      <c r="M243" s="85"/>
      <c r="N243" s="86"/>
      <c r="O243" s="111"/>
      <c r="P243" s="87"/>
      <c r="Q243" s="88"/>
      <c r="R243" s="84"/>
      <c r="S243" s="88"/>
      <c r="T243" s="89"/>
      <c r="U243" s="21">
        <f t="shared" si="8"/>
        <v>0</v>
      </c>
    </row>
    <row r="244" spans="1:21" ht="20.100000000000001" customHeight="1" x14ac:dyDescent="0.25">
      <c r="A244" s="27">
        <f>CADASTROS!$B$113</f>
        <v>111</v>
      </c>
      <c r="B244" s="18" t="str">
        <f>CADASTROS!$C$113</f>
        <v>ytdyutgui</v>
      </c>
      <c r="C244" s="28"/>
      <c r="D244" s="28">
        <f>PLANILHA_COLHEITA_DIÁRIA!$I$184</f>
        <v>0</v>
      </c>
      <c r="E244" s="20">
        <v>6</v>
      </c>
      <c r="F244" s="29" t="str">
        <f>CADASTROS!$E$113</f>
        <v>Cx. Econômica</v>
      </c>
      <c r="G244" s="27">
        <f>CADASTROS!$F$113</f>
        <v>1192</v>
      </c>
      <c r="H244" s="29">
        <f>CADASTROS!$G$113</f>
        <v>13</v>
      </c>
      <c r="I244" s="19" t="str">
        <f>CADASTROS!$H$113</f>
        <v>00104350-1</v>
      </c>
      <c r="J244" s="21">
        <f t="shared" si="9"/>
        <v>0</v>
      </c>
      <c r="L244" s="84"/>
      <c r="M244" s="85"/>
      <c r="N244" s="86"/>
      <c r="O244" s="111"/>
      <c r="P244" s="87"/>
      <c r="Q244" s="88"/>
      <c r="R244" s="84"/>
      <c r="S244" s="88"/>
      <c r="T244" s="89"/>
      <c r="U244" s="21">
        <f t="shared" si="8"/>
        <v>0</v>
      </c>
    </row>
    <row r="245" spans="1:21" ht="20.100000000000001" customHeight="1" x14ac:dyDescent="0.25">
      <c r="A245" s="27">
        <f>CADASTROS!$B$114</f>
        <v>112</v>
      </c>
      <c r="B245" s="18" t="str">
        <f>CADASTROS!$C$114</f>
        <v>leandro</v>
      </c>
      <c r="C245" s="28"/>
      <c r="D245" s="28">
        <f>PLANILHA_COLHEITA_DIÁRIA!$I$185</f>
        <v>18</v>
      </c>
      <c r="E245" s="20">
        <v>6</v>
      </c>
      <c r="F245" s="29" t="str">
        <f>CADASTROS!$E$114</f>
        <v>Cx. Econômica</v>
      </c>
      <c r="G245" s="27">
        <f>CADASTROS!$F$114</f>
        <v>1192</v>
      </c>
      <c r="H245" s="29">
        <f>CADASTROS!$G$114</f>
        <v>13</v>
      </c>
      <c r="I245" s="19" t="str">
        <f>CADASTROS!$H$114</f>
        <v>00104350-1</v>
      </c>
      <c r="J245" s="21">
        <f t="shared" si="9"/>
        <v>108</v>
      </c>
      <c r="L245" s="84"/>
      <c r="M245" s="85"/>
      <c r="N245" s="86"/>
      <c r="O245" s="110"/>
      <c r="P245" s="87"/>
      <c r="Q245" s="88"/>
      <c r="R245" s="84"/>
      <c r="S245" s="88"/>
      <c r="T245" s="89"/>
      <c r="U245" s="21">
        <f t="shared" si="8"/>
        <v>0</v>
      </c>
    </row>
    <row r="246" spans="1:21" ht="20.100000000000001" customHeight="1" x14ac:dyDescent="0.25">
      <c r="A246" s="27">
        <f>CADASTROS!$B$115</f>
        <v>113</v>
      </c>
      <c r="B246" s="18">
        <f>CADASTROS!$C$115</f>
        <v>0</v>
      </c>
      <c r="C246" s="28"/>
      <c r="D246" s="28">
        <f>PLANILHA_COLHEITA_DIÁRIA!$I$186</f>
        <v>0</v>
      </c>
      <c r="E246" s="20">
        <v>6</v>
      </c>
      <c r="F246" s="29">
        <f>CADASTROS!$E$115</f>
        <v>0</v>
      </c>
      <c r="G246" s="27">
        <f>CADASTROS!$F$115</f>
        <v>0</v>
      </c>
      <c r="H246" s="29">
        <f>CADASTROS!$G$115</f>
        <v>0</v>
      </c>
      <c r="I246" s="19">
        <f>CADASTROS!$H$115</f>
        <v>0</v>
      </c>
      <c r="J246" s="21">
        <f t="shared" si="9"/>
        <v>0</v>
      </c>
      <c r="L246" s="84"/>
      <c r="M246" s="85"/>
      <c r="N246" s="86"/>
      <c r="O246" s="110"/>
      <c r="P246" s="87"/>
      <c r="Q246" s="88"/>
      <c r="R246" s="84"/>
      <c r="S246" s="88"/>
      <c r="T246" s="89"/>
      <c r="U246" s="21">
        <f t="shared" si="8"/>
        <v>0</v>
      </c>
    </row>
    <row r="247" spans="1:21" ht="20.100000000000001" customHeight="1" x14ac:dyDescent="0.25">
      <c r="A247" s="27">
        <f>CADASTROS!$B$116</f>
        <v>114</v>
      </c>
      <c r="B247" s="18">
        <f>CADASTROS!$C$116</f>
        <v>0</v>
      </c>
      <c r="C247" s="28"/>
      <c r="D247" s="28">
        <f>PLANILHA_COLHEITA_DIÁRIA!$I$187</f>
        <v>0</v>
      </c>
      <c r="E247" s="20">
        <v>6</v>
      </c>
      <c r="F247" s="29">
        <f>CADASTROS!$E$116</f>
        <v>0</v>
      </c>
      <c r="G247" s="27">
        <f>CADASTROS!$F$116</f>
        <v>0</v>
      </c>
      <c r="H247" s="29">
        <f>CADASTROS!$G$116</f>
        <v>0</v>
      </c>
      <c r="I247" s="19">
        <f>CADASTROS!$H$116</f>
        <v>0</v>
      </c>
      <c r="J247" s="21">
        <f t="shared" si="9"/>
        <v>0</v>
      </c>
      <c r="L247" s="84"/>
      <c r="M247" s="85"/>
      <c r="N247" s="86"/>
      <c r="O247" s="111"/>
      <c r="P247" s="87"/>
      <c r="Q247" s="88"/>
      <c r="R247" s="84"/>
      <c r="S247" s="88"/>
      <c r="T247" s="89"/>
      <c r="U247" s="21">
        <f t="shared" si="8"/>
        <v>0</v>
      </c>
    </row>
    <row r="248" spans="1:21" ht="20.100000000000001" customHeight="1" x14ac:dyDescent="0.25">
      <c r="A248" s="27">
        <f>CADASTROS!$B$117</f>
        <v>115</v>
      </c>
      <c r="B248" s="18">
        <f>CADASTROS!$C$117</f>
        <v>0</v>
      </c>
      <c r="C248" s="28"/>
      <c r="D248" s="28">
        <f>PLANILHA_COLHEITA_DIÁRIA!$I$188</f>
        <v>0</v>
      </c>
      <c r="E248" s="20">
        <v>6</v>
      </c>
      <c r="F248" s="29">
        <f>CADASTROS!$E$117</f>
        <v>0</v>
      </c>
      <c r="G248" s="27">
        <f>CADASTROS!$F$117</f>
        <v>0</v>
      </c>
      <c r="H248" s="29">
        <f>CADASTROS!$G$117</f>
        <v>0</v>
      </c>
      <c r="I248" s="19">
        <f>CADASTROS!$H$117</f>
        <v>0</v>
      </c>
      <c r="J248" s="21">
        <f t="shared" si="9"/>
        <v>0</v>
      </c>
      <c r="L248" s="84"/>
      <c r="M248" s="85"/>
      <c r="N248" s="86"/>
      <c r="O248" s="111"/>
      <c r="P248" s="87"/>
      <c r="Q248" s="88"/>
      <c r="R248" s="84"/>
      <c r="S248" s="88"/>
      <c r="T248" s="89"/>
      <c r="U248" s="21">
        <f t="shared" si="8"/>
        <v>0</v>
      </c>
    </row>
    <row r="249" spans="1:21" ht="20.100000000000001" customHeight="1" x14ac:dyDescent="0.25">
      <c r="A249" s="27">
        <f>CADASTROS!$B$118</f>
        <v>116</v>
      </c>
      <c r="B249" s="18">
        <f>CADASTROS!$C$118</f>
        <v>0</v>
      </c>
      <c r="C249" s="28"/>
      <c r="D249" s="44">
        <f>PLANILHA_COLHEITA_DIÁRIA!$I$189</f>
        <v>0</v>
      </c>
      <c r="E249" s="20">
        <v>6</v>
      </c>
      <c r="F249" s="29">
        <f>CADASTROS!$E$118</f>
        <v>0</v>
      </c>
      <c r="G249" s="27">
        <f>CADASTROS!$F$118</f>
        <v>0</v>
      </c>
      <c r="H249" s="29">
        <f>CADASTROS!$G$118</f>
        <v>0</v>
      </c>
      <c r="I249" s="19">
        <f>CADASTROS!$H$118</f>
        <v>0</v>
      </c>
      <c r="J249" s="21">
        <f t="shared" si="9"/>
        <v>0</v>
      </c>
      <c r="L249" s="84"/>
      <c r="M249" s="85"/>
      <c r="N249" s="86"/>
      <c r="O249" s="111"/>
      <c r="P249" s="87"/>
      <c r="Q249" s="88"/>
      <c r="R249" s="84"/>
      <c r="S249" s="88"/>
      <c r="T249" s="89"/>
      <c r="U249" s="21">
        <f t="shared" si="8"/>
        <v>0</v>
      </c>
    </row>
    <row r="250" spans="1:21" ht="20.100000000000001" customHeight="1" x14ac:dyDescent="0.25">
      <c r="A250" s="27">
        <f>CADASTROS!$B$119</f>
        <v>117</v>
      </c>
      <c r="B250" s="18">
        <f>CADASTROS!$C$119</f>
        <v>0</v>
      </c>
      <c r="C250" s="28"/>
      <c r="D250" s="28">
        <f>PLANILHA_COLHEITA_DIÁRIA!$I$190</f>
        <v>0</v>
      </c>
      <c r="E250" s="20">
        <v>6</v>
      </c>
      <c r="F250" s="29">
        <f>CADASTROS!$E$119</f>
        <v>0</v>
      </c>
      <c r="G250" s="27">
        <f>CADASTROS!$F$119</f>
        <v>0</v>
      </c>
      <c r="H250" s="29">
        <f>CADASTROS!$G$119</f>
        <v>0</v>
      </c>
      <c r="I250" s="19">
        <f>CADASTROS!$H$119</f>
        <v>0</v>
      </c>
      <c r="J250" s="21">
        <f t="shared" si="9"/>
        <v>0</v>
      </c>
      <c r="L250" s="84"/>
      <c r="M250" s="85"/>
      <c r="N250" s="86"/>
      <c r="O250" s="111"/>
      <c r="P250" s="87"/>
      <c r="Q250" s="88"/>
      <c r="R250" s="84"/>
      <c r="S250" s="88"/>
      <c r="T250" s="89"/>
      <c r="U250" s="21">
        <f t="shared" si="8"/>
        <v>0</v>
      </c>
    </row>
    <row r="251" spans="1:21" ht="20.100000000000001" customHeight="1" x14ac:dyDescent="0.25">
      <c r="A251" s="27">
        <f>CADASTROS!$B$120</f>
        <v>118</v>
      </c>
      <c r="B251" s="18">
        <f>CADASTROS!$C$120</f>
        <v>0</v>
      </c>
      <c r="C251" s="28"/>
      <c r="D251" s="44">
        <f>PLANILHA_COLHEITA_DIÁRIA!$I$191</f>
        <v>54.5</v>
      </c>
      <c r="E251" s="20">
        <v>6</v>
      </c>
      <c r="F251" s="29">
        <f>CADASTROS!$E$120</f>
        <v>0</v>
      </c>
      <c r="G251" s="27">
        <f>CADASTROS!$F$120</f>
        <v>0</v>
      </c>
      <c r="H251" s="29">
        <f>CADASTROS!$G$120</f>
        <v>0</v>
      </c>
      <c r="I251" s="19">
        <f>CADASTROS!$H$120</f>
        <v>0</v>
      </c>
      <c r="J251" s="21">
        <f t="shared" si="9"/>
        <v>327</v>
      </c>
      <c r="L251" s="84"/>
      <c r="M251" s="85"/>
      <c r="N251" s="86"/>
      <c r="O251" s="111"/>
      <c r="P251" s="87"/>
      <c r="Q251" s="88"/>
      <c r="R251" s="84"/>
      <c r="S251" s="88"/>
      <c r="T251" s="89"/>
      <c r="U251" s="21">
        <f t="shared" si="8"/>
        <v>0</v>
      </c>
    </row>
    <row r="252" spans="1:21" ht="20.100000000000001" customHeight="1" x14ac:dyDescent="0.25">
      <c r="A252" s="27">
        <f>CADASTROS!$B$121</f>
        <v>119</v>
      </c>
      <c r="B252" s="18">
        <f>CADASTROS!$C$121</f>
        <v>0</v>
      </c>
      <c r="C252" s="28"/>
      <c r="D252" s="28">
        <f>PLANILHA_COLHEITA_DIÁRIA!$I$192</f>
        <v>0</v>
      </c>
      <c r="E252" s="20">
        <v>6</v>
      </c>
      <c r="F252" s="29">
        <f>CADASTROS!$E$121</f>
        <v>0</v>
      </c>
      <c r="G252" s="27">
        <f>CADASTROS!$F$121</f>
        <v>0</v>
      </c>
      <c r="H252" s="29">
        <f>CADASTROS!$G$121</f>
        <v>0</v>
      </c>
      <c r="I252" s="19">
        <f>CADASTROS!$H$121</f>
        <v>0</v>
      </c>
      <c r="J252" s="21">
        <f t="shared" si="9"/>
        <v>0</v>
      </c>
      <c r="L252" s="84"/>
      <c r="M252" s="85"/>
      <c r="N252" s="86"/>
      <c r="O252" s="111"/>
      <c r="P252" s="87"/>
      <c r="Q252" s="88"/>
      <c r="R252" s="84"/>
      <c r="S252" s="88"/>
      <c r="T252" s="89"/>
      <c r="U252" s="21">
        <f t="shared" si="8"/>
        <v>0</v>
      </c>
    </row>
    <row r="253" spans="1:21" ht="20.100000000000001" customHeight="1" x14ac:dyDescent="0.25">
      <c r="A253" s="27">
        <f>CADASTROS!$B$122</f>
        <v>120</v>
      </c>
      <c r="B253" s="18">
        <f>CADASTROS!$C$122</f>
        <v>0</v>
      </c>
      <c r="C253" s="28"/>
      <c r="D253" s="28">
        <f>PLANILHA_COLHEITA_DIÁRIA!$I$193</f>
        <v>0</v>
      </c>
      <c r="E253" s="20">
        <v>6</v>
      </c>
      <c r="F253" s="29">
        <f>CADASTROS!$E$122</f>
        <v>0</v>
      </c>
      <c r="G253" s="27">
        <f>CADASTROS!$F$122</f>
        <v>0</v>
      </c>
      <c r="H253" s="29">
        <f>CADASTROS!$G$122</f>
        <v>0</v>
      </c>
      <c r="I253" s="19">
        <f>CADASTROS!$H$122</f>
        <v>0</v>
      </c>
      <c r="J253" s="21">
        <f t="shared" si="9"/>
        <v>0</v>
      </c>
      <c r="L253" s="84"/>
      <c r="M253" s="85"/>
      <c r="N253" s="86"/>
      <c r="O253" s="111"/>
      <c r="P253" s="87"/>
      <c r="Q253" s="88"/>
      <c r="R253" s="84"/>
      <c r="S253" s="88"/>
      <c r="T253" s="89"/>
      <c r="U253" s="21">
        <f t="shared" si="8"/>
        <v>0</v>
      </c>
    </row>
    <row r="254" spans="1:21" ht="20.100000000000001" customHeight="1" x14ac:dyDescent="0.35">
      <c r="A254" s="27">
        <f>CADASTROS!$B$123</f>
        <v>121</v>
      </c>
      <c r="B254" s="18">
        <f>CADASTROS!$C$123</f>
        <v>0</v>
      </c>
      <c r="C254" s="28"/>
      <c r="D254" s="50">
        <f>PLANILHA_COLHEITA_DIÁRIA!$I$194</f>
        <v>0</v>
      </c>
      <c r="E254" s="20">
        <v>6</v>
      </c>
      <c r="F254" s="29">
        <f>CADASTROS!$E$123</f>
        <v>0</v>
      </c>
      <c r="G254" s="27">
        <f>CADASTROS!$F$123</f>
        <v>0</v>
      </c>
      <c r="H254" s="29">
        <f>CADASTROS!$G$123</f>
        <v>0</v>
      </c>
      <c r="I254" s="19">
        <f>CADASTROS!$H$123</f>
        <v>0</v>
      </c>
      <c r="J254" s="21">
        <f t="shared" si="9"/>
        <v>0</v>
      </c>
      <c r="L254" s="92"/>
      <c r="M254" s="93"/>
      <c r="N254" s="94"/>
      <c r="O254" s="94"/>
      <c r="P254" s="20"/>
      <c r="Q254" s="95"/>
      <c r="R254" s="92"/>
      <c r="S254" s="95"/>
      <c r="T254" s="96"/>
      <c r="U254" s="21">
        <f t="shared" si="8"/>
        <v>0</v>
      </c>
    </row>
    <row r="255" spans="1:21" ht="20.100000000000001" customHeight="1" x14ac:dyDescent="0.35">
      <c r="A255" s="27">
        <f>CADASTROS!$B$124</f>
        <v>122</v>
      </c>
      <c r="B255" s="18">
        <f>CADASTROS!$C$124</f>
        <v>0</v>
      </c>
      <c r="C255" s="28"/>
      <c r="D255" s="28">
        <f>PLANILHA_COLHEITA_DIÁRIA!$I$195</f>
        <v>0</v>
      </c>
      <c r="E255" s="20">
        <v>6</v>
      </c>
      <c r="F255" s="29">
        <f>CADASTROS!$E$124</f>
        <v>0</v>
      </c>
      <c r="G255" s="27">
        <f>CADASTROS!$F$124</f>
        <v>0</v>
      </c>
      <c r="H255" s="29">
        <f>CADASTROS!$G$124</f>
        <v>0</v>
      </c>
      <c r="I255" s="19">
        <f>CADASTROS!$H$124</f>
        <v>0</v>
      </c>
      <c r="J255" s="21">
        <f t="shared" si="9"/>
        <v>0</v>
      </c>
      <c r="L255" s="92"/>
      <c r="M255" s="93"/>
      <c r="N255" s="94"/>
      <c r="O255" s="94"/>
      <c r="P255" s="20"/>
      <c r="Q255" s="95"/>
      <c r="R255" s="92"/>
      <c r="S255" s="95"/>
      <c r="T255" s="96"/>
      <c r="U255" s="21">
        <f t="shared" si="8"/>
        <v>0</v>
      </c>
    </row>
    <row r="256" spans="1:21" ht="20.100000000000001" customHeight="1" x14ac:dyDescent="0.35">
      <c r="A256" s="27">
        <f>CADASTROS!$B$125</f>
        <v>123</v>
      </c>
      <c r="B256" s="18">
        <f>CADASTROS!$C$125</f>
        <v>0</v>
      </c>
      <c r="C256" s="28"/>
      <c r="D256" s="50">
        <f>PLANILHA_COLHEITA_DIÁRIA!$I$196</f>
        <v>0</v>
      </c>
      <c r="E256" s="20">
        <v>6</v>
      </c>
      <c r="F256" s="29">
        <f>CADASTROS!$E$125</f>
        <v>0</v>
      </c>
      <c r="G256" s="27">
        <f>CADASTROS!$F$125</f>
        <v>0</v>
      </c>
      <c r="H256" s="29">
        <f>CADASTROS!$G$125</f>
        <v>0</v>
      </c>
      <c r="I256" s="19">
        <f>CADASTROS!$H$125</f>
        <v>0</v>
      </c>
      <c r="J256" s="21">
        <f t="shared" si="9"/>
        <v>0</v>
      </c>
      <c r="L256" s="92"/>
      <c r="M256" s="93"/>
      <c r="N256" s="94"/>
      <c r="O256" s="94"/>
      <c r="P256" s="20"/>
      <c r="Q256" s="95"/>
      <c r="R256" s="92"/>
      <c r="S256" s="95"/>
      <c r="T256" s="96"/>
      <c r="U256" s="21">
        <f t="shared" si="8"/>
        <v>0</v>
      </c>
    </row>
    <row r="257" spans="1:21" ht="20.100000000000001" customHeight="1" x14ac:dyDescent="0.35">
      <c r="A257" s="27">
        <f>CADASTROS!$B$126</f>
        <v>124</v>
      </c>
      <c r="B257" s="18">
        <f>CADASTROS!$C$126</f>
        <v>0</v>
      </c>
      <c r="C257" s="28"/>
      <c r="D257" s="28">
        <f>PLANILHA_COLHEITA_DIÁRIA!$I$197</f>
        <v>0</v>
      </c>
      <c r="E257" s="20">
        <v>6</v>
      </c>
      <c r="F257" s="29">
        <f>CADASTROS!$E$126</f>
        <v>0</v>
      </c>
      <c r="G257" s="27">
        <f>CADASTROS!$F$126</f>
        <v>0</v>
      </c>
      <c r="H257" s="29">
        <f>CADASTROS!$G$126</f>
        <v>0</v>
      </c>
      <c r="I257" s="19">
        <f>CADASTROS!$H$126</f>
        <v>0</v>
      </c>
      <c r="J257" s="21">
        <f t="shared" si="9"/>
        <v>0</v>
      </c>
      <c r="L257" s="92"/>
      <c r="M257" s="93"/>
      <c r="N257" s="94"/>
      <c r="O257" s="94"/>
      <c r="P257" s="20"/>
      <c r="Q257" s="95"/>
      <c r="R257" s="92"/>
      <c r="S257" s="95"/>
      <c r="T257" s="96"/>
      <c r="U257" s="21">
        <f t="shared" si="8"/>
        <v>0</v>
      </c>
    </row>
    <row r="258" spans="1:21" ht="20.100000000000001" customHeight="1" x14ac:dyDescent="0.35">
      <c r="A258" s="27">
        <f>CADASTROS!$B$127</f>
        <v>125</v>
      </c>
      <c r="B258" s="18">
        <f>CADASTROS!$C$127</f>
        <v>0</v>
      </c>
      <c r="C258" s="28"/>
      <c r="D258" s="50">
        <f>PLANILHA_COLHEITA_DIÁRIA!$I$198</f>
        <v>0</v>
      </c>
      <c r="E258" s="20">
        <v>6</v>
      </c>
      <c r="F258" s="29">
        <f>CADASTROS!$E$127</f>
        <v>0</v>
      </c>
      <c r="G258" s="27">
        <f>CADASTROS!$F$127</f>
        <v>0</v>
      </c>
      <c r="H258" s="29">
        <f>CADASTROS!$G$127</f>
        <v>0</v>
      </c>
      <c r="I258" s="19">
        <f>CADASTROS!$H$127</f>
        <v>0</v>
      </c>
      <c r="J258" s="21">
        <f t="shared" si="9"/>
        <v>0</v>
      </c>
      <c r="L258" s="92"/>
      <c r="M258" s="93"/>
      <c r="N258" s="94"/>
      <c r="O258" s="94"/>
      <c r="P258" s="20"/>
      <c r="Q258" s="95"/>
      <c r="R258" s="92"/>
      <c r="S258" s="95"/>
      <c r="T258" s="96"/>
      <c r="U258" s="21">
        <f t="shared" si="8"/>
        <v>0</v>
      </c>
    </row>
    <row r="259" spans="1:21" ht="20.100000000000001" customHeight="1" x14ac:dyDescent="0.35">
      <c r="A259" s="27">
        <f>CADASTROS!$B$128</f>
        <v>126</v>
      </c>
      <c r="B259" s="18">
        <f>CADASTROS!$C$128</f>
        <v>0</v>
      </c>
      <c r="C259" s="28"/>
      <c r="D259" s="28">
        <f>PLANILHA_COLHEITA_DIÁRIA!$I$199</f>
        <v>0</v>
      </c>
      <c r="E259" s="20">
        <v>6</v>
      </c>
      <c r="F259" s="29">
        <f>CADASTROS!$E$128</f>
        <v>0</v>
      </c>
      <c r="G259" s="27">
        <f>CADASTROS!$F$128</f>
        <v>0</v>
      </c>
      <c r="H259" s="29">
        <f>CADASTROS!$G$128</f>
        <v>0</v>
      </c>
      <c r="I259" s="19">
        <f>CADASTROS!$H$128</f>
        <v>0</v>
      </c>
      <c r="J259" s="21">
        <f t="shared" si="9"/>
        <v>0</v>
      </c>
      <c r="L259" s="92"/>
      <c r="M259" s="93"/>
      <c r="N259" s="94"/>
      <c r="O259" s="94"/>
      <c r="P259" s="20"/>
      <c r="Q259" s="95"/>
      <c r="R259" s="92"/>
      <c r="S259" s="95"/>
      <c r="T259" s="96"/>
      <c r="U259" s="21">
        <f t="shared" si="8"/>
        <v>0</v>
      </c>
    </row>
    <row r="260" spans="1:21" ht="20.100000000000001" customHeight="1" x14ac:dyDescent="0.25">
      <c r="A260" s="27">
        <f>CADASTROS!$B$129</f>
        <v>127</v>
      </c>
      <c r="B260" s="18">
        <f>CADASTROS!$C$129</f>
        <v>0</v>
      </c>
      <c r="C260" s="28"/>
      <c r="D260" s="28">
        <f>PLANILHA_COLHEITA_DIÁRIA!$I$200</f>
        <v>0</v>
      </c>
      <c r="E260" s="20">
        <v>6</v>
      </c>
      <c r="F260" s="29">
        <f>CADASTROS!$E$129</f>
        <v>0</v>
      </c>
      <c r="G260" s="27">
        <f>CADASTROS!$F$129</f>
        <v>0</v>
      </c>
      <c r="H260" s="29">
        <f>CADASTROS!$G$129</f>
        <v>0</v>
      </c>
      <c r="I260" s="19">
        <f>CADASTROS!$H$129</f>
        <v>0</v>
      </c>
      <c r="J260" s="21">
        <f t="shared" si="9"/>
        <v>0</v>
      </c>
      <c r="L260" s="84"/>
      <c r="M260" s="85"/>
      <c r="N260" s="86"/>
      <c r="O260" s="110"/>
      <c r="P260" s="87"/>
      <c r="Q260" s="88"/>
      <c r="R260" s="84"/>
      <c r="S260" s="88"/>
      <c r="T260" s="89"/>
      <c r="U260" s="21">
        <f t="shared" si="8"/>
        <v>0</v>
      </c>
    </row>
    <row r="261" spans="1:21" ht="20.100000000000001" customHeight="1" x14ac:dyDescent="0.35">
      <c r="A261" s="27">
        <f>CADASTROS!$B$130</f>
        <v>128</v>
      </c>
      <c r="B261" s="18">
        <f>CADASTROS!$C$130</f>
        <v>0</v>
      </c>
      <c r="C261" s="28"/>
      <c r="D261" s="28">
        <f>PLANILHA_COLHEITA_DIÁRIA!$I$201</f>
        <v>0</v>
      </c>
      <c r="E261" s="20">
        <v>6</v>
      </c>
      <c r="F261" s="29">
        <f>CADASTROS!$E$130</f>
        <v>0</v>
      </c>
      <c r="G261" s="27">
        <f>CADASTROS!$F$130</f>
        <v>0</v>
      </c>
      <c r="H261" s="29">
        <f>CADASTROS!$G$130</f>
        <v>0</v>
      </c>
      <c r="I261" s="19">
        <f>CADASTROS!$H$130</f>
        <v>0</v>
      </c>
      <c r="J261" s="21">
        <f t="shared" si="9"/>
        <v>0</v>
      </c>
      <c r="L261" s="92"/>
      <c r="M261" s="93"/>
      <c r="N261" s="94"/>
      <c r="O261" s="94"/>
      <c r="P261" s="20"/>
      <c r="Q261" s="95"/>
      <c r="R261" s="92"/>
      <c r="S261" s="95"/>
      <c r="T261" s="96"/>
      <c r="U261" s="21">
        <f t="shared" si="8"/>
        <v>0</v>
      </c>
    </row>
    <row r="262" spans="1:21" ht="20.100000000000001" customHeight="1" x14ac:dyDescent="0.35">
      <c r="A262" s="27">
        <f>CADASTROS!$B$131</f>
        <v>129</v>
      </c>
      <c r="B262" s="18">
        <f>CADASTROS!$C$131</f>
        <v>0</v>
      </c>
      <c r="C262" s="28"/>
      <c r="D262" s="44">
        <f>PLANILHA_COLHEITA_DIÁRIA!$I$202</f>
        <v>0</v>
      </c>
      <c r="E262" s="20">
        <v>6</v>
      </c>
      <c r="F262" s="29">
        <f>CADASTROS!$E$131</f>
        <v>0</v>
      </c>
      <c r="G262" s="27">
        <f>CADASTROS!$F$131</f>
        <v>0</v>
      </c>
      <c r="H262" s="29">
        <f>CADASTROS!$G$131</f>
        <v>0</v>
      </c>
      <c r="I262" s="19">
        <f>CADASTROS!$H$131</f>
        <v>0</v>
      </c>
      <c r="J262" s="21">
        <f t="shared" si="9"/>
        <v>0</v>
      </c>
      <c r="L262" s="92"/>
      <c r="M262" s="93"/>
      <c r="N262" s="94"/>
      <c r="O262" s="94"/>
      <c r="P262" s="20"/>
      <c r="Q262" s="95"/>
      <c r="R262" s="92"/>
      <c r="S262" s="95"/>
      <c r="T262" s="96"/>
      <c r="U262" s="21">
        <f t="shared" si="8"/>
        <v>0</v>
      </c>
    </row>
    <row r="263" spans="1:21" ht="20.100000000000001" customHeight="1" x14ac:dyDescent="0.35">
      <c r="A263" s="27">
        <f>CADASTROS!$B$132</f>
        <v>130</v>
      </c>
      <c r="B263" s="18">
        <f>CADASTROS!$C$132</f>
        <v>0</v>
      </c>
      <c r="C263" s="28"/>
      <c r="D263" s="44">
        <f>PLANILHA_COLHEITA_DIÁRIA!$I$203</f>
        <v>0</v>
      </c>
      <c r="E263" s="20">
        <v>6</v>
      </c>
      <c r="F263" s="29">
        <f>CADASTROS!$E$132</f>
        <v>0</v>
      </c>
      <c r="G263" s="27">
        <f>CADASTROS!$F$132</f>
        <v>0</v>
      </c>
      <c r="H263" s="29">
        <f>CADASTROS!$G$132</f>
        <v>0</v>
      </c>
      <c r="I263" s="19">
        <f>CADASTROS!$H$132</f>
        <v>0</v>
      </c>
      <c r="J263" s="21">
        <f t="shared" si="9"/>
        <v>0</v>
      </c>
      <c r="L263" s="92"/>
      <c r="M263" s="93"/>
      <c r="N263" s="94"/>
      <c r="O263" s="94"/>
      <c r="P263" s="20"/>
      <c r="Q263" s="95"/>
      <c r="R263" s="92"/>
      <c r="S263" s="95"/>
      <c r="T263" s="96"/>
      <c r="U263" s="21">
        <f t="shared" si="8"/>
        <v>0</v>
      </c>
    </row>
    <row r="264" spans="1:21" ht="20.100000000000001" customHeight="1" x14ac:dyDescent="0.35">
      <c r="A264" s="27">
        <f>CADASTROS!$B$133</f>
        <v>131</v>
      </c>
      <c r="B264" s="18">
        <f>CADASTROS!$C$133</f>
        <v>0</v>
      </c>
      <c r="C264" s="28"/>
      <c r="D264" s="44">
        <f>PLANILHA_COLHEITA_DIÁRIA!$I$220</f>
        <v>0</v>
      </c>
      <c r="E264" s="20">
        <v>6</v>
      </c>
      <c r="F264" s="29">
        <f>CADASTROS!$E$133</f>
        <v>0</v>
      </c>
      <c r="G264" s="27">
        <f>CADASTROS!$F$133</f>
        <v>0</v>
      </c>
      <c r="H264" s="29">
        <f>CADASTROS!$G$133</f>
        <v>0</v>
      </c>
      <c r="I264" s="19">
        <f>CADASTROS!$H$133</f>
        <v>0</v>
      </c>
      <c r="J264" s="21">
        <f t="shared" si="9"/>
        <v>0</v>
      </c>
      <c r="L264" s="92"/>
      <c r="M264" s="93"/>
      <c r="N264" s="94"/>
      <c r="O264" s="94"/>
      <c r="P264" s="20"/>
      <c r="Q264" s="95"/>
      <c r="R264" s="92"/>
      <c r="S264" s="95"/>
      <c r="T264" s="96"/>
      <c r="U264" s="21">
        <f t="shared" si="8"/>
        <v>0</v>
      </c>
    </row>
    <row r="265" spans="1:21" ht="20.100000000000001" customHeight="1" x14ac:dyDescent="0.35">
      <c r="A265" s="27">
        <f>CADASTROS!$B$134</f>
        <v>132</v>
      </c>
      <c r="B265" s="18">
        <f>CADASTROS!$C$134</f>
        <v>0</v>
      </c>
      <c r="C265" s="28"/>
      <c r="D265" s="44">
        <f>PLANILHA_COLHEITA_DIÁRIA!$I$221</f>
        <v>77.5</v>
      </c>
      <c r="E265" s="20">
        <v>6</v>
      </c>
      <c r="F265" s="29">
        <f>CADASTROS!$E$134</f>
        <v>0</v>
      </c>
      <c r="G265" s="27">
        <f>CADASTROS!$F$134</f>
        <v>0</v>
      </c>
      <c r="H265" s="29">
        <f>CADASTROS!$G$134</f>
        <v>0</v>
      </c>
      <c r="I265" s="19">
        <f>CADASTROS!$H$134</f>
        <v>0</v>
      </c>
      <c r="J265" s="21">
        <f t="shared" si="9"/>
        <v>465</v>
      </c>
      <c r="L265" s="92"/>
      <c r="M265" s="93"/>
      <c r="N265" s="94"/>
      <c r="O265" s="94"/>
      <c r="P265" s="20"/>
      <c r="Q265" s="95"/>
      <c r="R265" s="92"/>
      <c r="S265" s="95"/>
      <c r="T265" s="96"/>
      <c r="U265" s="21">
        <f t="shared" si="8"/>
        <v>0</v>
      </c>
    </row>
    <row r="266" spans="1:21" ht="20.100000000000001" customHeight="1" x14ac:dyDescent="0.35">
      <c r="A266" s="27">
        <f>CADASTROS!$B$135</f>
        <v>133</v>
      </c>
      <c r="B266" s="18">
        <f>CADASTROS!$C$135</f>
        <v>0</v>
      </c>
      <c r="C266" s="28"/>
      <c r="D266" s="44">
        <f>PLANILHA_COLHEITA_DIÁRIA!$I$222</f>
        <v>0</v>
      </c>
      <c r="E266" s="20">
        <v>6</v>
      </c>
      <c r="F266" s="29">
        <f>CADASTROS!$E$135</f>
        <v>0</v>
      </c>
      <c r="G266" s="27">
        <f>CADASTROS!$F$135</f>
        <v>0</v>
      </c>
      <c r="H266" s="29">
        <f>CADASTROS!$G$135</f>
        <v>0</v>
      </c>
      <c r="I266" s="19">
        <f>CADASTROS!$H$135</f>
        <v>0</v>
      </c>
      <c r="J266" s="21">
        <f t="shared" si="9"/>
        <v>0</v>
      </c>
      <c r="L266" s="92"/>
      <c r="M266" s="93"/>
      <c r="N266" s="94"/>
      <c r="O266" s="94"/>
      <c r="P266" s="20"/>
      <c r="Q266" s="95"/>
      <c r="R266" s="92"/>
      <c r="S266" s="95"/>
      <c r="T266" s="96"/>
      <c r="U266" s="21">
        <f t="shared" si="8"/>
        <v>0</v>
      </c>
    </row>
    <row r="267" spans="1:21" ht="20.100000000000001" customHeight="1" x14ac:dyDescent="0.35">
      <c r="A267" s="27">
        <f>CADASTROS!$B$136</f>
        <v>134</v>
      </c>
      <c r="B267" s="18">
        <f>CADASTROS!$C$136</f>
        <v>0</v>
      </c>
      <c r="C267" s="28"/>
      <c r="D267" s="44">
        <f>PLANILHA_COLHEITA_DIÁRIA!$I$223</f>
        <v>0</v>
      </c>
      <c r="E267" s="20">
        <v>6</v>
      </c>
      <c r="F267" s="29">
        <f>CADASTROS!$E$136</f>
        <v>0</v>
      </c>
      <c r="G267" s="27">
        <f>CADASTROS!$F$136</f>
        <v>0</v>
      </c>
      <c r="H267" s="29">
        <f>CADASTROS!$G$136</f>
        <v>0</v>
      </c>
      <c r="I267" s="19">
        <f>CADASTROS!$H$136</f>
        <v>0</v>
      </c>
      <c r="J267" s="21">
        <f t="shared" si="9"/>
        <v>0</v>
      </c>
      <c r="L267" s="53"/>
      <c r="M267" s="297"/>
      <c r="N267" s="297"/>
      <c r="O267" s="54">
        <f>SUM(O222:O266)</f>
        <v>347</v>
      </c>
      <c r="P267" s="54"/>
      <c r="Q267" s="298" t="s">
        <v>1239</v>
      </c>
      <c r="R267" s="299"/>
      <c r="S267" s="299"/>
      <c r="T267" s="300"/>
      <c r="U267" s="55">
        <f>SUM(U222:U266)</f>
        <v>2082</v>
      </c>
    </row>
    <row r="268" spans="1:21" ht="15.75" x14ac:dyDescent="0.25">
      <c r="B268" s="289"/>
      <c r="C268" s="289"/>
      <c r="D268" s="15">
        <f>SUM(D223:D267)</f>
        <v>150</v>
      </c>
      <c r="E268" s="15"/>
      <c r="F268" s="294"/>
      <c r="G268" s="295"/>
      <c r="H268" s="295"/>
      <c r="I268" s="296"/>
      <c r="J268" s="17">
        <f>SUM(J223:J267)</f>
        <v>900</v>
      </c>
    </row>
    <row r="270" spans="1:21" ht="15.75" x14ac:dyDescent="0.25">
      <c r="R270" s="49"/>
    </row>
    <row r="271" spans="1:21" ht="15.75" x14ac:dyDescent="0.25">
      <c r="A271" s="282" t="s">
        <v>8</v>
      </c>
      <c r="B271" s="282"/>
      <c r="C271" s="282"/>
      <c r="D271" s="282"/>
      <c r="E271" s="282"/>
      <c r="F271" s="282"/>
      <c r="G271" s="282"/>
      <c r="H271" s="282"/>
      <c r="I271" s="282"/>
      <c r="J271" s="282"/>
    </row>
    <row r="272" spans="1:21" ht="16.5" thickBot="1" x14ac:dyDescent="0.3">
      <c r="A272" s="283" t="s">
        <v>10</v>
      </c>
      <c r="B272" s="283"/>
      <c r="C272" s="283"/>
      <c r="D272" s="283"/>
      <c r="E272" s="283"/>
      <c r="F272" s="283"/>
      <c r="G272" s="283"/>
      <c r="H272" s="283"/>
      <c r="I272" s="283"/>
      <c r="J272" s="283"/>
      <c r="L272" s="301" t="s">
        <v>10</v>
      </c>
      <c r="M272" s="301"/>
      <c r="N272" s="301"/>
      <c r="O272" s="301"/>
      <c r="P272" s="301"/>
      <c r="Q272" s="301"/>
      <c r="R272" s="301"/>
      <c r="S272" s="301"/>
      <c r="T272" s="301"/>
      <c r="U272" s="301"/>
    </row>
    <row r="273" spans="1:21" ht="17.25" thickTop="1" thickBot="1" x14ac:dyDescent="0.3">
      <c r="A273" s="284" t="s">
        <v>2967</v>
      </c>
      <c r="B273" s="284"/>
      <c r="C273" s="284"/>
      <c r="D273" s="284"/>
      <c r="E273" s="284"/>
      <c r="F273" s="284"/>
      <c r="G273" s="284"/>
      <c r="H273" s="284"/>
      <c r="I273" s="284"/>
      <c r="J273" s="284"/>
      <c r="L273" s="302" t="s">
        <v>2970</v>
      </c>
      <c r="M273" s="302"/>
      <c r="N273" s="302"/>
      <c r="O273" s="302"/>
      <c r="P273" s="302"/>
      <c r="Q273" s="302"/>
      <c r="R273" s="302"/>
      <c r="S273" s="302"/>
      <c r="T273" s="302"/>
      <c r="U273" s="302"/>
    </row>
    <row r="274" spans="1:21" ht="20.100000000000001" customHeight="1" x14ac:dyDescent="0.25">
      <c r="A274" s="22" t="s">
        <v>21</v>
      </c>
      <c r="B274" s="285" t="s">
        <v>19</v>
      </c>
      <c r="C274" s="290" t="s">
        <v>7</v>
      </c>
      <c r="D274" s="292" t="s">
        <v>13</v>
      </c>
      <c r="E274" s="23" t="s">
        <v>12</v>
      </c>
      <c r="F274" s="285" t="s">
        <v>14</v>
      </c>
      <c r="G274" s="285" t="s">
        <v>15</v>
      </c>
      <c r="H274" s="285" t="s">
        <v>16</v>
      </c>
      <c r="I274" s="285" t="s">
        <v>17</v>
      </c>
      <c r="J274" s="287" t="s">
        <v>18</v>
      </c>
      <c r="L274" s="60" t="s">
        <v>21</v>
      </c>
      <c r="M274" s="303" t="s">
        <v>19</v>
      </c>
      <c r="N274" s="303" t="s">
        <v>7</v>
      </c>
      <c r="O274" s="307" t="s">
        <v>13</v>
      </c>
      <c r="P274" s="61" t="s">
        <v>12</v>
      </c>
      <c r="Q274" s="303" t="s">
        <v>14</v>
      </c>
      <c r="R274" s="303" t="s">
        <v>15</v>
      </c>
      <c r="S274" s="303" t="s">
        <v>16</v>
      </c>
      <c r="T274" s="303" t="s">
        <v>17</v>
      </c>
      <c r="U274" s="320" t="s">
        <v>18</v>
      </c>
    </row>
    <row r="275" spans="1:21" ht="20.100000000000001" customHeight="1" thickBot="1" x14ac:dyDescent="0.3">
      <c r="A275" s="24" t="s">
        <v>20</v>
      </c>
      <c r="B275" s="286"/>
      <c r="C275" s="291"/>
      <c r="D275" s="293"/>
      <c r="E275" s="38" t="s">
        <v>11</v>
      </c>
      <c r="F275" s="286"/>
      <c r="G275" s="286"/>
      <c r="H275" s="286"/>
      <c r="I275" s="286"/>
      <c r="J275" s="288"/>
      <c r="L275" s="62" t="s">
        <v>20</v>
      </c>
      <c r="M275" s="304"/>
      <c r="N275" s="304"/>
      <c r="O275" s="308"/>
      <c r="P275" s="59" t="s">
        <v>11</v>
      </c>
      <c r="Q275" s="304"/>
      <c r="R275" s="304"/>
      <c r="S275" s="304"/>
      <c r="T275" s="304"/>
      <c r="U275" s="321"/>
    </row>
    <row r="276" spans="1:21" ht="20.100000000000001" customHeight="1" x14ac:dyDescent="0.25">
      <c r="A276" s="27">
        <f>CADASTROS!$B$272</f>
        <v>270</v>
      </c>
      <c r="B276" s="18">
        <f>CADASTROS!$C$272</f>
        <v>0</v>
      </c>
      <c r="C276" s="28"/>
      <c r="D276" s="28">
        <f>PLANILHA_COLHEITA_DIÁRIA!$I$446</f>
        <v>0</v>
      </c>
      <c r="E276" s="20">
        <v>6</v>
      </c>
      <c r="F276" s="29">
        <f>CADASTROS!$E$272</f>
        <v>0</v>
      </c>
      <c r="G276" s="27">
        <v>4825</v>
      </c>
      <c r="H276" s="29">
        <f>CADASTROS!$G$272</f>
        <v>0</v>
      </c>
      <c r="I276" s="19" t="s">
        <v>2422</v>
      </c>
      <c r="J276" s="21">
        <f t="shared" ref="J276:J320" si="10">D276*E276</f>
        <v>0</v>
      </c>
      <c r="L276" s="27">
        <f>CADASTROS!$B$216</f>
        <v>214</v>
      </c>
      <c r="M276" s="18">
        <f>CADASTROS!$C$216</f>
        <v>0</v>
      </c>
      <c r="N276" s="28"/>
      <c r="O276" s="63">
        <f>PLANILHA_COLHEITA_DIÁRIA!$I$359</f>
        <v>38</v>
      </c>
      <c r="P276" s="20">
        <v>6</v>
      </c>
      <c r="Q276" s="29">
        <f>CADASTROS!$E$216</f>
        <v>0</v>
      </c>
      <c r="R276" s="27">
        <f>CADASTROS!$F$216</f>
        <v>0</v>
      </c>
      <c r="S276" s="29">
        <f>CADASTROS!$G$216</f>
        <v>0</v>
      </c>
      <c r="T276" s="19">
        <f>CADASTROS!$H$216</f>
        <v>0</v>
      </c>
      <c r="U276" s="21">
        <f>O276*P276</f>
        <v>228</v>
      </c>
    </row>
    <row r="277" spans="1:21" ht="20.100000000000001" customHeight="1" x14ac:dyDescent="0.25">
      <c r="A277" s="27">
        <f>CADASTROS!$B$273</f>
        <v>271</v>
      </c>
      <c r="B277" s="18">
        <f>CADASTROS!$C$273</f>
        <v>0</v>
      </c>
      <c r="C277" s="28"/>
      <c r="D277" s="28">
        <f>PLANILHA_COLHEITA_DIÁRIA!$I$447</f>
        <v>0</v>
      </c>
      <c r="E277" s="20">
        <v>6</v>
      </c>
      <c r="F277" s="29">
        <f>CADASTROS!$E$273</f>
        <v>0</v>
      </c>
      <c r="G277" s="27">
        <f>CADASTROS!$F$273</f>
        <v>0</v>
      </c>
      <c r="H277" s="29">
        <f>CADASTROS!$G$273</f>
        <v>0</v>
      </c>
      <c r="I277" s="19">
        <f>CADASTROS!$H$273</f>
        <v>0</v>
      </c>
      <c r="J277" s="21">
        <f t="shared" si="10"/>
        <v>0</v>
      </c>
      <c r="L277" s="27">
        <f>CADASTROS!$B$470</f>
        <v>468</v>
      </c>
      <c r="M277" s="18" t="str">
        <f>CADASTROS!$C$470</f>
        <v>Marleide de Jesus Carvalho</v>
      </c>
      <c r="N277" s="28"/>
      <c r="O277" s="63">
        <f>PLANILHA_COLHEITA_DIÁRIA!$I$757</f>
        <v>52.5</v>
      </c>
      <c r="P277" s="20">
        <v>6</v>
      </c>
      <c r="Q277" s="29" t="str">
        <f>CADASTROS!$E$470</f>
        <v>Cx. Econômica</v>
      </c>
      <c r="R277" s="27">
        <f>CADASTROS!$F$470</f>
        <v>4825</v>
      </c>
      <c r="S277" s="29" t="str">
        <f>CADASTROS!$G$470</f>
        <v>013</v>
      </c>
      <c r="T277" s="19" t="str">
        <f>CADASTROS!$H$470</f>
        <v>796526228-3</v>
      </c>
      <c r="U277" s="21">
        <f>O277*P277</f>
        <v>315</v>
      </c>
    </row>
    <row r="278" spans="1:21" ht="20.100000000000001" customHeight="1" x14ac:dyDescent="0.25">
      <c r="A278" s="27">
        <f>CADASTROS!$B$274</f>
        <v>272</v>
      </c>
      <c r="B278" s="18">
        <f>CADASTROS!$C$274</f>
        <v>0</v>
      </c>
      <c r="C278" s="28"/>
      <c r="D278" s="28">
        <f>PLANILHA_COLHEITA_DIÁRIA!$I$448</f>
        <v>0</v>
      </c>
      <c r="E278" s="20">
        <v>6</v>
      </c>
      <c r="F278" s="29">
        <f>CADASTROS!$E$274</f>
        <v>0</v>
      </c>
      <c r="G278" s="27">
        <f>CADASTROS!$F$274</f>
        <v>0</v>
      </c>
      <c r="H278" s="29">
        <f>CADASTROS!$G$274</f>
        <v>0</v>
      </c>
      <c r="I278" s="19">
        <f>CADASTROS!$H$274</f>
        <v>0</v>
      </c>
      <c r="J278" s="21">
        <f t="shared" si="10"/>
        <v>0</v>
      </c>
      <c r="L278" s="27">
        <v>849</v>
      </c>
      <c r="M278" s="18" t="s">
        <v>1047</v>
      </c>
      <c r="N278" s="28"/>
      <c r="O278" s="51">
        <v>25</v>
      </c>
      <c r="P278" s="20">
        <v>6</v>
      </c>
      <c r="Q278" s="29" t="s">
        <v>34</v>
      </c>
      <c r="R278" s="27" t="s">
        <v>2329</v>
      </c>
      <c r="S278" s="29">
        <v>0</v>
      </c>
      <c r="T278" s="19" t="s">
        <v>2330</v>
      </c>
      <c r="U278" s="21">
        <v>150</v>
      </c>
    </row>
    <row r="279" spans="1:21" ht="20.100000000000001" customHeight="1" x14ac:dyDescent="0.25">
      <c r="A279" s="108">
        <f>CADASTROS!$B$275</f>
        <v>273</v>
      </c>
      <c r="B279" s="109">
        <f>CADASTROS!$C$275</f>
        <v>0</v>
      </c>
      <c r="C279" s="50"/>
      <c r="D279" s="50">
        <f>PLANILHA_COLHEITA_DIÁRIA!$I$449</f>
        <v>39</v>
      </c>
      <c r="E279" s="20">
        <v>6</v>
      </c>
      <c r="F279" s="29">
        <f>CADASTROS!$E$275</f>
        <v>0</v>
      </c>
      <c r="G279" s="27">
        <f>CADASTROS!$F$275</f>
        <v>0</v>
      </c>
      <c r="H279" s="29">
        <f>CADASTROS!$G$275</f>
        <v>0</v>
      </c>
      <c r="I279" s="19">
        <f>CADASTROS!$H$275</f>
        <v>0</v>
      </c>
      <c r="J279" s="21">
        <f t="shared" si="10"/>
        <v>234</v>
      </c>
      <c r="L279" s="27">
        <v>851</v>
      </c>
      <c r="M279" s="18" t="s">
        <v>1049</v>
      </c>
      <c r="N279" s="28"/>
      <c r="O279" s="51">
        <v>53.5</v>
      </c>
      <c r="P279" s="20">
        <v>6</v>
      </c>
      <c r="Q279" s="29" t="s">
        <v>34</v>
      </c>
      <c r="R279" s="27" t="s">
        <v>26</v>
      </c>
      <c r="S279" s="29" t="s">
        <v>354</v>
      </c>
      <c r="T279" s="19" t="s">
        <v>1050</v>
      </c>
      <c r="U279" s="21">
        <v>321</v>
      </c>
    </row>
    <row r="280" spans="1:21" ht="20.100000000000001" customHeight="1" x14ac:dyDescent="0.25">
      <c r="A280" s="27">
        <f>CADASTROS!$B$276</f>
        <v>274</v>
      </c>
      <c r="B280" s="18">
        <f>CADASTROS!$C$276</f>
        <v>0</v>
      </c>
      <c r="C280" s="28"/>
      <c r="D280" s="28">
        <f>PLANILHA_COLHEITA_DIÁRIA!$I$450</f>
        <v>0</v>
      </c>
      <c r="E280" s="20">
        <v>6</v>
      </c>
      <c r="F280" s="29">
        <f>CADASTROS!$E$276</f>
        <v>0</v>
      </c>
      <c r="G280" s="27">
        <f>CADASTROS!$F$276</f>
        <v>0</v>
      </c>
      <c r="H280" s="29">
        <f>CADASTROS!$G$276</f>
        <v>0</v>
      </c>
      <c r="I280" s="19">
        <f>CADASTROS!$H$276</f>
        <v>0</v>
      </c>
      <c r="J280" s="21">
        <f t="shared" si="10"/>
        <v>0</v>
      </c>
      <c r="L280" s="27">
        <f>CADASTROS!$B$812</f>
        <v>810</v>
      </c>
      <c r="M280" s="18" t="str">
        <f>CADASTROS!$C$812</f>
        <v>Carlion de Jesus Santos</v>
      </c>
      <c r="N280" s="28"/>
      <c r="O280" s="63">
        <f>PLANILHA_COLHEITA_DIÁRIA!$I$1262</f>
        <v>24</v>
      </c>
      <c r="P280" s="20">
        <v>6</v>
      </c>
      <c r="Q280" s="29" t="str">
        <f>CADASTROS!$E$812</f>
        <v>Cx. Econômica</v>
      </c>
      <c r="R280" s="27">
        <f>CADASTROS!$F$812</f>
        <v>359</v>
      </c>
      <c r="S280" s="29">
        <f>CADASTROS!$G$812</f>
        <v>13</v>
      </c>
      <c r="T280" s="19" t="str">
        <f>CADASTROS!$H$812</f>
        <v>00018763-6</v>
      </c>
      <c r="U280" s="21">
        <f>O280*P280</f>
        <v>144</v>
      </c>
    </row>
    <row r="281" spans="1:21" ht="20.100000000000001" customHeight="1" x14ac:dyDescent="0.25">
      <c r="A281" s="27">
        <f>CADASTROS!$B$277</f>
        <v>275</v>
      </c>
      <c r="B281" s="18">
        <f>CADASTROS!$C$277</f>
        <v>0</v>
      </c>
      <c r="C281" s="28"/>
      <c r="D281" s="44">
        <f>PLANILHA_COLHEITA_DIÁRIA!$I$451</f>
        <v>0</v>
      </c>
      <c r="E281" s="20">
        <v>6</v>
      </c>
      <c r="F281" s="29">
        <f>CADASTROS!$E$277</f>
        <v>0</v>
      </c>
      <c r="G281" s="27">
        <f>CADASTROS!$F$277</f>
        <v>0</v>
      </c>
      <c r="H281" s="29">
        <f>CADASTROS!$G$277</f>
        <v>0</v>
      </c>
      <c r="I281" s="19">
        <f>CADASTROS!$H$277</f>
        <v>0</v>
      </c>
      <c r="J281" s="21">
        <f t="shared" si="10"/>
        <v>0</v>
      </c>
      <c r="L281" s="27">
        <v>1198</v>
      </c>
      <c r="M281" s="18" t="s">
        <v>1698</v>
      </c>
      <c r="N281" s="28"/>
      <c r="O281" s="63">
        <v>90.5</v>
      </c>
      <c r="P281" s="20">
        <v>6</v>
      </c>
      <c r="Q281" s="29" t="s">
        <v>34</v>
      </c>
      <c r="R281" s="27" t="s">
        <v>575</v>
      </c>
      <c r="S281" s="29" t="s">
        <v>528</v>
      </c>
      <c r="T281" s="19" t="s">
        <v>1699</v>
      </c>
      <c r="U281" s="21">
        <v>543</v>
      </c>
    </row>
    <row r="282" spans="1:21" ht="20.100000000000001" customHeight="1" x14ac:dyDescent="0.25">
      <c r="A282" s="27">
        <f>CADASTROS!$B$278</f>
        <v>276</v>
      </c>
      <c r="B282" s="18">
        <f>CADASTROS!$C$278</f>
        <v>0</v>
      </c>
      <c r="C282" s="28"/>
      <c r="D282" s="28">
        <f>PLANILHA_COLHEITA_DIÁRIA!$I$452</f>
        <v>0</v>
      </c>
      <c r="E282" s="20">
        <v>6</v>
      </c>
      <c r="F282" s="29">
        <f>CADASTROS!$E$278</f>
        <v>0</v>
      </c>
      <c r="G282" s="27">
        <f>CADASTROS!$F$278</f>
        <v>0</v>
      </c>
      <c r="H282" s="29">
        <f>CADASTROS!$G$278</f>
        <v>0</v>
      </c>
      <c r="I282" s="19">
        <f>CADASTROS!$H$278</f>
        <v>0</v>
      </c>
      <c r="J282" s="21">
        <f t="shared" si="10"/>
        <v>0</v>
      </c>
      <c r="L282" s="27">
        <v>1203</v>
      </c>
      <c r="M282" s="18" t="s">
        <v>2429</v>
      </c>
      <c r="N282" s="28"/>
      <c r="O282" s="63">
        <v>50.5</v>
      </c>
      <c r="P282" s="20">
        <v>6</v>
      </c>
      <c r="Q282" s="29" t="s">
        <v>34</v>
      </c>
      <c r="R282" s="27">
        <v>3738</v>
      </c>
      <c r="S282" s="29" t="s">
        <v>1173</v>
      </c>
      <c r="T282" s="19" t="s">
        <v>2940</v>
      </c>
      <c r="U282" s="21">
        <v>303</v>
      </c>
    </row>
    <row r="283" spans="1:21" ht="20.100000000000001" customHeight="1" x14ac:dyDescent="0.25">
      <c r="A283" s="27">
        <f>CADASTROS!$B$279</f>
        <v>277</v>
      </c>
      <c r="B283" s="18">
        <f>CADASTROS!$C$279</f>
        <v>0</v>
      </c>
      <c r="C283" s="28"/>
      <c r="D283" s="28">
        <f>PLANILHA_COLHEITA_DIÁRIA!$I$453</f>
        <v>0</v>
      </c>
      <c r="E283" s="20">
        <v>6</v>
      </c>
      <c r="F283" s="29">
        <f>CADASTROS!$E$279</f>
        <v>0</v>
      </c>
      <c r="G283" s="27">
        <f>CADASTROS!$F$279</f>
        <v>0</v>
      </c>
      <c r="H283" s="29">
        <f>CADASTROS!$G$279</f>
        <v>0</v>
      </c>
      <c r="I283" s="19">
        <f>CADASTROS!$H$279</f>
        <v>0</v>
      </c>
      <c r="J283" s="21">
        <f t="shared" si="10"/>
        <v>0</v>
      </c>
      <c r="L283" s="27">
        <v>1224</v>
      </c>
      <c r="M283" s="18" t="s">
        <v>2398</v>
      </c>
      <c r="N283" s="28"/>
      <c r="O283" s="63">
        <v>42.5</v>
      </c>
      <c r="P283" s="20">
        <v>6</v>
      </c>
      <c r="Q283" s="29" t="s">
        <v>34</v>
      </c>
      <c r="R283" s="27" t="s">
        <v>28</v>
      </c>
      <c r="S283" s="29" t="s">
        <v>354</v>
      </c>
      <c r="T283" s="19" t="s">
        <v>1735</v>
      </c>
      <c r="U283" s="21">
        <v>255</v>
      </c>
    </row>
    <row r="284" spans="1:21" ht="20.100000000000001" customHeight="1" x14ac:dyDescent="0.25">
      <c r="A284" s="27">
        <f>CADASTROS!$B$280</f>
        <v>278</v>
      </c>
      <c r="B284" s="18">
        <f>CADASTROS!$C$280</f>
        <v>0</v>
      </c>
      <c r="C284" s="28"/>
      <c r="D284" s="63">
        <f>PLANILHA_COLHEITA_DIÁRIA!$I$454</f>
        <v>0</v>
      </c>
      <c r="E284" s="20">
        <v>6</v>
      </c>
      <c r="F284" s="29">
        <f>CADASTROS!$E$280</f>
        <v>0</v>
      </c>
      <c r="G284" s="27">
        <f>CADASTROS!$F$280</f>
        <v>0</v>
      </c>
      <c r="H284" s="29">
        <f>CADASTROS!$G$280</f>
        <v>0</v>
      </c>
      <c r="I284" s="19">
        <f>CADASTROS!$H$280</f>
        <v>0</v>
      </c>
      <c r="J284" s="21">
        <f t="shared" si="10"/>
        <v>0</v>
      </c>
      <c r="L284" s="27">
        <v>1230</v>
      </c>
      <c r="M284" s="18" t="s">
        <v>1742</v>
      </c>
      <c r="N284" s="28"/>
      <c r="O284" s="63">
        <v>43.5</v>
      </c>
      <c r="P284" s="20">
        <v>6</v>
      </c>
      <c r="Q284" s="29" t="s">
        <v>34</v>
      </c>
      <c r="R284" s="27" t="s">
        <v>26</v>
      </c>
      <c r="S284" s="29" t="s">
        <v>354</v>
      </c>
      <c r="T284" s="19" t="s">
        <v>1743</v>
      </c>
      <c r="U284" s="21">
        <v>261</v>
      </c>
    </row>
    <row r="285" spans="1:21" ht="20.100000000000001" customHeight="1" x14ac:dyDescent="0.25">
      <c r="A285" s="27">
        <f>CADASTROS!$B$281</f>
        <v>279</v>
      </c>
      <c r="B285" s="18">
        <f>CADASTROS!$C$281</f>
        <v>0</v>
      </c>
      <c r="C285" s="28"/>
      <c r="D285" s="28">
        <f>PLANILHA_COLHEITA_DIÁRIA!$I$455</f>
        <v>0</v>
      </c>
      <c r="E285" s="20">
        <v>6</v>
      </c>
      <c r="F285" s="29">
        <f>CADASTROS!$E$281</f>
        <v>0</v>
      </c>
      <c r="G285" s="27">
        <f>CADASTROS!$F$281</f>
        <v>0</v>
      </c>
      <c r="H285" s="29">
        <f>CADASTROS!$G$281</f>
        <v>0</v>
      </c>
      <c r="I285" s="19">
        <f>CADASTROS!$H$281</f>
        <v>0</v>
      </c>
      <c r="J285" s="21">
        <f t="shared" si="10"/>
        <v>0</v>
      </c>
      <c r="L285" s="27">
        <v>1241</v>
      </c>
      <c r="M285" s="18" t="s">
        <v>1763</v>
      </c>
      <c r="N285" s="28"/>
      <c r="O285" s="63">
        <v>64.5</v>
      </c>
      <c r="P285" s="20">
        <v>6</v>
      </c>
      <c r="Q285" s="29" t="s">
        <v>34</v>
      </c>
      <c r="R285" s="27" t="s">
        <v>26</v>
      </c>
      <c r="S285" s="29" t="s">
        <v>262</v>
      </c>
      <c r="T285" s="19" t="s">
        <v>1764</v>
      </c>
      <c r="U285" s="21">
        <v>387</v>
      </c>
    </row>
    <row r="286" spans="1:21" ht="20.100000000000001" customHeight="1" x14ac:dyDescent="0.25">
      <c r="A286" s="27">
        <f>CADASTROS!$B$282</f>
        <v>280</v>
      </c>
      <c r="B286" s="18">
        <f>CADASTROS!$C$282</f>
        <v>0</v>
      </c>
      <c r="C286" s="28"/>
      <c r="D286" s="28">
        <f>PLANILHA_COLHEITA_DIÁRIA!$I$456</f>
        <v>0</v>
      </c>
      <c r="E286" s="20">
        <v>6</v>
      </c>
      <c r="F286" s="29">
        <f>CADASTROS!$E$282</f>
        <v>0</v>
      </c>
      <c r="G286" s="27">
        <f>CADASTROS!$F$282</f>
        <v>0</v>
      </c>
      <c r="H286" s="29">
        <f>CADASTROS!$G$282</f>
        <v>0</v>
      </c>
      <c r="I286" s="19">
        <f>CADASTROS!$H$282</f>
        <v>0</v>
      </c>
      <c r="J286" s="21">
        <f t="shared" si="10"/>
        <v>0</v>
      </c>
      <c r="L286" s="27">
        <f>CADASTROS!$B$948</f>
        <v>946</v>
      </c>
      <c r="M286" s="18" t="str">
        <f>CADASTROS!$C$948</f>
        <v>Nobertino M. da Conceição (2B)</v>
      </c>
      <c r="N286" s="28"/>
      <c r="O286" s="63">
        <f>PLANILHA_COLHEITA_DIÁRIA!$I$1497</f>
        <v>50.5</v>
      </c>
      <c r="P286" s="20">
        <v>6</v>
      </c>
      <c r="Q286" s="29" t="str">
        <f>CADASTROS!$E$948</f>
        <v>Bradesco</v>
      </c>
      <c r="R286" s="27" t="str">
        <f>CADASTROS!$F$948</f>
        <v>3532-7</v>
      </c>
      <c r="S286" s="29" t="str">
        <f>CADASTROS!$G$948</f>
        <v>c/corr</v>
      </c>
      <c r="T286" s="19" t="str">
        <f>CADASTROS!$H$948</f>
        <v>0517291-8</v>
      </c>
      <c r="U286" s="21">
        <f>O286*P286</f>
        <v>303</v>
      </c>
    </row>
    <row r="287" spans="1:21" ht="20.100000000000001" customHeight="1" x14ac:dyDescent="0.25">
      <c r="A287" s="27">
        <f>CADASTROS!$B$283</f>
        <v>281</v>
      </c>
      <c r="B287" s="18">
        <f>CADASTROS!$C$283</f>
        <v>0</v>
      </c>
      <c r="C287" s="28"/>
      <c r="D287" s="28">
        <f>PLANILHA_COLHEITA_DIÁRIA!$I$457</f>
        <v>0</v>
      </c>
      <c r="E287" s="20">
        <v>6</v>
      </c>
      <c r="F287" s="29">
        <f>CADASTROS!$E$283</f>
        <v>0</v>
      </c>
      <c r="G287" s="27">
        <f>CADASTROS!$F$283</f>
        <v>0</v>
      </c>
      <c r="H287" s="29">
        <f>CADASTROS!$G$283</f>
        <v>0</v>
      </c>
      <c r="I287" s="19">
        <f>CADASTROS!$H$283</f>
        <v>0</v>
      </c>
      <c r="J287" s="21">
        <f t="shared" si="10"/>
        <v>0</v>
      </c>
      <c r="L287" s="27">
        <f>CADASTROS!$B$1015</f>
        <v>1013</v>
      </c>
      <c r="M287" s="18" t="str">
        <f>CADASTROS!$C$1015</f>
        <v>Rosileide Brito Cerqueira</v>
      </c>
      <c r="N287" s="28"/>
      <c r="O287" s="63">
        <f>PLANILHA_COLHEITA_DIÁRIA!$I$1586</f>
        <v>124</v>
      </c>
      <c r="P287" s="20">
        <v>6</v>
      </c>
      <c r="Q287" s="29" t="str">
        <f>CADASTROS!$E$1015</f>
        <v>Cx. Econômica</v>
      </c>
      <c r="R287" s="27">
        <f>CADASTROS!$F$1015</f>
        <v>949</v>
      </c>
      <c r="S287" s="29">
        <f>CADASTROS!$G$1015</f>
        <v>1288</v>
      </c>
      <c r="T287" s="19" t="str">
        <f>CADASTROS!$H$1015</f>
        <v>798432683-6</v>
      </c>
      <c r="U287" s="21">
        <f>O287*P287</f>
        <v>744</v>
      </c>
    </row>
    <row r="288" spans="1:21" ht="20.100000000000001" customHeight="1" x14ac:dyDescent="0.25">
      <c r="A288" s="27">
        <f>CADASTROS!$B$284</f>
        <v>282</v>
      </c>
      <c r="B288" s="18">
        <f>CADASTROS!$C$284</f>
        <v>0</v>
      </c>
      <c r="C288" s="28"/>
      <c r="D288" s="28">
        <f>PLANILHA_COLHEITA_DIÁRIA!$I$458</f>
        <v>0</v>
      </c>
      <c r="E288" s="20">
        <v>6</v>
      </c>
      <c r="F288" s="29">
        <f>CADASTROS!$E$284</f>
        <v>0</v>
      </c>
      <c r="G288" s="27">
        <f>CADASTROS!$F$284</f>
        <v>0</v>
      </c>
      <c r="H288" s="29">
        <f>CADASTROS!$G$284</f>
        <v>0</v>
      </c>
      <c r="I288" s="19">
        <f>CADASTROS!$H$284</f>
        <v>0</v>
      </c>
      <c r="J288" s="21">
        <f t="shared" si="10"/>
        <v>0</v>
      </c>
      <c r="L288" s="27">
        <f>CADASTROS!$B$1074</f>
        <v>1072</v>
      </c>
      <c r="M288" s="18" t="str">
        <f>CADASTROS!$C$1074</f>
        <v>Robevaldo Claudio dos Anjos</v>
      </c>
      <c r="N288" s="28"/>
      <c r="O288" s="51">
        <f>PLANILHA_COLHEITA_DIÁRIA!$I$1667</f>
        <v>30</v>
      </c>
      <c r="P288" s="20">
        <v>6</v>
      </c>
      <c r="Q288" s="29" t="str">
        <f>CADASTROS!$E$1074</f>
        <v>Cx. Econômica</v>
      </c>
      <c r="R288" s="27">
        <f>CADASTROS!$F$1074</f>
        <v>13</v>
      </c>
      <c r="S288" s="29">
        <f>CADASTROS!$G$1074</f>
        <v>23</v>
      </c>
      <c r="T288" s="19" t="str">
        <f>CADASTROS!$H$1074</f>
        <v>00008365-8</v>
      </c>
      <c r="U288" s="21">
        <f>O288*P288</f>
        <v>180</v>
      </c>
    </row>
    <row r="289" spans="1:21" ht="20.100000000000001" customHeight="1" x14ac:dyDescent="0.25">
      <c r="A289" s="27">
        <f>CADASTROS!$B$285</f>
        <v>283</v>
      </c>
      <c r="B289" s="18">
        <f>CADASTROS!$C$285</f>
        <v>0</v>
      </c>
      <c r="C289" s="28"/>
      <c r="D289" s="28">
        <f>PLANILHA_COLHEITA_DIÁRIA!$I$459</f>
        <v>0</v>
      </c>
      <c r="E289" s="20">
        <v>6</v>
      </c>
      <c r="F289" s="29">
        <f>CADASTROS!$E$285</f>
        <v>0</v>
      </c>
      <c r="G289" s="27">
        <f>CADASTROS!$F$285</f>
        <v>0</v>
      </c>
      <c r="H289" s="29">
        <f>CADASTROS!$G$285</f>
        <v>0</v>
      </c>
      <c r="I289" s="19">
        <f>CADASTROS!$H$285</f>
        <v>0</v>
      </c>
      <c r="J289" s="21">
        <f t="shared" si="10"/>
        <v>0</v>
      </c>
      <c r="L289" s="27">
        <v>1407</v>
      </c>
      <c r="M289" s="18" t="s">
        <v>416</v>
      </c>
      <c r="N289" s="28"/>
      <c r="O289" s="51">
        <v>39</v>
      </c>
      <c r="P289" s="20">
        <v>6</v>
      </c>
      <c r="Q289" s="29" t="s">
        <v>34</v>
      </c>
      <c r="R289" s="27" t="s">
        <v>2461</v>
      </c>
      <c r="S289" s="29" t="s">
        <v>2091</v>
      </c>
      <c r="T289" s="19" t="s">
        <v>2462</v>
      </c>
      <c r="U289" s="21">
        <v>234</v>
      </c>
    </row>
    <row r="290" spans="1:21" ht="20.100000000000001" customHeight="1" x14ac:dyDescent="0.25">
      <c r="A290" s="27">
        <f>CADASTROS!$B$286</f>
        <v>284</v>
      </c>
      <c r="B290" s="18">
        <f>CADASTROS!$C$286</f>
        <v>0</v>
      </c>
      <c r="C290" s="28"/>
      <c r="D290" s="28">
        <f>PLANILHA_COLHEITA_DIÁRIA!$I$460</f>
        <v>0</v>
      </c>
      <c r="E290" s="20">
        <v>6</v>
      </c>
      <c r="F290" s="29">
        <f>CADASTROS!$E$286</f>
        <v>0</v>
      </c>
      <c r="G290" s="27">
        <f>CADASTROS!$F$286</f>
        <v>0</v>
      </c>
      <c r="H290" s="29">
        <f>CADASTROS!$G$286</f>
        <v>0</v>
      </c>
      <c r="I290" s="19">
        <f>CADASTROS!$H$286</f>
        <v>0</v>
      </c>
      <c r="J290" s="21">
        <f t="shared" si="10"/>
        <v>0</v>
      </c>
      <c r="L290" s="27">
        <v>1424</v>
      </c>
      <c r="M290" s="18" t="s">
        <v>1603</v>
      </c>
      <c r="N290" s="28"/>
      <c r="O290" s="51">
        <v>87</v>
      </c>
      <c r="P290" s="20">
        <v>6</v>
      </c>
      <c r="Q290" s="29" t="s">
        <v>34</v>
      </c>
      <c r="R290" s="27">
        <v>7802</v>
      </c>
      <c r="S290" s="29" t="s">
        <v>354</v>
      </c>
      <c r="T290" s="19" t="s">
        <v>2984</v>
      </c>
      <c r="U290" s="21">
        <v>522</v>
      </c>
    </row>
    <row r="291" spans="1:21" ht="20.100000000000001" customHeight="1" x14ac:dyDescent="0.25">
      <c r="A291" s="27">
        <f>CADASTROS!$B$287</f>
        <v>285</v>
      </c>
      <c r="B291" s="18">
        <f>CADASTROS!$C$287</f>
        <v>0</v>
      </c>
      <c r="C291" s="28"/>
      <c r="D291" s="28">
        <f>PLANILHA_COLHEITA_DIÁRIA!$I$461</f>
        <v>0</v>
      </c>
      <c r="E291" s="20">
        <v>6</v>
      </c>
      <c r="F291" s="29">
        <f>CADASTROS!$E$287</f>
        <v>0</v>
      </c>
      <c r="G291" s="27">
        <f>CADASTROS!$F$287</f>
        <v>0</v>
      </c>
      <c r="H291" s="29">
        <f>CADASTROS!$G$287</f>
        <v>0</v>
      </c>
      <c r="I291" s="19">
        <f>CADASTROS!$H$287</f>
        <v>0</v>
      </c>
      <c r="J291" s="21">
        <f t="shared" si="10"/>
        <v>0</v>
      </c>
      <c r="L291" s="27">
        <f>CADASTROS!$B$1184</f>
        <v>1182</v>
      </c>
      <c r="M291" s="18" t="str">
        <f>CADASTROS!$C$1184</f>
        <v>Lucivania da Silva Moura</v>
      </c>
      <c r="N291" s="28"/>
      <c r="O291" s="51">
        <f>PLANILHA_COLHEITA_DIÁRIA!$I$1821</f>
        <v>60</v>
      </c>
      <c r="P291" s="20">
        <v>6</v>
      </c>
      <c r="Q291" s="29" t="str">
        <f>CADASTROS!$E$1184</f>
        <v>Cx. Econômica</v>
      </c>
      <c r="R291" s="27">
        <f>CADASTROS!$F$1184</f>
        <v>4818</v>
      </c>
      <c r="S291" s="29">
        <f>CADASTROS!$G$1184</f>
        <v>13</v>
      </c>
      <c r="T291" s="19" t="str">
        <f>CADASTROS!$H$1184</f>
        <v>00010285-7</v>
      </c>
      <c r="U291" s="21">
        <f>O291*P291</f>
        <v>360</v>
      </c>
    </row>
    <row r="292" spans="1:21" ht="20.100000000000001" customHeight="1" x14ac:dyDescent="0.25">
      <c r="A292" s="27">
        <f>CADASTROS!$B$288</f>
        <v>286</v>
      </c>
      <c r="B292" s="18">
        <f>CADASTROS!$C$288</f>
        <v>0</v>
      </c>
      <c r="C292" s="28"/>
      <c r="D292" s="28">
        <f>PLANILHA_COLHEITA_DIÁRIA!$I$462</f>
        <v>0</v>
      </c>
      <c r="E292" s="20">
        <v>6</v>
      </c>
      <c r="F292" s="29">
        <f>CADASTROS!$E$288</f>
        <v>0</v>
      </c>
      <c r="G292" s="27">
        <f>CADASTROS!$F$288</f>
        <v>0</v>
      </c>
      <c r="H292" s="29">
        <f>CADASTROS!$G$288</f>
        <v>0</v>
      </c>
      <c r="I292" s="19">
        <f>CADASTROS!$H$288</f>
        <v>0</v>
      </c>
      <c r="J292" s="21">
        <f t="shared" si="10"/>
        <v>0</v>
      </c>
      <c r="L292" s="27">
        <f>CADASTROS!$B$1248</f>
        <v>1246</v>
      </c>
      <c r="M292" s="18" t="str">
        <f>CADASTROS!$C$1248</f>
        <v>Eliana Rosa de Souza</v>
      </c>
      <c r="N292" s="28"/>
      <c r="O292" s="51">
        <f>PLANILHA_COLHEITA_DIÁRIA!$I$1919</f>
        <v>28.5</v>
      </c>
      <c r="P292" s="20">
        <v>6</v>
      </c>
      <c r="Q292" s="29" t="str">
        <f>CADASTROS!$E$1248</f>
        <v>Cx. Econômica</v>
      </c>
      <c r="R292" s="27">
        <f>CADASTROS!$F$1248</f>
        <v>4825</v>
      </c>
      <c r="S292" s="29">
        <f>CADASTROS!$G$1248</f>
        <v>13</v>
      </c>
      <c r="T292" s="19" t="str">
        <f>CADASTROS!$H$1248</f>
        <v>00011941-3</v>
      </c>
      <c r="U292" s="21">
        <f>O292*P292</f>
        <v>171</v>
      </c>
    </row>
    <row r="293" spans="1:21" ht="20.100000000000001" customHeight="1" x14ac:dyDescent="0.25">
      <c r="A293" s="27">
        <f>CADASTROS!$B$289</f>
        <v>287</v>
      </c>
      <c r="B293" s="18">
        <f>CADASTROS!$C$289</f>
        <v>0</v>
      </c>
      <c r="C293" s="28"/>
      <c r="D293" s="44">
        <f>PLANILHA_COLHEITA_DIÁRIA!$I$463</f>
        <v>0</v>
      </c>
      <c r="E293" s="20">
        <v>6</v>
      </c>
      <c r="F293" s="29">
        <f>CADASTROS!$E$289</f>
        <v>0</v>
      </c>
      <c r="G293" s="27">
        <f>CADASTROS!$F$289</f>
        <v>0</v>
      </c>
      <c r="H293" s="29">
        <f>CADASTROS!$G$289</f>
        <v>0</v>
      </c>
      <c r="I293" s="19">
        <f>CADASTROS!$H$289</f>
        <v>0</v>
      </c>
      <c r="J293" s="21">
        <f t="shared" si="10"/>
        <v>0</v>
      </c>
      <c r="L293" s="27">
        <f>CADASTROS!$B$1249</f>
        <v>1247</v>
      </c>
      <c r="M293" s="18" t="str">
        <f>CADASTROS!$C$1249</f>
        <v>Elenir M. dos Anjos</v>
      </c>
      <c r="N293" s="28"/>
      <c r="O293" s="51">
        <f>PLANILHA_COLHEITA_DIÁRIA!$I$1920</f>
        <v>64</v>
      </c>
      <c r="P293" s="20">
        <v>6</v>
      </c>
      <c r="Q293" s="29" t="str">
        <f>CADASTROS!$E$1249</f>
        <v>Cx. Econômica</v>
      </c>
      <c r="R293" s="27">
        <f>CADASTROS!$F$1249</f>
        <v>949</v>
      </c>
      <c r="S293" s="29">
        <f>CADASTROS!$G$1249</f>
        <v>13</v>
      </c>
      <c r="T293" s="19" t="str">
        <f>CADASTROS!$H$1249</f>
        <v>00074265-3</v>
      </c>
      <c r="U293" s="21">
        <f>O293*P293</f>
        <v>384</v>
      </c>
    </row>
    <row r="294" spans="1:21" ht="20.100000000000001" customHeight="1" x14ac:dyDescent="0.25">
      <c r="A294" s="27">
        <f>CADASTROS!$B$290</f>
        <v>288</v>
      </c>
      <c r="B294" s="18">
        <f>CADASTROS!$C$290</f>
        <v>0</v>
      </c>
      <c r="C294" s="28"/>
      <c r="D294" s="28">
        <f>PLANILHA_COLHEITA_DIÁRIA!$I$480</f>
        <v>0</v>
      </c>
      <c r="E294" s="20">
        <v>6</v>
      </c>
      <c r="F294" s="29">
        <f>CADASTROS!$E$290</f>
        <v>0</v>
      </c>
      <c r="G294" s="27">
        <f>CADASTROS!$F$290</f>
        <v>0</v>
      </c>
      <c r="H294" s="29">
        <f>CADASTROS!$G$290</f>
        <v>0</v>
      </c>
      <c r="I294" s="19">
        <f>CADASTROS!$H$290</f>
        <v>0</v>
      </c>
      <c r="J294" s="21">
        <f t="shared" si="10"/>
        <v>0</v>
      </c>
      <c r="L294" s="27">
        <v>1578</v>
      </c>
      <c r="M294" s="18" t="s">
        <v>2391</v>
      </c>
      <c r="N294" s="28"/>
      <c r="O294" s="51">
        <v>57</v>
      </c>
      <c r="P294" s="20">
        <v>6</v>
      </c>
      <c r="Q294" s="29" t="s">
        <v>34</v>
      </c>
      <c r="R294" s="27" t="s">
        <v>2392</v>
      </c>
      <c r="S294" s="29" t="s">
        <v>262</v>
      </c>
      <c r="T294" s="19" t="s">
        <v>2393</v>
      </c>
      <c r="U294" s="21">
        <v>342</v>
      </c>
    </row>
    <row r="295" spans="1:21" ht="20.100000000000001" customHeight="1" x14ac:dyDescent="0.25">
      <c r="A295" s="27">
        <f>CADASTROS!$B$291</f>
        <v>289</v>
      </c>
      <c r="B295" s="18">
        <f>CADASTROS!$C$291</f>
        <v>0</v>
      </c>
      <c r="C295" s="28"/>
      <c r="D295" s="63">
        <f>PLANILHA_COLHEITA_DIÁRIA!$I$481</f>
        <v>0</v>
      </c>
      <c r="E295" s="20">
        <v>6</v>
      </c>
      <c r="F295" s="29">
        <f>CADASTROS!$E$291</f>
        <v>0</v>
      </c>
      <c r="G295" s="27">
        <f>CADASTROS!$F$291</f>
        <v>0</v>
      </c>
      <c r="H295" s="29">
        <f>CADASTROS!$G$291</f>
        <v>0</v>
      </c>
      <c r="I295" s="19">
        <f>CADASTROS!$H$291</f>
        <v>0</v>
      </c>
      <c r="J295" s="21">
        <f t="shared" si="10"/>
        <v>0</v>
      </c>
      <c r="L295" s="27">
        <v>1581</v>
      </c>
      <c r="M295" s="18" t="s">
        <v>2402</v>
      </c>
      <c r="N295" s="28"/>
      <c r="O295" s="51">
        <v>45.5</v>
      </c>
      <c r="P295" s="20">
        <v>6</v>
      </c>
      <c r="Q295" s="29" t="s">
        <v>34</v>
      </c>
      <c r="R295" s="27" t="s">
        <v>2403</v>
      </c>
      <c r="S295" s="29" t="s">
        <v>354</v>
      </c>
      <c r="T295" s="19" t="s">
        <v>2404</v>
      </c>
      <c r="U295" s="21">
        <v>273</v>
      </c>
    </row>
    <row r="296" spans="1:21" ht="20.100000000000001" customHeight="1" x14ac:dyDescent="0.25">
      <c r="A296" s="27">
        <f>CADASTROS!$B$292</f>
        <v>290</v>
      </c>
      <c r="B296" s="18">
        <f>CADASTROS!$C$292</f>
        <v>0</v>
      </c>
      <c r="C296" s="28"/>
      <c r="D296" s="28">
        <f>PLANILHA_COLHEITA_DIÁRIA!$I$482</f>
        <v>0</v>
      </c>
      <c r="E296" s="20">
        <v>6</v>
      </c>
      <c r="F296" s="29">
        <f>CADASTROS!$E$292</f>
        <v>0</v>
      </c>
      <c r="G296" s="27">
        <f>CADASTROS!$F$292</f>
        <v>0</v>
      </c>
      <c r="H296" s="29">
        <f>CADASTROS!$G$292</f>
        <v>0</v>
      </c>
      <c r="I296" s="19">
        <f>CADASTROS!$H$292</f>
        <v>0</v>
      </c>
      <c r="J296" s="21">
        <f t="shared" si="10"/>
        <v>0</v>
      </c>
      <c r="L296" s="27">
        <v>1604</v>
      </c>
      <c r="M296" s="18" t="s">
        <v>2439</v>
      </c>
      <c r="N296" s="28"/>
      <c r="O296" s="51">
        <v>36.5</v>
      </c>
      <c r="P296" s="20">
        <v>6</v>
      </c>
      <c r="Q296" s="29" t="s">
        <v>34</v>
      </c>
      <c r="R296" s="27" t="s">
        <v>28</v>
      </c>
      <c r="S296" s="29">
        <v>1288</v>
      </c>
      <c r="T296" s="19" t="s">
        <v>2453</v>
      </c>
      <c r="U296" s="21">
        <v>219</v>
      </c>
    </row>
    <row r="297" spans="1:21" ht="20.100000000000001" customHeight="1" x14ac:dyDescent="0.25">
      <c r="A297" s="27">
        <f>CADASTROS!$B$293</f>
        <v>291</v>
      </c>
      <c r="B297" s="18">
        <f>CADASTROS!$C$293</f>
        <v>0</v>
      </c>
      <c r="C297" s="28"/>
      <c r="D297" s="28">
        <f>PLANILHA_COLHEITA_DIÁRIA!$I$483</f>
        <v>0</v>
      </c>
      <c r="E297" s="20">
        <v>6</v>
      </c>
      <c r="F297" s="29">
        <f>CADASTROS!$E$293</f>
        <v>0</v>
      </c>
      <c r="G297" s="27">
        <f>CADASTROS!$F$293</f>
        <v>0</v>
      </c>
      <c r="H297" s="29">
        <f>CADASTROS!$G$293</f>
        <v>0</v>
      </c>
      <c r="I297" s="19">
        <f>CADASTROS!$H$293</f>
        <v>0</v>
      </c>
      <c r="J297" s="21">
        <f t="shared" si="10"/>
        <v>0</v>
      </c>
      <c r="L297" s="27">
        <v>1627</v>
      </c>
      <c r="M297" s="18" t="s">
        <v>2491</v>
      </c>
      <c r="N297" s="28"/>
      <c r="O297" s="51">
        <v>89.5</v>
      </c>
      <c r="P297" s="20">
        <v>6</v>
      </c>
      <c r="Q297" s="29" t="s">
        <v>34</v>
      </c>
      <c r="R297" s="27">
        <v>3862</v>
      </c>
      <c r="S297" s="29" t="s">
        <v>354</v>
      </c>
      <c r="T297" s="19" t="s">
        <v>2492</v>
      </c>
      <c r="U297" s="21">
        <v>537</v>
      </c>
    </row>
    <row r="298" spans="1:21" ht="20.100000000000001" customHeight="1" x14ac:dyDescent="0.25">
      <c r="A298" s="27">
        <f>CADASTROS!$B$294</f>
        <v>292</v>
      </c>
      <c r="B298" s="18">
        <f>CADASTROS!$C$294</f>
        <v>0</v>
      </c>
      <c r="C298" s="28"/>
      <c r="D298" s="28">
        <f>PLANILHA_COLHEITA_DIÁRIA!$I$484</f>
        <v>0</v>
      </c>
      <c r="E298" s="20">
        <v>6</v>
      </c>
      <c r="F298" s="29">
        <f>CADASTROS!$E$294</f>
        <v>0</v>
      </c>
      <c r="G298" s="27">
        <f>CADASTROS!$F$294</f>
        <v>0</v>
      </c>
      <c r="H298" s="29">
        <f>CADASTROS!$G$294</f>
        <v>0</v>
      </c>
      <c r="I298" s="19">
        <f>CADASTROS!$H$294</f>
        <v>0</v>
      </c>
      <c r="J298" s="21">
        <f t="shared" si="10"/>
        <v>0</v>
      </c>
      <c r="L298" s="27">
        <v>1634</v>
      </c>
      <c r="M298" s="18" t="s">
        <v>2505</v>
      </c>
      <c r="N298" s="28"/>
      <c r="O298" s="51">
        <v>11</v>
      </c>
      <c r="P298" s="20">
        <v>6</v>
      </c>
      <c r="Q298" s="29" t="s">
        <v>34</v>
      </c>
      <c r="R298" s="27" t="s">
        <v>26</v>
      </c>
      <c r="S298" s="29" t="s">
        <v>354</v>
      </c>
      <c r="T298" s="19" t="s">
        <v>2503</v>
      </c>
      <c r="U298" s="21">
        <v>66</v>
      </c>
    </row>
    <row r="299" spans="1:21" ht="20.100000000000001" customHeight="1" x14ac:dyDescent="0.25">
      <c r="A299" s="27">
        <f>CADASTROS!$B$295</f>
        <v>293</v>
      </c>
      <c r="B299" s="18">
        <f>CADASTROS!$C$295</f>
        <v>0</v>
      </c>
      <c r="C299" s="28"/>
      <c r="D299" s="50">
        <f>PLANILHA_COLHEITA_DIÁRIA!$I$485</f>
        <v>0</v>
      </c>
      <c r="E299" s="20">
        <v>6</v>
      </c>
      <c r="F299" s="29">
        <f>CADASTROS!$E$295</f>
        <v>0</v>
      </c>
      <c r="G299" s="27">
        <f>CADASTROS!$F$295</f>
        <v>0</v>
      </c>
      <c r="H299" s="29">
        <f>CADASTROS!$G$295</f>
        <v>0</v>
      </c>
      <c r="I299" s="19">
        <f>CADASTROS!$H$295</f>
        <v>0</v>
      </c>
      <c r="J299" s="21">
        <f t="shared" si="10"/>
        <v>0</v>
      </c>
      <c r="L299" s="27">
        <v>1650</v>
      </c>
      <c r="M299" s="18" t="s">
        <v>2537</v>
      </c>
      <c r="N299" s="28"/>
      <c r="O299" s="51">
        <v>43</v>
      </c>
      <c r="P299" s="20">
        <v>6</v>
      </c>
      <c r="Q299" s="29" t="s">
        <v>34</v>
      </c>
      <c r="R299" s="27" t="s">
        <v>575</v>
      </c>
      <c r="S299" s="29" t="s">
        <v>528</v>
      </c>
      <c r="T299" s="19" t="s">
        <v>2538</v>
      </c>
      <c r="U299" s="21">
        <v>258</v>
      </c>
    </row>
    <row r="300" spans="1:21" ht="20.100000000000001" customHeight="1" x14ac:dyDescent="0.25">
      <c r="A300" s="27">
        <f>CADASTROS!$B$296</f>
        <v>294</v>
      </c>
      <c r="B300" s="18">
        <f>CADASTROS!$C$296</f>
        <v>0</v>
      </c>
      <c r="C300" s="28"/>
      <c r="D300" s="28">
        <f>PLANILHA_COLHEITA_DIÁRIA!$I$486</f>
        <v>0</v>
      </c>
      <c r="E300" s="20">
        <v>6</v>
      </c>
      <c r="F300" s="29">
        <f>CADASTROS!$E$296</f>
        <v>0</v>
      </c>
      <c r="G300" s="27">
        <f>CADASTROS!$F$296</f>
        <v>0</v>
      </c>
      <c r="H300" s="29">
        <f>CADASTROS!$G$296</f>
        <v>0</v>
      </c>
      <c r="I300" s="19">
        <f>CADASTROS!$H$296</f>
        <v>0</v>
      </c>
      <c r="J300" s="21">
        <f t="shared" si="10"/>
        <v>0</v>
      </c>
      <c r="L300" s="27">
        <v>1675</v>
      </c>
      <c r="M300" s="18" t="s">
        <v>2580</v>
      </c>
      <c r="N300" s="28"/>
      <c r="O300" s="51">
        <v>70</v>
      </c>
      <c r="P300" s="20">
        <v>6</v>
      </c>
      <c r="Q300" s="29" t="s">
        <v>34</v>
      </c>
      <c r="R300" s="27" t="s">
        <v>575</v>
      </c>
      <c r="S300" s="29" t="s">
        <v>528</v>
      </c>
      <c r="T300" s="19" t="s">
        <v>2581</v>
      </c>
      <c r="U300" s="21">
        <v>420</v>
      </c>
    </row>
    <row r="301" spans="1:21" ht="20.100000000000001" customHeight="1" x14ac:dyDescent="0.25">
      <c r="A301" s="27">
        <f>CADASTROS!$B$297</f>
        <v>295</v>
      </c>
      <c r="B301" s="18">
        <f>CADASTROS!$C$297</f>
        <v>0</v>
      </c>
      <c r="C301" s="28"/>
      <c r="D301" s="28">
        <f>PLANILHA_COLHEITA_DIÁRIA!$I$487</f>
        <v>0</v>
      </c>
      <c r="E301" s="20">
        <v>6</v>
      </c>
      <c r="F301" s="29">
        <f>CADASTROS!$E$297</f>
        <v>0</v>
      </c>
      <c r="G301" s="27">
        <f>CADASTROS!$F$297</f>
        <v>0</v>
      </c>
      <c r="H301" s="29">
        <f>CADASTROS!$G$297</f>
        <v>0</v>
      </c>
      <c r="I301" s="19">
        <f>CADASTROS!$H$297</f>
        <v>0</v>
      </c>
      <c r="J301" s="21">
        <f t="shared" si="10"/>
        <v>0</v>
      </c>
      <c r="L301" s="27">
        <v>1680</v>
      </c>
      <c r="M301" s="18" t="s">
        <v>2585</v>
      </c>
      <c r="N301" s="28"/>
      <c r="O301" s="51">
        <v>12</v>
      </c>
      <c r="P301" s="20">
        <v>6</v>
      </c>
      <c r="Q301" s="29" t="s">
        <v>34</v>
      </c>
      <c r="R301" s="27" t="s">
        <v>575</v>
      </c>
      <c r="S301" s="29" t="s">
        <v>528</v>
      </c>
      <c r="T301" s="19" t="s">
        <v>2586</v>
      </c>
      <c r="U301" s="21">
        <v>72</v>
      </c>
    </row>
    <row r="302" spans="1:21" ht="20.100000000000001" customHeight="1" x14ac:dyDescent="0.25">
      <c r="A302" s="27">
        <f>CADASTROS!$B$298</f>
        <v>296</v>
      </c>
      <c r="B302" s="18">
        <f>CADASTROS!$C$298</f>
        <v>0</v>
      </c>
      <c r="C302" s="28"/>
      <c r="D302" s="28">
        <f>PLANILHA_COLHEITA_DIÁRIA!$I$488</f>
        <v>0</v>
      </c>
      <c r="E302" s="20">
        <v>6</v>
      </c>
      <c r="F302" s="29">
        <f>CADASTROS!$E$298</f>
        <v>0</v>
      </c>
      <c r="G302" s="27">
        <f>CADASTROS!$F$298</f>
        <v>0</v>
      </c>
      <c r="H302" s="29">
        <f>CADASTROS!$G$298</f>
        <v>0</v>
      </c>
      <c r="I302" s="19">
        <f>CADASTROS!$H$298</f>
        <v>0</v>
      </c>
      <c r="J302" s="21">
        <f t="shared" si="10"/>
        <v>0</v>
      </c>
      <c r="L302" s="27">
        <v>1681</v>
      </c>
      <c r="M302" s="18" t="s">
        <v>2587</v>
      </c>
      <c r="N302" s="28"/>
      <c r="O302" s="51">
        <v>42.5</v>
      </c>
      <c r="P302" s="20">
        <v>6</v>
      </c>
      <c r="Q302" s="29" t="s">
        <v>34</v>
      </c>
      <c r="R302" s="27" t="s">
        <v>2588</v>
      </c>
      <c r="S302" s="29" t="s">
        <v>528</v>
      </c>
      <c r="T302" s="19" t="s">
        <v>2589</v>
      </c>
      <c r="U302" s="21">
        <v>255</v>
      </c>
    </row>
    <row r="303" spans="1:21" ht="20.100000000000001" customHeight="1" x14ac:dyDescent="0.25">
      <c r="A303" s="27">
        <f>CADASTROS!$B$299</f>
        <v>297</v>
      </c>
      <c r="B303" s="18">
        <f>CADASTROS!$C$299</f>
        <v>0</v>
      </c>
      <c r="C303" s="28"/>
      <c r="D303" s="28">
        <f>PLANILHA_COLHEITA_DIÁRIA!$I$489</f>
        <v>0</v>
      </c>
      <c r="E303" s="20">
        <v>6</v>
      </c>
      <c r="F303" s="29">
        <f>CADASTROS!$E$299</f>
        <v>0</v>
      </c>
      <c r="G303" s="27">
        <f>CADASTROS!$F$299</f>
        <v>0</v>
      </c>
      <c r="H303" s="29">
        <f>CADASTROS!$G$299</f>
        <v>0</v>
      </c>
      <c r="I303" s="19">
        <f>CADASTROS!$H$299</f>
        <v>0</v>
      </c>
      <c r="J303" s="21">
        <f t="shared" si="10"/>
        <v>0</v>
      </c>
      <c r="L303" s="27">
        <v>1699</v>
      </c>
      <c r="M303" s="18" t="s">
        <v>2626</v>
      </c>
      <c r="N303" s="28"/>
      <c r="O303" s="51">
        <v>164</v>
      </c>
      <c r="P303" s="20">
        <v>6</v>
      </c>
      <c r="Q303" s="29" t="s">
        <v>34</v>
      </c>
      <c r="R303" s="27">
        <v>3655</v>
      </c>
      <c r="S303" s="29" t="s">
        <v>528</v>
      </c>
      <c r="T303" s="19" t="s">
        <v>2866</v>
      </c>
      <c r="U303" s="21">
        <v>984</v>
      </c>
    </row>
    <row r="304" spans="1:21" ht="20.100000000000001" customHeight="1" x14ac:dyDescent="0.25">
      <c r="A304" s="27">
        <f>CADASTROS!$B$300</f>
        <v>298</v>
      </c>
      <c r="B304" s="18">
        <f>CADASTROS!$C$300</f>
        <v>0</v>
      </c>
      <c r="C304" s="28"/>
      <c r="D304" s="28">
        <f>PLANILHA_COLHEITA_DIÁRIA!$I$490</f>
        <v>0</v>
      </c>
      <c r="E304" s="20">
        <v>6</v>
      </c>
      <c r="F304" s="29">
        <f>CADASTROS!$E$300</f>
        <v>0</v>
      </c>
      <c r="G304" s="27">
        <f>CADASTROS!$F$300</f>
        <v>0</v>
      </c>
      <c r="H304" s="29">
        <f>CADASTROS!$G$300</f>
        <v>0</v>
      </c>
      <c r="I304" s="19">
        <f>CADASTROS!$H$300</f>
        <v>0</v>
      </c>
      <c r="J304" s="21">
        <f t="shared" si="10"/>
        <v>0</v>
      </c>
      <c r="L304" s="27">
        <v>1701</v>
      </c>
      <c r="M304" s="18" t="s">
        <v>2629</v>
      </c>
      <c r="N304" s="28"/>
      <c r="O304" s="51">
        <v>21</v>
      </c>
      <c r="P304" s="20">
        <v>6</v>
      </c>
      <c r="Q304" s="29" t="s">
        <v>34</v>
      </c>
      <c r="R304" s="27">
        <v>3532</v>
      </c>
      <c r="S304" s="29" t="s">
        <v>528</v>
      </c>
      <c r="T304" s="19" t="s">
        <v>2867</v>
      </c>
      <c r="U304" s="21">
        <v>126</v>
      </c>
    </row>
    <row r="305" spans="1:21" ht="20.100000000000001" customHeight="1" x14ac:dyDescent="0.25">
      <c r="A305" s="27">
        <f>CADASTROS!$B$301</f>
        <v>299</v>
      </c>
      <c r="B305" s="18">
        <f>CADASTROS!$C$301</f>
        <v>0</v>
      </c>
      <c r="C305" s="28"/>
      <c r="D305" s="44">
        <f>PLANILHA_COLHEITA_DIÁRIA!$I$491</f>
        <v>0</v>
      </c>
      <c r="E305" s="20">
        <v>6</v>
      </c>
      <c r="F305" s="29">
        <f>CADASTROS!$E$301</f>
        <v>0</v>
      </c>
      <c r="G305" s="27">
        <f>CADASTROS!$F$301</f>
        <v>0</v>
      </c>
      <c r="H305" s="29">
        <f>CADASTROS!$G$301</f>
        <v>0</v>
      </c>
      <c r="I305" s="19">
        <f>CADASTROS!$H$301</f>
        <v>0</v>
      </c>
      <c r="J305" s="21">
        <f t="shared" si="10"/>
        <v>0</v>
      </c>
      <c r="L305" s="27">
        <v>1724</v>
      </c>
      <c r="M305" s="18" t="s">
        <v>2672</v>
      </c>
      <c r="N305" s="28"/>
      <c r="O305" s="51">
        <v>14</v>
      </c>
      <c r="P305" s="20">
        <v>6</v>
      </c>
      <c r="Q305" s="29" t="s">
        <v>34</v>
      </c>
      <c r="R305" s="27" t="s">
        <v>2677</v>
      </c>
      <c r="S305" s="29" t="s">
        <v>354</v>
      </c>
      <c r="T305" s="19" t="s">
        <v>2673</v>
      </c>
      <c r="U305" s="21">
        <v>84</v>
      </c>
    </row>
    <row r="306" spans="1:21" ht="20.100000000000001" customHeight="1" x14ac:dyDescent="0.25">
      <c r="A306" s="27">
        <f>CADASTROS!$B$302</f>
        <v>300</v>
      </c>
      <c r="B306" s="18">
        <f>CADASTROS!$C$302</f>
        <v>0</v>
      </c>
      <c r="C306" s="28"/>
      <c r="D306" s="28">
        <f>PLANILHA_COLHEITA_DIÁRIA!$I$492</f>
        <v>0</v>
      </c>
      <c r="E306" s="20">
        <v>6</v>
      </c>
      <c r="F306" s="29">
        <f>CADASTROS!$E$302</f>
        <v>0</v>
      </c>
      <c r="G306" s="27">
        <f>CADASTROS!$F$302</f>
        <v>0</v>
      </c>
      <c r="H306" s="29">
        <f>CADASTROS!$G$302</f>
        <v>0</v>
      </c>
      <c r="I306" s="19">
        <f>CADASTROS!$H$302</f>
        <v>0</v>
      </c>
      <c r="J306" s="21">
        <f t="shared" si="10"/>
        <v>0</v>
      </c>
      <c r="L306" s="27">
        <v>1733</v>
      </c>
      <c r="M306" s="18" t="s">
        <v>2692</v>
      </c>
      <c r="N306" s="28"/>
      <c r="O306" s="51">
        <v>9</v>
      </c>
      <c r="P306" s="20">
        <v>6</v>
      </c>
      <c r="Q306" s="29" t="s">
        <v>34</v>
      </c>
      <c r="R306" s="27" t="s">
        <v>134</v>
      </c>
      <c r="S306" s="29" t="s">
        <v>528</v>
      </c>
      <c r="T306" s="19" t="s">
        <v>2693</v>
      </c>
      <c r="U306" s="21">
        <v>54</v>
      </c>
    </row>
    <row r="307" spans="1:21" ht="20.100000000000001" customHeight="1" x14ac:dyDescent="0.25">
      <c r="A307" s="27">
        <f>CADASTROS!$B$303</f>
        <v>301</v>
      </c>
      <c r="B307" s="18">
        <f>CADASTROS!$C$303</f>
        <v>0</v>
      </c>
      <c r="C307" s="28"/>
      <c r="D307" s="28">
        <f>PLANILHA_COLHEITA_DIÁRIA!$I$493</f>
        <v>0</v>
      </c>
      <c r="E307" s="20">
        <v>6</v>
      </c>
      <c r="F307" s="29">
        <f>CADASTROS!$E$303</f>
        <v>0</v>
      </c>
      <c r="G307" s="27">
        <f>CADASTROS!$F$303</f>
        <v>0</v>
      </c>
      <c r="H307" s="29">
        <f>CADASTROS!$G$303</f>
        <v>0</v>
      </c>
      <c r="I307" s="19">
        <f>CADASTROS!$H$303</f>
        <v>0</v>
      </c>
      <c r="J307" s="21">
        <f t="shared" si="10"/>
        <v>0</v>
      </c>
      <c r="L307" s="27">
        <v>1739</v>
      </c>
      <c r="M307" s="18" t="s">
        <v>2703</v>
      </c>
      <c r="N307" s="28"/>
      <c r="O307" s="51">
        <v>14</v>
      </c>
      <c r="P307" s="20">
        <v>6</v>
      </c>
      <c r="Q307" s="29" t="s">
        <v>34</v>
      </c>
      <c r="R307" s="27" t="s">
        <v>575</v>
      </c>
      <c r="S307" s="29" t="s">
        <v>528</v>
      </c>
      <c r="T307" s="19" t="s">
        <v>2704</v>
      </c>
      <c r="U307" s="21">
        <v>84</v>
      </c>
    </row>
    <row r="308" spans="1:21" ht="20.100000000000001" customHeight="1" x14ac:dyDescent="0.25">
      <c r="A308" s="27">
        <f>CADASTROS!$B$304</f>
        <v>302</v>
      </c>
      <c r="B308" s="18">
        <f>CADASTROS!$C$304</f>
        <v>0</v>
      </c>
      <c r="C308" s="28"/>
      <c r="D308" s="28">
        <f>PLANILHA_COLHEITA_DIÁRIA!$I$494</f>
        <v>0</v>
      </c>
      <c r="E308" s="20">
        <v>6</v>
      </c>
      <c r="F308" s="29">
        <f>CADASTROS!$E$304</f>
        <v>0</v>
      </c>
      <c r="G308" s="27">
        <f>CADASTROS!$F$304</f>
        <v>0</v>
      </c>
      <c r="H308" s="29">
        <f>CADASTROS!$G$304</f>
        <v>0</v>
      </c>
      <c r="I308" s="19">
        <f>CADASTROS!$H$304</f>
        <v>0</v>
      </c>
      <c r="J308" s="21">
        <f t="shared" si="10"/>
        <v>0</v>
      </c>
      <c r="L308" s="27">
        <v>1753</v>
      </c>
      <c r="M308" s="18" t="s">
        <v>2726</v>
      </c>
      <c r="N308" s="28"/>
      <c r="O308" s="51">
        <v>79.5</v>
      </c>
      <c r="P308" s="20">
        <v>6</v>
      </c>
      <c r="Q308" s="29" t="s">
        <v>34</v>
      </c>
      <c r="R308" s="27" t="s">
        <v>2727</v>
      </c>
      <c r="S308" s="29" t="s">
        <v>528</v>
      </c>
      <c r="T308" s="19" t="s">
        <v>2728</v>
      </c>
      <c r="U308" s="21">
        <v>477</v>
      </c>
    </row>
    <row r="309" spans="1:21" ht="20.100000000000001" customHeight="1" x14ac:dyDescent="0.25">
      <c r="A309" s="27">
        <f>CADASTROS!$B$305</f>
        <v>303</v>
      </c>
      <c r="B309" s="18">
        <f>CADASTROS!$C$305</f>
        <v>0</v>
      </c>
      <c r="C309" s="28"/>
      <c r="D309" s="28">
        <f>PLANILHA_COLHEITA_DIÁRIA!$I$495</f>
        <v>0</v>
      </c>
      <c r="E309" s="20">
        <v>6</v>
      </c>
      <c r="F309" s="29">
        <f>CADASTROS!$E$305</f>
        <v>0</v>
      </c>
      <c r="G309" s="27">
        <f>CADASTROS!$F$305</f>
        <v>0</v>
      </c>
      <c r="H309" s="29">
        <f>CADASTROS!$G$305</f>
        <v>0</v>
      </c>
      <c r="I309" s="19">
        <f>CADASTROS!$H$305</f>
        <v>0</v>
      </c>
      <c r="J309" s="21">
        <f t="shared" si="10"/>
        <v>0</v>
      </c>
      <c r="L309" s="27">
        <v>1762</v>
      </c>
      <c r="M309" s="18" t="s">
        <v>2746</v>
      </c>
      <c r="N309" s="28"/>
      <c r="O309" s="51">
        <v>22.5</v>
      </c>
      <c r="P309" s="20">
        <v>6</v>
      </c>
      <c r="Q309" s="29" t="s">
        <v>34</v>
      </c>
      <c r="R309" s="27" t="s">
        <v>28</v>
      </c>
      <c r="S309" s="29" t="s">
        <v>1173</v>
      </c>
      <c r="T309" s="19" t="s">
        <v>2747</v>
      </c>
      <c r="U309" s="21">
        <v>135</v>
      </c>
    </row>
    <row r="310" spans="1:21" ht="20.100000000000001" customHeight="1" x14ac:dyDescent="0.25">
      <c r="A310" s="27">
        <f>CADASTROS!$B$306</f>
        <v>304</v>
      </c>
      <c r="B310" s="18">
        <f>CADASTROS!$C$306</f>
        <v>0</v>
      </c>
      <c r="C310" s="28"/>
      <c r="D310" s="63">
        <f>PLANILHA_COLHEITA_DIÁRIA!$I$496</f>
        <v>0</v>
      </c>
      <c r="E310" s="20">
        <v>6</v>
      </c>
      <c r="F310" s="29">
        <f>CADASTROS!$E$306</f>
        <v>0</v>
      </c>
      <c r="G310" s="27">
        <f>CADASTROS!$F$306</f>
        <v>0</v>
      </c>
      <c r="H310" s="29">
        <f>CADASTROS!$G$306</f>
        <v>0</v>
      </c>
      <c r="I310" s="19">
        <f>CADASTROS!$H$306</f>
        <v>0</v>
      </c>
      <c r="J310" s="21">
        <f t="shared" si="10"/>
        <v>0</v>
      </c>
      <c r="L310" s="27">
        <v>1803</v>
      </c>
      <c r="M310" s="18" t="s">
        <v>2846</v>
      </c>
      <c r="N310" s="28"/>
      <c r="O310" s="51">
        <v>29</v>
      </c>
      <c r="P310" s="20">
        <v>6</v>
      </c>
      <c r="Q310" s="29" t="s">
        <v>34</v>
      </c>
      <c r="R310" s="27" t="s">
        <v>134</v>
      </c>
      <c r="S310" s="29" t="s">
        <v>528</v>
      </c>
      <c r="T310" s="19" t="s">
        <v>2847</v>
      </c>
      <c r="U310" s="21">
        <v>174</v>
      </c>
    </row>
    <row r="311" spans="1:21" ht="20.100000000000001" customHeight="1" x14ac:dyDescent="0.25">
      <c r="A311" s="27">
        <f>CADASTROS!$B$307</f>
        <v>305</v>
      </c>
      <c r="B311" s="18">
        <f>CADASTROS!$C$307</f>
        <v>0</v>
      </c>
      <c r="C311" s="28"/>
      <c r="D311" s="28">
        <f>PLANILHA_COLHEITA_DIÁRIA!$I$497</f>
        <v>0</v>
      </c>
      <c r="E311" s="20">
        <v>6</v>
      </c>
      <c r="F311" s="29">
        <f>CADASTROS!$E$307</f>
        <v>0</v>
      </c>
      <c r="G311" s="27">
        <f>CADASTROS!$F$307</f>
        <v>0</v>
      </c>
      <c r="H311" s="29">
        <f>CADASTROS!$G$307</f>
        <v>0</v>
      </c>
      <c r="I311" s="19">
        <f>CADASTROS!$H$307</f>
        <v>0</v>
      </c>
      <c r="J311" s="21">
        <f t="shared" si="10"/>
        <v>0</v>
      </c>
      <c r="L311" s="27">
        <v>1812</v>
      </c>
      <c r="M311" s="18" t="s">
        <v>2868</v>
      </c>
      <c r="N311" s="28"/>
      <c r="O311" s="51">
        <v>158</v>
      </c>
      <c r="P311" s="20">
        <v>6</v>
      </c>
      <c r="Q311" s="29" t="s">
        <v>34</v>
      </c>
      <c r="R311" s="27">
        <v>7615</v>
      </c>
      <c r="S311" s="29" t="s">
        <v>528</v>
      </c>
      <c r="T311" s="19" t="s">
        <v>2869</v>
      </c>
      <c r="U311" s="21">
        <v>948</v>
      </c>
    </row>
    <row r="312" spans="1:21" ht="20.100000000000001" customHeight="1" x14ac:dyDescent="0.25">
      <c r="A312" s="27">
        <f>CADASTROS!$B$308</f>
        <v>306</v>
      </c>
      <c r="B312" s="18">
        <f>CADASTROS!$C$308</f>
        <v>0</v>
      </c>
      <c r="C312" s="28"/>
      <c r="D312" s="28">
        <f>PLANILHA_COLHEITA_DIÁRIA!$I$498</f>
        <v>0</v>
      </c>
      <c r="E312" s="20">
        <v>6</v>
      </c>
      <c r="F312" s="29">
        <f>CADASTROS!$E$308</f>
        <v>0</v>
      </c>
      <c r="G312" s="27">
        <f>CADASTROS!$F$308</f>
        <v>0</v>
      </c>
      <c r="H312" s="29">
        <f>CADASTROS!$G$308</f>
        <v>0</v>
      </c>
      <c r="I312" s="19">
        <f>CADASTROS!$H$308</f>
        <v>0</v>
      </c>
      <c r="J312" s="21">
        <f t="shared" si="10"/>
        <v>0</v>
      </c>
      <c r="L312" s="27">
        <v>1813</v>
      </c>
      <c r="M312" s="18" t="s">
        <v>2862</v>
      </c>
      <c r="N312" s="28"/>
      <c r="O312" s="51">
        <v>140</v>
      </c>
      <c r="P312" s="20">
        <v>6</v>
      </c>
      <c r="Q312" s="29" t="s">
        <v>34</v>
      </c>
      <c r="R312" s="27" t="s">
        <v>2863</v>
      </c>
      <c r="S312" s="29" t="s">
        <v>354</v>
      </c>
      <c r="T312" s="19" t="s">
        <v>2864</v>
      </c>
      <c r="U312" s="21">
        <v>840</v>
      </c>
    </row>
    <row r="313" spans="1:21" ht="20.100000000000001" customHeight="1" x14ac:dyDescent="0.25">
      <c r="A313" s="27">
        <f>CADASTROS!$B$309</f>
        <v>307</v>
      </c>
      <c r="B313" s="18">
        <f>CADASTROS!$C$309</f>
        <v>0</v>
      </c>
      <c r="C313" s="28"/>
      <c r="D313" s="28">
        <f>PLANILHA_COLHEITA_DIÁRIA!$I$499</f>
        <v>0</v>
      </c>
      <c r="E313" s="20">
        <v>6</v>
      </c>
      <c r="F313" s="29">
        <f>CADASTROS!$E$309</f>
        <v>0</v>
      </c>
      <c r="G313" s="27">
        <f>CADASTROS!$F$309</f>
        <v>0</v>
      </c>
      <c r="H313" s="29">
        <f>CADASTROS!$G$309</f>
        <v>0</v>
      </c>
      <c r="I313" s="19">
        <f>CADASTROS!$H$309</f>
        <v>0</v>
      </c>
      <c r="J313" s="21">
        <f t="shared" si="10"/>
        <v>0</v>
      </c>
      <c r="L313" s="27">
        <v>1822</v>
      </c>
      <c r="M313" s="18" t="s">
        <v>2887</v>
      </c>
      <c r="N313" s="28"/>
      <c r="O313" s="51">
        <v>53.5</v>
      </c>
      <c r="P313" s="20">
        <v>6</v>
      </c>
      <c r="Q313" s="29" t="s">
        <v>34</v>
      </c>
      <c r="R313" s="27">
        <v>3801</v>
      </c>
      <c r="S313" s="29" t="s">
        <v>528</v>
      </c>
      <c r="T313" s="19" t="s">
        <v>2888</v>
      </c>
      <c r="U313" s="21">
        <v>321</v>
      </c>
    </row>
    <row r="314" spans="1:21" ht="20.100000000000001" customHeight="1" x14ac:dyDescent="0.25">
      <c r="A314" s="27">
        <f>CADASTROS!$B$310</f>
        <v>308</v>
      </c>
      <c r="B314" s="18">
        <f>CADASTROS!$C$310</f>
        <v>0</v>
      </c>
      <c r="C314" s="28"/>
      <c r="D314" s="28">
        <f>PLANILHA_COLHEITA_DIÁRIA!$I$500</f>
        <v>0</v>
      </c>
      <c r="E314" s="20">
        <v>6</v>
      </c>
      <c r="F314" s="29">
        <f>CADASTROS!$E$310</f>
        <v>0</v>
      </c>
      <c r="G314" s="27">
        <f>CADASTROS!$F$310</f>
        <v>0</v>
      </c>
      <c r="H314" s="29">
        <f>CADASTROS!$G$310</f>
        <v>0</v>
      </c>
      <c r="I314" s="19">
        <f>CADASTROS!$H$310</f>
        <v>0</v>
      </c>
      <c r="J314" s="21">
        <f t="shared" si="10"/>
        <v>0</v>
      </c>
      <c r="L314" s="27">
        <v>1825</v>
      </c>
      <c r="M314" s="18" t="s">
        <v>2893</v>
      </c>
      <c r="N314" s="28"/>
      <c r="O314" s="51">
        <v>66</v>
      </c>
      <c r="P314" s="20">
        <v>6</v>
      </c>
      <c r="Q314" s="29" t="s">
        <v>34</v>
      </c>
      <c r="R314" s="27">
        <v>3655</v>
      </c>
      <c r="S314" s="29" t="s">
        <v>528</v>
      </c>
      <c r="T314" s="19" t="s">
        <v>2894</v>
      </c>
      <c r="U314" s="21">
        <v>396</v>
      </c>
    </row>
    <row r="315" spans="1:21" ht="20.100000000000001" customHeight="1" x14ac:dyDescent="0.25">
      <c r="A315" s="27">
        <f>CADASTROS!$B$311</f>
        <v>309</v>
      </c>
      <c r="B315" s="18">
        <f>CADASTROS!$C$311</f>
        <v>0</v>
      </c>
      <c r="C315" s="28"/>
      <c r="D315" s="28">
        <f>PLANILHA_COLHEITA_DIÁRIA!$I$501</f>
        <v>0</v>
      </c>
      <c r="E315" s="20">
        <v>6</v>
      </c>
      <c r="F315" s="29">
        <f>CADASTROS!$E$311</f>
        <v>0</v>
      </c>
      <c r="G315" s="27">
        <f>CADASTROS!$F$311</f>
        <v>0</v>
      </c>
      <c r="H315" s="29">
        <f>CADASTROS!$G$311</f>
        <v>0</v>
      </c>
      <c r="I315" s="19">
        <f>CADASTROS!$H$311</f>
        <v>0</v>
      </c>
      <c r="J315" s="21">
        <f t="shared" si="10"/>
        <v>0</v>
      </c>
      <c r="L315" s="27">
        <v>1829</v>
      </c>
      <c r="M315" s="18" t="s">
        <v>2900</v>
      </c>
      <c r="N315" s="28"/>
      <c r="O315" s="51">
        <v>20</v>
      </c>
      <c r="P315" s="20">
        <v>6</v>
      </c>
      <c r="Q315" s="29" t="s">
        <v>34</v>
      </c>
      <c r="R315" s="27">
        <v>3801</v>
      </c>
      <c r="S315" s="29" t="s">
        <v>528</v>
      </c>
      <c r="T315" s="19" t="s">
        <v>2901</v>
      </c>
      <c r="U315" s="21">
        <v>120</v>
      </c>
    </row>
    <row r="316" spans="1:21" ht="20.100000000000001" customHeight="1" x14ac:dyDescent="0.25">
      <c r="A316" s="27">
        <f>CADASTROS!$B$312</f>
        <v>310</v>
      </c>
      <c r="B316" s="18">
        <f>CADASTROS!$C$312</f>
        <v>0</v>
      </c>
      <c r="C316" s="28"/>
      <c r="D316" s="28">
        <f>PLANILHA_COLHEITA_DIÁRIA!$I$502</f>
        <v>0</v>
      </c>
      <c r="E316" s="20">
        <v>6</v>
      </c>
      <c r="F316" s="29">
        <f>CADASTROS!$E$312</f>
        <v>0</v>
      </c>
      <c r="G316" s="27">
        <f>CADASTROS!$F$312</f>
        <v>0</v>
      </c>
      <c r="H316" s="29">
        <f>CADASTROS!$G$312</f>
        <v>0</v>
      </c>
      <c r="I316" s="19">
        <f>CADASTROS!$H$312</f>
        <v>0</v>
      </c>
      <c r="J316" s="21">
        <f t="shared" si="10"/>
        <v>0</v>
      </c>
      <c r="L316" s="27">
        <v>1837</v>
      </c>
      <c r="M316" s="18" t="s">
        <v>2917</v>
      </c>
      <c r="N316" s="28"/>
      <c r="O316" s="51">
        <v>34</v>
      </c>
      <c r="P316" s="20">
        <v>6</v>
      </c>
      <c r="Q316" s="29" t="s">
        <v>34</v>
      </c>
      <c r="R316" s="27">
        <v>2018</v>
      </c>
      <c r="S316" s="29" t="s">
        <v>528</v>
      </c>
      <c r="T316" s="19" t="s">
        <v>2918</v>
      </c>
      <c r="U316" s="21">
        <v>204</v>
      </c>
    </row>
    <row r="317" spans="1:21" ht="20.100000000000001" customHeight="1" x14ac:dyDescent="0.25">
      <c r="A317" s="27">
        <f>CADASTROS!$B$313</f>
        <v>311</v>
      </c>
      <c r="B317" s="18">
        <f>CADASTROS!$C$313</f>
        <v>0</v>
      </c>
      <c r="C317" s="28"/>
      <c r="D317" s="28">
        <f>PLANILHA_COLHEITA_DIÁRIA!$I$503</f>
        <v>0</v>
      </c>
      <c r="E317" s="20">
        <v>6</v>
      </c>
      <c r="F317" s="29">
        <f>CADASTROS!$E$313</f>
        <v>0</v>
      </c>
      <c r="G317" s="27">
        <f>CADASTROS!$F$313</f>
        <v>0</v>
      </c>
      <c r="H317" s="29">
        <v>23</v>
      </c>
      <c r="I317" s="19">
        <f>CADASTROS!$H$313</f>
        <v>0</v>
      </c>
      <c r="J317" s="21">
        <f t="shared" si="10"/>
        <v>0</v>
      </c>
      <c r="L317" s="27">
        <v>1839</v>
      </c>
      <c r="M317" s="18" t="s">
        <v>2921</v>
      </c>
      <c r="N317" s="28"/>
      <c r="O317" s="51">
        <v>45.5</v>
      </c>
      <c r="P317" s="20">
        <v>6</v>
      </c>
      <c r="Q317" s="29" t="s">
        <v>34</v>
      </c>
      <c r="R317" s="27">
        <v>3862</v>
      </c>
      <c r="S317" s="29" t="s">
        <v>354</v>
      </c>
      <c r="T317" s="19" t="s">
        <v>2922</v>
      </c>
      <c r="U317" s="21">
        <v>273</v>
      </c>
    </row>
    <row r="318" spans="1:21" ht="20.100000000000001" customHeight="1" x14ac:dyDescent="0.25">
      <c r="A318" s="27">
        <f>CADASTROS!$B$314</f>
        <v>312</v>
      </c>
      <c r="B318" s="18">
        <f>CADASTROS!$C$314</f>
        <v>0</v>
      </c>
      <c r="C318" s="28"/>
      <c r="D318" s="63">
        <f>PLANILHA_COLHEITA_DIÁRIA!$I$504</f>
        <v>0</v>
      </c>
      <c r="E318" s="20">
        <v>6</v>
      </c>
      <c r="F318" s="29">
        <f>CADASTROS!$E$314</f>
        <v>0</v>
      </c>
      <c r="G318" s="27">
        <f>CADASTROS!$F$314</f>
        <v>0</v>
      </c>
      <c r="H318" s="29">
        <f>CADASTROS!$G$314</f>
        <v>0</v>
      </c>
      <c r="I318" s="19">
        <f>CADASTROS!$H$314</f>
        <v>0</v>
      </c>
      <c r="J318" s="21">
        <f t="shared" si="10"/>
        <v>0</v>
      </c>
      <c r="L318" s="27">
        <v>1840</v>
      </c>
      <c r="M318" s="18" t="s">
        <v>2923</v>
      </c>
      <c r="N318" s="28"/>
      <c r="O318" s="51">
        <v>33</v>
      </c>
      <c r="P318" s="20">
        <v>6</v>
      </c>
      <c r="Q318" s="29" t="s">
        <v>34</v>
      </c>
      <c r="R318" s="27">
        <v>7320</v>
      </c>
      <c r="S318" s="29">
        <v>0</v>
      </c>
      <c r="T318" s="19" t="s">
        <v>2924</v>
      </c>
      <c r="U318" s="21">
        <v>198</v>
      </c>
    </row>
    <row r="319" spans="1:21" ht="20.100000000000001" customHeight="1" x14ac:dyDescent="0.25">
      <c r="A319" s="27">
        <f>CADASTROS!$B$315</f>
        <v>313</v>
      </c>
      <c r="B319" s="18">
        <f>CADASTROS!$C$315</f>
        <v>0</v>
      </c>
      <c r="C319" s="28"/>
      <c r="D319" s="28">
        <f>PLANILHA_COLHEITA_DIÁRIA!$I$505</f>
        <v>0</v>
      </c>
      <c r="E319" s="20">
        <v>6</v>
      </c>
      <c r="F319" s="29">
        <f>CADASTROS!$E$315</f>
        <v>0</v>
      </c>
      <c r="G319" s="27">
        <f>CADASTROS!$F$315</f>
        <v>0</v>
      </c>
      <c r="H319" s="29">
        <f>CADASTROS!$G$315</f>
        <v>0</v>
      </c>
      <c r="I319" s="19">
        <f>CADASTROS!$H$315</f>
        <v>0</v>
      </c>
      <c r="J319" s="21">
        <f t="shared" si="10"/>
        <v>0</v>
      </c>
      <c r="L319" s="27">
        <v>1841</v>
      </c>
      <c r="M319" s="18" t="s">
        <v>2119</v>
      </c>
      <c r="N319" s="28"/>
      <c r="O319" s="51">
        <v>24</v>
      </c>
      <c r="P319" s="20">
        <v>6</v>
      </c>
      <c r="Q319" s="29" t="s">
        <v>34</v>
      </c>
      <c r="R319" s="27">
        <v>3801</v>
      </c>
      <c r="S319" s="29">
        <v>0</v>
      </c>
      <c r="T319" s="19" t="s">
        <v>2120</v>
      </c>
      <c r="U319" s="21">
        <v>144</v>
      </c>
    </row>
    <row r="320" spans="1:21" ht="20.100000000000001" customHeight="1" x14ac:dyDescent="0.25">
      <c r="A320" s="27">
        <f>CADASTROS!$B$316</f>
        <v>314</v>
      </c>
      <c r="B320" s="18">
        <f>CADASTROS!$C$316</f>
        <v>0</v>
      </c>
      <c r="C320" s="28"/>
      <c r="D320" s="28">
        <f>PLANILHA_COLHEITA_DIÁRIA!$I$506</f>
        <v>0</v>
      </c>
      <c r="E320" s="20">
        <v>6</v>
      </c>
      <c r="F320" s="29">
        <f>CADASTROS!$E$316</f>
        <v>0</v>
      </c>
      <c r="G320" s="27">
        <f>CADASTROS!$F$316</f>
        <v>0</v>
      </c>
      <c r="H320" s="29">
        <f>CADASTROS!$G$316</f>
        <v>0</v>
      </c>
      <c r="I320" s="19">
        <f>CADASTROS!$H$316</f>
        <v>0</v>
      </c>
      <c r="J320" s="21">
        <f t="shared" si="10"/>
        <v>0</v>
      </c>
      <c r="L320" s="27">
        <v>1844</v>
      </c>
      <c r="M320" s="18" t="s">
        <v>2929</v>
      </c>
      <c r="N320" s="28"/>
      <c r="O320" s="51">
        <v>48</v>
      </c>
      <c r="P320" s="20">
        <v>6</v>
      </c>
      <c r="Q320" s="29" t="s">
        <v>34</v>
      </c>
      <c r="R320" s="27">
        <v>3801</v>
      </c>
      <c r="S320" s="29" t="s">
        <v>528</v>
      </c>
      <c r="T320" s="19" t="s">
        <v>2930</v>
      </c>
      <c r="U320" s="21">
        <v>288</v>
      </c>
    </row>
    <row r="321" spans="1:21" ht="23.25" x14ac:dyDescent="0.35">
      <c r="B321" s="289"/>
      <c r="C321" s="289"/>
      <c r="D321" s="15">
        <f>SUM(D276:D320)</f>
        <v>39</v>
      </c>
      <c r="E321" s="15"/>
      <c r="F321" s="294"/>
      <c r="G321" s="295"/>
      <c r="H321" s="295"/>
      <c r="I321" s="296"/>
      <c r="J321" s="17">
        <f>SUM(J276:J320)</f>
        <v>234</v>
      </c>
      <c r="L321" s="53"/>
      <c r="M321" s="318"/>
      <c r="N321" s="319"/>
      <c r="O321" s="54">
        <f>SUM(O276:O320)</f>
        <v>2349.5</v>
      </c>
      <c r="P321" s="54"/>
      <c r="Q321" s="298" t="s">
        <v>1239</v>
      </c>
      <c r="R321" s="299"/>
      <c r="S321" s="299"/>
      <c r="T321" s="300"/>
      <c r="U321" s="55">
        <f>SUM(U276:U320)</f>
        <v>14097</v>
      </c>
    </row>
    <row r="323" spans="1:21" ht="16.5" thickBot="1" x14ac:dyDescent="0.3">
      <c r="L323" s="301" t="s">
        <v>10</v>
      </c>
      <c r="M323" s="301"/>
      <c r="N323" s="301"/>
      <c r="O323" s="301"/>
      <c r="P323" s="301"/>
      <c r="Q323" s="301"/>
      <c r="R323" s="301"/>
      <c r="S323" s="301"/>
      <c r="T323" s="301"/>
      <c r="U323" s="301"/>
    </row>
    <row r="324" spans="1:21" ht="17.25" thickTop="1" thickBot="1" x14ac:dyDescent="0.3">
      <c r="A324" s="282" t="s">
        <v>8</v>
      </c>
      <c r="B324" s="282"/>
      <c r="C324" s="282"/>
      <c r="D324" s="282"/>
      <c r="E324" s="282"/>
      <c r="F324" s="282"/>
      <c r="G324" s="282"/>
      <c r="H324" s="282"/>
      <c r="I324" s="282"/>
      <c r="J324" s="282"/>
      <c r="L324" s="302" t="s">
        <v>2970</v>
      </c>
      <c r="M324" s="302"/>
      <c r="N324" s="302"/>
      <c r="O324" s="302"/>
      <c r="P324" s="302"/>
      <c r="Q324" s="302"/>
      <c r="R324" s="302"/>
      <c r="S324" s="302"/>
      <c r="T324" s="302"/>
      <c r="U324" s="302"/>
    </row>
    <row r="325" spans="1:21" ht="20.100000000000001" customHeight="1" thickBot="1" x14ac:dyDescent="0.3">
      <c r="A325" s="283" t="s">
        <v>10</v>
      </c>
      <c r="B325" s="283"/>
      <c r="C325" s="283"/>
      <c r="D325" s="283"/>
      <c r="E325" s="283"/>
      <c r="F325" s="283"/>
      <c r="G325" s="283"/>
      <c r="H325" s="283"/>
      <c r="I325" s="283"/>
      <c r="J325" s="283"/>
      <c r="L325" s="60" t="s">
        <v>21</v>
      </c>
      <c r="M325" s="303" t="s">
        <v>19</v>
      </c>
      <c r="N325" s="303" t="s">
        <v>7</v>
      </c>
      <c r="O325" s="307" t="s">
        <v>13</v>
      </c>
      <c r="P325" s="61" t="s">
        <v>12</v>
      </c>
      <c r="Q325" s="303" t="s">
        <v>14</v>
      </c>
      <c r="R325" s="303" t="s">
        <v>15</v>
      </c>
      <c r="S325" s="303" t="s">
        <v>16</v>
      </c>
      <c r="T325" s="303" t="s">
        <v>17</v>
      </c>
      <c r="U325" s="320" t="s">
        <v>18</v>
      </c>
    </row>
    <row r="326" spans="1:21" ht="20.100000000000001" customHeight="1" thickTop="1" thickBot="1" x14ac:dyDescent="0.3">
      <c r="A326" s="284" t="s">
        <v>2967</v>
      </c>
      <c r="B326" s="284"/>
      <c r="C326" s="284"/>
      <c r="D326" s="284"/>
      <c r="E326" s="284"/>
      <c r="F326" s="284"/>
      <c r="G326" s="284"/>
      <c r="H326" s="284"/>
      <c r="I326" s="284"/>
      <c r="J326" s="284"/>
      <c r="L326" s="62" t="s">
        <v>20</v>
      </c>
      <c r="M326" s="304"/>
      <c r="N326" s="304"/>
      <c r="O326" s="308"/>
      <c r="P326" s="59" t="s">
        <v>11</v>
      </c>
      <c r="Q326" s="304"/>
      <c r="R326" s="304"/>
      <c r="S326" s="304"/>
      <c r="T326" s="304"/>
      <c r="U326" s="321"/>
    </row>
    <row r="327" spans="1:21" ht="20.100000000000001" customHeight="1" x14ac:dyDescent="0.25">
      <c r="A327" s="22" t="s">
        <v>21</v>
      </c>
      <c r="B327" s="285" t="s">
        <v>19</v>
      </c>
      <c r="C327" s="290" t="s">
        <v>7</v>
      </c>
      <c r="D327" s="292" t="s">
        <v>13</v>
      </c>
      <c r="E327" s="23" t="s">
        <v>12</v>
      </c>
      <c r="F327" s="285" t="s">
        <v>14</v>
      </c>
      <c r="G327" s="285" t="s">
        <v>15</v>
      </c>
      <c r="H327" s="285" t="s">
        <v>16</v>
      </c>
      <c r="I327" s="285" t="s">
        <v>17</v>
      </c>
      <c r="J327" s="287" t="s">
        <v>18</v>
      </c>
      <c r="L327" s="27">
        <v>1850</v>
      </c>
      <c r="M327" s="18" t="s">
        <v>490</v>
      </c>
      <c r="N327" s="28"/>
      <c r="O327" s="51">
        <v>194.5</v>
      </c>
      <c r="P327" s="20">
        <v>6</v>
      </c>
      <c r="Q327" s="29" t="s">
        <v>34</v>
      </c>
      <c r="R327" s="27">
        <v>3801</v>
      </c>
      <c r="S327" s="29" t="s">
        <v>528</v>
      </c>
      <c r="T327" s="19" t="s">
        <v>2941</v>
      </c>
      <c r="U327" s="21">
        <v>1167</v>
      </c>
    </row>
    <row r="328" spans="1:21" ht="19.5" customHeight="1" thickBot="1" x14ac:dyDescent="0.3">
      <c r="A328" s="24" t="s">
        <v>20</v>
      </c>
      <c r="B328" s="286"/>
      <c r="C328" s="291"/>
      <c r="D328" s="293"/>
      <c r="E328" s="38" t="s">
        <v>11</v>
      </c>
      <c r="F328" s="286"/>
      <c r="G328" s="286"/>
      <c r="H328" s="286"/>
      <c r="I328" s="286"/>
      <c r="J328" s="288"/>
      <c r="L328" s="27">
        <v>1852</v>
      </c>
      <c r="M328" s="18" t="s">
        <v>2944</v>
      </c>
      <c r="N328" s="28"/>
      <c r="O328" s="51">
        <v>81</v>
      </c>
      <c r="P328" s="20">
        <v>6</v>
      </c>
      <c r="Q328" s="29" t="s">
        <v>34</v>
      </c>
      <c r="R328" s="27">
        <v>3871</v>
      </c>
      <c r="S328" s="29" t="s">
        <v>354</v>
      </c>
      <c r="T328" s="19" t="s">
        <v>2945</v>
      </c>
      <c r="U328" s="21">
        <v>486</v>
      </c>
    </row>
    <row r="329" spans="1:21" ht="19.5" customHeight="1" x14ac:dyDescent="0.25">
      <c r="A329" s="27">
        <f>CADASTROS!$B$317</f>
        <v>315</v>
      </c>
      <c r="B329" s="18">
        <f>CADASTROS!$C$317</f>
        <v>0</v>
      </c>
      <c r="C329" s="28"/>
      <c r="D329" s="28">
        <f>PLANILHA_COLHEITA_DIÁRIA!$I$524</f>
        <v>0</v>
      </c>
      <c r="E329" s="20">
        <v>6</v>
      </c>
      <c r="F329" s="29">
        <f>CADASTROS!$E$317</f>
        <v>0</v>
      </c>
      <c r="G329" s="27">
        <f>CADASTROS!$F$317</f>
        <v>0</v>
      </c>
      <c r="H329" s="29">
        <f>CADASTROS!$G$317</f>
        <v>0</v>
      </c>
      <c r="I329" s="19">
        <f>CADASTROS!$H$317</f>
        <v>0</v>
      </c>
      <c r="J329" s="21">
        <f t="shared" ref="J329:J373" si="11">D329*E329</f>
        <v>0</v>
      </c>
      <c r="L329" s="27">
        <v>1856</v>
      </c>
      <c r="M329" s="18" t="s">
        <v>2952</v>
      </c>
      <c r="N329" s="28"/>
      <c r="O329" s="51">
        <v>47.5</v>
      </c>
      <c r="P329" s="20">
        <v>6</v>
      </c>
      <c r="Q329" s="29" t="s">
        <v>34</v>
      </c>
      <c r="R329" s="27">
        <v>3801</v>
      </c>
      <c r="S329" s="29" t="s">
        <v>528</v>
      </c>
      <c r="T329" s="19" t="s">
        <v>2953</v>
      </c>
      <c r="U329" s="21">
        <v>285</v>
      </c>
    </row>
    <row r="330" spans="1:21" ht="19.5" customHeight="1" x14ac:dyDescent="0.25">
      <c r="A330" s="27">
        <f>CADASTROS!$B$318</f>
        <v>316</v>
      </c>
      <c r="B330" s="18">
        <f>CADASTROS!$C$318</f>
        <v>0</v>
      </c>
      <c r="C330" s="28"/>
      <c r="D330" s="28">
        <f>PLANILHA_COLHEITA_DIÁRIA!$I$525</f>
        <v>0</v>
      </c>
      <c r="E330" s="20">
        <v>6</v>
      </c>
      <c r="F330" s="29">
        <f>CADASTROS!$E$318</f>
        <v>0</v>
      </c>
      <c r="G330" s="27">
        <f>CADASTROS!$F$318</f>
        <v>0</v>
      </c>
      <c r="H330" s="29">
        <f>CADASTROS!$G$318</f>
        <v>0</v>
      </c>
      <c r="I330" s="19">
        <f>CADASTROS!$H$318</f>
        <v>0</v>
      </c>
      <c r="J330" s="21">
        <f t="shared" si="11"/>
        <v>0</v>
      </c>
      <c r="L330" s="27">
        <v>1868</v>
      </c>
      <c r="M330" s="18" t="s">
        <v>2986</v>
      </c>
      <c r="N330" s="28"/>
      <c r="O330" s="51">
        <v>18</v>
      </c>
      <c r="P330" s="20">
        <v>6</v>
      </c>
      <c r="Q330" s="29" t="s">
        <v>34</v>
      </c>
      <c r="R330" s="27">
        <v>3871</v>
      </c>
      <c r="S330" s="29" t="s">
        <v>354</v>
      </c>
      <c r="T330" s="19" t="s">
        <v>2987</v>
      </c>
      <c r="U330" s="21">
        <v>108</v>
      </c>
    </row>
    <row r="331" spans="1:21" ht="19.5" customHeight="1" x14ac:dyDescent="0.25">
      <c r="A331" s="27">
        <f>CADASTROS!$B$319</f>
        <v>317</v>
      </c>
      <c r="B331" s="18" t="str">
        <f>CADASTROS!$C$319</f>
        <v>Lusmar Ribeiro dos Santos</v>
      </c>
      <c r="C331" s="28"/>
      <c r="D331" s="44">
        <f>PLANILHA_COLHEITA_DIÁRIA!$I$526</f>
        <v>0</v>
      </c>
      <c r="E331" s="20">
        <v>6</v>
      </c>
      <c r="F331" s="29" t="str">
        <f>CADASTROS!$E$319</f>
        <v>Bradesco</v>
      </c>
      <c r="G331" s="27" t="str">
        <f>CADASTROS!$F$319</f>
        <v>3616-1</v>
      </c>
      <c r="H331" s="29" t="str">
        <f>CADASTROS!$G$319</f>
        <v>c/Poup</v>
      </c>
      <c r="I331" s="19" t="str">
        <f>CADASTROS!$H$319</f>
        <v>1001358-5</v>
      </c>
      <c r="J331" s="21">
        <f t="shared" si="11"/>
        <v>0</v>
      </c>
      <c r="L331" s="27">
        <v>1869</v>
      </c>
      <c r="M331" s="18" t="s">
        <v>2988</v>
      </c>
      <c r="N331" s="28"/>
      <c r="O331" s="51">
        <v>134.5</v>
      </c>
      <c r="P331" s="20">
        <v>6</v>
      </c>
      <c r="Q331" s="29" t="s">
        <v>34</v>
      </c>
      <c r="R331" s="27">
        <v>3801</v>
      </c>
      <c r="S331" s="29" t="s">
        <v>528</v>
      </c>
      <c r="T331" s="19" t="s">
        <v>2989</v>
      </c>
      <c r="U331" s="21">
        <v>807</v>
      </c>
    </row>
    <row r="332" spans="1:21" ht="19.5" customHeight="1" x14ac:dyDescent="0.25">
      <c r="A332" s="27">
        <f>CADASTROS!$B$320</f>
        <v>318</v>
      </c>
      <c r="B332" s="18" t="str">
        <f>CADASTROS!$C$320</f>
        <v>Simone Miranda de Souza</v>
      </c>
      <c r="C332" s="28"/>
      <c r="D332" s="28">
        <f>PLANILHA_COLHEITA_DIÁRIA!$I$527</f>
        <v>0</v>
      </c>
      <c r="E332" s="20">
        <v>6</v>
      </c>
      <c r="F332" s="29" t="str">
        <f>CADASTROS!$E$320</f>
        <v>Cx. Econômica</v>
      </c>
      <c r="G332" s="27">
        <f>CADASTROS!$F$320</f>
        <v>949</v>
      </c>
      <c r="H332" s="29" t="str">
        <f>CADASTROS!$G$320</f>
        <v>023</v>
      </c>
      <c r="I332" s="19" t="str">
        <f>CADASTROS!$H$320</f>
        <v>00024149-0</v>
      </c>
      <c r="J332" s="21">
        <f t="shared" si="11"/>
        <v>0</v>
      </c>
      <c r="L332" s="27">
        <v>1872</v>
      </c>
      <c r="M332" s="18" t="s">
        <v>2994</v>
      </c>
      <c r="N332" s="28"/>
      <c r="O332" s="51">
        <v>23.5</v>
      </c>
      <c r="P332" s="20">
        <v>6</v>
      </c>
      <c r="Q332" s="29" t="s">
        <v>34</v>
      </c>
      <c r="R332" s="27">
        <v>3532</v>
      </c>
      <c r="S332" s="29" t="s">
        <v>354</v>
      </c>
      <c r="T332" s="19" t="s">
        <v>2995</v>
      </c>
      <c r="U332" s="21">
        <v>141</v>
      </c>
    </row>
    <row r="333" spans="1:21" ht="18" customHeight="1" x14ac:dyDescent="0.25">
      <c r="A333" s="27">
        <f>CADASTROS!$B$321</f>
        <v>319</v>
      </c>
      <c r="B333" s="18" t="str">
        <f>CADASTROS!$C$321</f>
        <v>José Ferreira Alves</v>
      </c>
      <c r="C333" s="28"/>
      <c r="D333" s="28">
        <f>PLANILHA_COLHEITA_DIÁRIA!$I$528</f>
        <v>0</v>
      </c>
      <c r="E333" s="20">
        <v>6</v>
      </c>
      <c r="F333" s="29" t="str">
        <f>CADASTROS!$E$321</f>
        <v>Bradesco</v>
      </c>
      <c r="G333" s="27" t="str">
        <f>CADASTROS!$F$321</f>
        <v>3801-6</v>
      </c>
      <c r="H333" s="29" t="str">
        <f>CADASTROS!$G$321</f>
        <v>c/Poup</v>
      </c>
      <c r="I333" s="19" t="str">
        <f>CADASTROS!$H$321</f>
        <v>0604098-5</v>
      </c>
      <c r="J333" s="21">
        <f t="shared" si="11"/>
        <v>0</v>
      </c>
      <c r="L333" s="27">
        <v>1878</v>
      </c>
      <c r="M333" s="18" t="s">
        <v>3006</v>
      </c>
      <c r="N333" s="28"/>
      <c r="O333" s="51">
        <v>48.5</v>
      </c>
      <c r="P333" s="20">
        <v>6</v>
      </c>
      <c r="Q333" s="29" t="s">
        <v>34</v>
      </c>
      <c r="R333" s="27">
        <v>3801</v>
      </c>
      <c r="S333" s="29" t="s">
        <v>354</v>
      </c>
      <c r="T333" s="19" t="s">
        <v>3007</v>
      </c>
      <c r="U333" s="21">
        <v>291</v>
      </c>
    </row>
    <row r="334" spans="1:21" ht="15.6" customHeight="1" x14ac:dyDescent="0.25">
      <c r="A334" s="27">
        <f>CADASTROS!$B$322</f>
        <v>320</v>
      </c>
      <c r="B334" s="18" t="str">
        <f>CADASTROS!$C$322</f>
        <v>Daniel Santos Ferreira</v>
      </c>
      <c r="C334" s="28"/>
      <c r="D334" s="28">
        <f>PLANILHA_COLHEITA_DIÁRIA!$I$529</f>
        <v>0</v>
      </c>
      <c r="E334" s="20">
        <v>6</v>
      </c>
      <c r="F334" s="29" t="str">
        <f>CADASTROS!$E$322</f>
        <v>Cx. Econômica</v>
      </c>
      <c r="G334" s="27">
        <f>CADASTROS!$F$322</f>
        <v>4825</v>
      </c>
      <c r="H334" s="29" t="str">
        <f>CADASTROS!$G$322</f>
        <v>013</v>
      </c>
      <c r="I334" s="19" t="str">
        <f>CADASTROS!$H$322</f>
        <v>00004628-9</v>
      </c>
      <c r="J334" s="21">
        <f t="shared" si="11"/>
        <v>0</v>
      </c>
      <c r="L334" s="27">
        <v>1880</v>
      </c>
      <c r="M334" s="18" t="s">
        <v>3009</v>
      </c>
      <c r="N334" s="28"/>
      <c r="O334" s="51">
        <v>15</v>
      </c>
      <c r="P334" s="20">
        <v>6</v>
      </c>
      <c r="Q334" s="29" t="s">
        <v>34</v>
      </c>
      <c r="R334" s="27">
        <v>3801</v>
      </c>
      <c r="S334" s="29" t="s">
        <v>528</v>
      </c>
      <c r="T334" s="19" t="s">
        <v>3010</v>
      </c>
      <c r="U334" s="21">
        <v>90</v>
      </c>
    </row>
    <row r="335" spans="1:21" ht="15.6" customHeight="1" x14ac:dyDescent="0.25">
      <c r="A335" s="27">
        <f>CADASTROS!$B$323</f>
        <v>321</v>
      </c>
      <c r="B335" s="18">
        <f>CADASTROS!$C$323</f>
        <v>0</v>
      </c>
      <c r="C335" s="28"/>
      <c r="D335" s="28">
        <f>PLANILHA_COLHEITA_DIÁRIA!$I$530</f>
        <v>0</v>
      </c>
      <c r="E335" s="20">
        <v>6</v>
      </c>
      <c r="F335" s="29">
        <f>CADASTROS!$E$323</f>
        <v>0</v>
      </c>
      <c r="G335" s="27">
        <f>CADASTROS!$F$323</f>
        <v>0</v>
      </c>
      <c r="H335" s="29">
        <f>CADASTROS!$G$323</f>
        <v>0</v>
      </c>
      <c r="I335" s="19">
        <f>CADASTROS!$H$323</f>
        <v>0</v>
      </c>
      <c r="J335" s="21">
        <f t="shared" si="11"/>
        <v>0</v>
      </c>
      <c r="L335" s="27">
        <v>1884</v>
      </c>
      <c r="M335" s="18" t="s">
        <v>3018</v>
      </c>
      <c r="N335" s="28"/>
      <c r="O335" s="51">
        <v>64.5</v>
      </c>
      <c r="P335" s="20">
        <v>6</v>
      </c>
      <c r="Q335" s="29" t="s">
        <v>34</v>
      </c>
      <c r="R335" s="27">
        <v>3801</v>
      </c>
      <c r="S335" s="29" t="s">
        <v>528</v>
      </c>
      <c r="T335" s="19" t="s">
        <v>3019</v>
      </c>
      <c r="U335" s="21">
        <v>387</v>
      </c>
    </row>
    <row r="336" spans="1:21" ht="15.6" customHeight="1" x14ac:dyDescent="0.25">
      <c r="A336" s="27">
        <f>CADASTROS!$B$324</f>
        <v>322</v>
      </c>
      <c r="B336" s="18" t="str">
        <f>CADASTROS!$C$324</f>
        <v>Geová dos Santos</v>
      </c>
      <c r="C336" s="28"/>
      <c r="D336" s="28">
        <f>PLANILHA_COLHEITA_DIÁRIA!$I$531</f>
        <v>0</v>
      </c>
      <c r="E336" s="20">
        <v>6</v>
      </c>
      <c r="F336" s="29" t="str">
        <f>CADASTROS!$E$324</f>
        <v>Cx. Econômica</v>
      </c>
      <c r="G336" s="27">
        <f>CADASTROS!$F$324</f>
        <v>4825</v>
      </c>
      <c r="H336" s="29" t="str">
        <f>CADASTROS!$G$324</f>
        <v>013</v>
      </c>
      <c r="I336" s="19" t="str">
        <f>CADASTROS!$H$324</f>
        <v>00012602-9</v>
      </c>
      <c r="J336" s="21">
        <f t="shared" si="11"/>
        <v>0</v>
      </c>
      <c r="L336" s="27">
        <v>1887</v>
      </c>
      <c r="M336" s="18" t="s">
        <v>3024</v>
      </c>
      <c r="N336" s="28"/>
      <c r="O336" s="51">
        <v>18.5</v>
      </c>
      <c r="P336" s="20">
        <v>6</v>
      </c>
      <c r="Q336" s="29" t="s">
        <v>34</v>
      </c>
      <c r="R336" s="27">
        <v>3801</v>
      </c>
      <c r="S336" s="29" t="s">
        <v>528</v>
      </c>
      <c r="T336" s="19" t="s">
        <v>3025</v>
      </c>
      <c r="U336" s="21">
        <v>111</v>
      </c>
    </row>
    <row r="337" spans="1:21" ht="15.6" customHeight="1" x14ac:dyDescent="0.25">
      <c r="A337" s="27">
        <f>CADASTROS!$B$325</f>
        <v>323</v>
      </c>
      <c r="B337" s="18" t="str">
        <f>CADASTROS!$C$325</f>
        <v>Manoel Domingos S. Jesus</v>
      </c>
      <c r="C337" s="28"/>
      <c r="D337" s="28">
        <f>PLANILHA_COLHEITA_DIÁRIA!$I$532</f>
        <v>0</v>
      </c>
      <c r="E337" s="20">
        <v>6</v>
      </c>
      <c r="F337" s="29" t="str">
        <f>CADASTROS!$E$325</f>
        <v>Cx. Econômica</v>
      </c>
      <c r="G337" s="27">
        <f>CADASTROS!$F$325</f>
        <v>128</v>
      </c>
      <c r="H337" s="29" t="str">
        <f>CADASTROS!$G$325</f>
        <v>013</v>
      </c>
      <c r="I337" s="19" t="str">
        <f>CADASTROS!$H$325</f>
        <v>00006952-1</v>
      </c>
      <c r="J337" s="21">
        <f t="shared" si="11"/>
        <v>0</v>
      </c>
      <c r="L337" s="27">
        <v>1907</v>
      </c>
      <c r="M337" s="18" t="s">
        <v>3058</v>
      </c>
      <c r="N337" s="28"/>
      <c r="O337" s="51">
        <v>9.5</v>
      </c>
      <c r="P337" s="20">
        <v>6</v>
      </c>
      <c r="Q337" s="29" t="s">
        <v>34</v>
      </c>
      <c r="R337" s="27">
        <v>3871</v>
      </c>
      <c r="S337" s="29" t="s">
        <v>354</v>
      </c>
      <c r="T337" s="19" t="s">
        <v>3059</v>
      </c>
      <c r="U337" s="21">
        <v>57</v>
      </c>
    </row>
    <row r="338" spans="1:21" ht="15.6" customHeight="1" x14ac:dyDescent="0.25">
      <c r="A338" s="27">
        <f>CADASTROS!$B$326</f>
        <v>324</v>
      </c>
      <c r="B338" s="18" t="str">
        <f>CADASTROS!$C$326</f>
        <v>Leandro José dos Santos</v>
      </c>
      <c r="C338" s="28"/>
      <c r="D338" s="28">
        <f>PLANILHA_COLHEITA_DIÁRIA!$I$533</f>
        <v>0</v>
      </c>
      <c r="E338" s="20">
        <v>6</v>
      </c>
      <c r="F338" s="29" t="str">
        <f>CADASTROS!$E$326</f>
        <v>Cx. Econômica</v>
      </c>
      <c r="G338" s="27">
        <f>CADASTROS!$F$326</f>
        <v>4825</v>
      </c>
      <c r="H338" s="29" t="str">
        <f>CADASTROS!$G$326</f>
        <v>013</v>
      </c>
      <c r="I338" s="19" t="str">
        <f>CADASTROS!$H$326</f>
        <v>00008909-3</v>
      </c>
      <c r="J338" s="21">
        <f t="shared" si="11"/>
        <v>0</v>
      </c>
      <c r="L338" s="27">
        <v>1908</v>
      </c>
      <c r="M338" s="18" t="s">
        <v>3060</v>
      </c>
      <c r="N338" s="28"/>
      <c r="O338" s="51">
        <v>10</v>
      </c>
      <c r="P338" s="20">
        <v>6</v>
      </c>
      <c r="Q338" s="29" t="s">
        <v>34</v>
      </c>
      <c r="R338" s="27">
        <v>3801</v>
      </c>
      <c r="S338" s="29" t="s">
        <v>528</v>
      </c>
      <c r="T338" s="19" t="s">
        <v>1858</v>
      </c>
      <c r="U338" s="21">
        <v>60</v>
      </c>
    </row>
    <row r="339" spans="1:21" ht="15.6" customHeight="1" x14ac:dyDescent="0.25">
      <c r="A339" s="27">
        <f>CADASTROS!$B$327</f>
        <v>325</v>
      </c>
      <c r="B339" s="18" t="str">
        <f>CADASTROS!$C$327</f>
        <v>Edivânia Pereira dos Santos</v>
      </c>
      <c r="C339" s="28"/>
      <c r="D339" s="63">
        <f>PLANILHA_COLHEITA_DIÁRIA!$I$534</f>
        <v>0</v>
      </c>
      <c r="E339" s="20">
        <v>6</v>
      </c>
      <c r="F339" s="29" t="str">
        <f>CADASTROS!$E$327</f>
        <v>Cx. Econômica</v>
      </c>
      <c r="G339" s="27">
        <f>CADASTROS!$F$327</f>
        <v>4825</v>
      </c>
      <c r="H339" s="29" t="str">
        <f>CADASTROS!$G$327</f>
        <v>013</v>
      </c>
      <c r="I339" s="19" t="str">
        <f>CADASTROS!$H$327</f>
        <v>00018526-2</v>
      </c>
      <c r="J339" s="21">
        <f t="shared" si="11"/>
        <v>0</v>
      </c>
      <c r="L339" s="27"/>
      <c r="M339" s="18"/>
      <c r="N339" s="28"/>
      <c r="O339" s="63"/>
      <c r="P339" s="20"/>
      <c r="Q339" s="29"/>
      <c r="R339" s="27"/>
      <c r="S339" s="29"/>
      <c r="T339" s="19"/>
      <c r="U339" s="21"/>
    </row>
    <row r="340" spans="1:21" ht="15.6" customHeight="1" x14ac:dyDescent="0.25">
      <c r="A340" s="27">
        <f>CADASTROS!$B$328</f>
        <v>326</v>
      </c>
      <c r="B340" s="18" t="str">
        <f>CADASTROS!$C$328</f>
        <v>Rita de Cássia Lima de Sousa</v>
      </c>
      <c r="C340" s="28"/>
      <c r="D340" s="63">
        <f>PLANILHA_COLHEITA_DIÁRIA!$I$535</f>
        <v>0</v>
      </c>
      <c r="E340" s="20">
        <v>6</v>
      </c>
      <c r="F340" s="29" t="str">
        <f>CADASTROS!$E$328</f>
        <v>Cx. Econômica</v>
      </c>
      <c r="G340" s="27">
        <f>CADASTROS!$F$328</f>
        <v>4825</v>
      </c>
      <c r="H340" s="29" t="str">
        <f>CADASTROS!$G$328</f>
        <v>013</v>
      </c>
      <c r="I340" s="19" t="str">
        <f>CADASTROS!$H$328</f>
        <v>804939303-6</v>
      </c>
      <c r="J340" s="21">
        <f t="shared" si="11"/>
        <v>0</v>
      </c>
      <c r="L340" s="27"/>
      <c r="M340" s="18"/>
      <c r="N340" s="28"/>
      <c r="O340" s="63"/>
      <c r="P340" s="20"/>
      <c r="Q340" s="29"/>
      <c r="R340" s="27"/>
      <c r="S340" s="29"/>
      <c r="T340" s="19"/>
      <c r="U340" s="21"/>
    </row>
    <row r="341" spans="1:21" ht="15.6" customHeight="1" x14ac:dyDescent="0.25">
      <c r="A341" s="27">
        <f>CADASTROS!$B$329</f>
        <v>327</v>
      </c>
      <c r="B341" s="18" t="str">
        <f>CADASTROS!$C$329</f>
        <v>Eliana Souza da Cruz</v>
      </c>
      <c r="C341" s="28"/>
      <c r="D341" s="63">
        <f>PLANILHA_COLHEITA_DIÁRIA!$I$536</f>
        <v>0</v>
      </c>
      <c r="E341" s="20">
        <v>6</v>
      </c>
      <c r="F341" s="29" t="str">
        <f>CADASTROS!$E$329</f>
        <v>Bradesco</v>
      </c>
      <c r="G341" s="27" t="str">
        <f>CADASTROS!$F$329</f>
        <v>3801-6</v>
      </c>
      <c r="H341" s="29" t="str">
        <f>CADASTROS!$G$329</f>
        <v>poup</v>
      </c>
      <c r="I341" s="19" t="str">
        <f>CADASTROS!$H$329</f>
        <v>0350169-8</v>
      </c>
      <c r="J341" s="21">
        <f t="shared" si="11"/>
        <v>0</v>
      </c>
      <c r="L341" s="27"/>
      <c r="M341" s="18"/>
      <c r="N341" s="28"/>
      <c r="O341" s="51"/>
      <c r="P341" s="20"/>
      <c r="Q341" s="29"/>
      <c r="R341" s="27"/>
      <c r="S341" s="29"/>
      <c r="T341" s="19"/>
      <c r="U341" s="21"/>
    </row>
    <row r="342" spans="1:21" ht="15.6" customHeight="1" x14ac:dyDescent="0.25">
      <c r="A342" s="27">
        <f>CADASTROS!$B$330</f>
        <v>328</v>
      </c>
      <c r="B342" s="18" t="str">
        <f>CADASTROS!$C$330</f>
        <v>Antônia de Jesus Carvalho</v>
      </c>
      <c r="C342" s="28"/>
      <c r="D342" s="28">
        <f>PLANILHA_COLHEITA_DIÁRIA!$I$537</f>
        <v>0</v>
      </c>
      <c r="E342" s="20">
        <v>6</v>
      </c>
      <c r="F342" s="29" t="str">
        <f>CADASTROS!$E$330</f>
        <v>Cx. Econômica</v>
      </c>
      <c r="G342" s="27">
        <f>CADASTROS!$F$330</f>
        <v>780</v>
      </c>
      <c r="H342" s="29" t="str">
        <f>CADASTROS!$G$330</f>
        <v>023</v>
      </c>
      <c r="I342" s="19" t="str">
        <f>CADASTROS!$H$330</f>
        <v>00009660-2</v>
      </c>
      <c r="J342" s="21">
        <f t="shared" si="11"/>
        <v>0</v>
      </c>
      <c r="L342" s="27"/>
      <c r="M342" s="18"/>
      <c r="N342" s="28"/>
      <c r="O342" s="51"/>
      <c r="P342" s="20"/>
      <c r="Q342" s="29"/>
      <c r="R342" s="27"/>
      <c r="S342" s="29"/>
      <c r="T342" s="19"/>
      <c r="U342" s="21"/>
    </row>
    <row r="343" spans="1:21" ht="15.6" customHeight="1" x14ac:dyDescent="0.25">
      <c r="A343" s="27">
        <f>CADASTROS!$B$331</f>
        <v>329</v>
      </c>
      <c r="B343" s="18" t="str">
        <f>CADASTROS!$C$331</f>
        <v>Arlinda Santana Guimarães</v>
      </c>
      <c r="C343" s="28"/>
      <c r="D343" s="28">
        <f>PLANILHA_COLHEITA_DIÁRIA!$I$538</f>
        <v>0</v>
      </c>
      <c r="E343" s="20">
        <v>6</v>
      </c>
      <c r="F343" s="29" t="str">
        <f>CADASTROS!$E$331</f>
        <v>Bradesco</v>
      </c>
      <c r="G343" s="27" t="str">
        <f>CADASTROS!$F$331</f>
        <v>3801-6</v>
      </c>
      <c r="H343" s="29" t="str">
        <f>CADASTROS!$G$331</f>
        <v>c/corr</v>
      </c>
      <c r="I343" s="19" t="str">
        <f>CADASTROS!$H$331</f>
        <v>0522862-0</v>
      </c>
      <c r="J343" s="21">
        <f t="shared" si="11"/>
        <v>0</v>
      </c>
      <c r="L343" s="27"/>
      <c r="M343" s="18"/>
      <c r="N343" s="28"/>
      <c r="O343" s="63"/>
      <c r="P343" s="20"/>
      <c r="Q343" s="29"/>
      <c r="R343" s="27"/>
      <c r="S343" s="29"/>
      <c r="T343" s="19"/>
      <c r="U343" s="21"/>
    </row>
    <row r="344" spans="1:21" ht="15.6" customHeight="1" x14ac:dyDescent="0.25">
      <c r="A344" s="27">
        <f>CADASTROS!$B$332</f>
        <v>330</v>
      </c>
      <c r="B344" s="18" t="str">
        <f>CADASTROS!$C$332</f>
        <v>Leila Sena Boaventura</v>
      </c>
      <c r="C344" s="28"/>
      <c r="D344" s="28">
        <f>PLANILHA_COLHEITA_DIÁRIA!$I$539</f>
        <v>0</v>
      </c>
      <c r="E344" s="20">
        <v>6</v>
      </c>
      <c r="F344" s="29" t="str">
        <f>CADASTROS!$E$332</f>
        <v>Cx. Econômica</v>
      </c>
      <c r="G344" s="27">
        <f>CADASTROS!$F$332</f>
        <v>4825</v>
      </c>
      <c r="H344" s="29" t="str">
        <f>CADASTROS!$G$332</f>
        <v>013</v>
      </c>
      <c r="I344" s="19" t="str">
        <f>CADASTROS!$H$332</f>
        <v>00005793-0</v>
      </c>
      <c r="J344" s="21">
        <f t="shared" si="11"/>
        <v>0</v>
      </c>
      <c r="L344" s="27"/>
      <c r="M344" s="18"/>
      <c r="N344" s="28"/>
      <c r="O344" s="63"/>
      <c r="P344" s="20"/>
      <c r="Q344" s="29"/>
      <c r="R344" s="27"/>
      <c r="S344" s="29"/>
      <c r="T344" s="19"/>
      <c r="U344" s="21"/>
    </row>
    <row r="345" spans="1:21" ht="15.6" customHeight="1" x14ac:dyDescent="0.25">
      <c r="A345" s="27">
        <f>CADASTROS!$B$333</f>
        <v>331</v>
      </c>
      <c r="B345" s="18" t="str">
        <f>CADASTROS!$C$333</f>
        <v>Ediney Xavier Alves</v>
      </c>
      <c r="C345" s="28"/>
      <c r="D345" s="28">
        <f>PLANILHA_COLHEITA_DIÁRIA!$I$540</f>
        <v>0</v>
      </c>
      <c r="E345" s="20">
        <v>6</v>
      </c>
      <c r="F345" s="29" t="str">
        <f>CADASTROS!$E$333</f>
        <v>Cx. Econômica</v>
      </c>
      <c r="G345" s="27">
        <f>CADASTROS!$F$333</f>
        <v>780</v>
      </c>
      <c r="H345" s="29" t="str">
        <f>CADASTROS!$G$333</f>
        <v>013</v>
      </c>
      <c r="I345" s="19" t="str">
        <f>CADASTROS!$H$333</f>
        <v>00066359-3</v>
      </c>
      <c r="J345" s="21">
        <f t="shared" si="11"/>
        <v>0</v>
      </c>
      <c r="L345" s="27"/>
      <c r="M345" s="18"/>
      <c r="N345" s="28"/>
      <c r="O345" s="63"/>
      <c r="P345" s="20"/>
      <c r="Q345" s="29"/>
      <c r="R345" s="27"/>
      <c r="S345" s="29"/>
      <c r="T345" s="19"/>
      <c r="U345" s="21"/>
    </row>
    <row r="346" spans="1:21" ht="15.6" customHeight="1" x14ac:dyDescent="0.25">
      <c r="A346" s="27">
        <f>CADASTROS!$B$334</f>
        <v>332</v>
      </c>
      <c r="B346" s="18" t="str">
        <f>CADASTROS!$C$334</f>
        <v>Antônio Eudes A Silva</v>
      </c>
      <c r="C346" s="28"/>
      <c r="D346" s="63">
        <f>PLANILHA_COLHEITA_DIÁRIA!$I$541</f>
        <v>0</v>
      </c>
      <c r="E346" s="20">
        <v>6</v>
      </c>
      <c r="F346" s="29" t="str">
        <f>CADASTROS!$E$334</f>
        <v>Banco do Brasil</v>
      </c>
      <c r="G346" s="27" t="str">
        <f>CADASTROS!$F$334</f>
        <v>2997-1</v>
      </c>
      <c r="H346" s="29" t="str">
        <f>CADASTROS!$G$334</f>
        <v>c/Poup</v>
      </c>
      <c r="I346" s="19" t="str">
        <f>CADASTROS!$H$334</f>
        <v>6.090-9</v>
      </c>
      <c r="J346" s="21">
        <f t="shared" si="11"/>
        <v>0</v>
      </c>
      <c r="L346" s="27"/>
      <c r="M346" s="18"/>
      <c r="N346" s="28"/>
      <c r="O346" s="63"/>
      <c r="P346" s="20"/>
      <c r="Q346" s="29"/>
      <c r="R346" s="27"/>
      <c r="S346" s="29"/>
      <c r="T346" s="19"/>
      <c r="U346" s="21"/>
    </row>
    <row r="347" spans="1:21" ht="15.6" customHeight="1" x14ac:dyDescent="0.25">
      <c r="A347" s="27">
        <f>CADASTROS!$B$335</f>
        <v>333</v>
      </c>
      <c r="B347" s="18" t="str">
        <f>CADASTROS!$C$335</f>
        <v>Leonice Silva Santos</v>
      </c>
      <c r="C347" s="28"/>
      <c r="D347" s="44">
        <f>PLANILHA_COLHEITA_DIÁRIA!$I$542</f>
        <v>0</v>
      </c>
      <c r="E347" s="20">
        <v>6</v>
      </c>
      <c r="F347" s="29" t="str">
        <f>CADASTROS!$E$335</f>
        <v>Cx. Econômica</v>
      </c>
      <c r="G347" s="27">
        <f>CADASTROS!$F$335</f>
        <v>780</v>
      </c>
      <c r="H347" s="29" t="str">
        <f>CADASTROS!$G$335</f>
        <v>023</v>
      </c>
      <c r="I347" s="19" t="str">
        <f>CADASTROS!$H$335</f>
        <v>00011645-0</v>
      </c>
      <c r="J347" s="21">
        <f t="shared" si="11"/>
        <v>0</v>
      </c>
      <c r="L347" s="27"/>
      <c r="M347" s="18"/>
      <c r="N347" s="28"/>
      <c r="O347" s="63"/>
      <c r="P347" s="20"/>
      <c r="Q347" s="29"/>
      <c r="R347" s="27"/>
      <c r="S347" s="29"/>
      <c r="T347" s="19"/>
      <c r="U347" s="21"/>
    </row>
    <row r="348" spans="1:21" ht="15.6" customHeight="1" x14ac:dyDescent="0.25">
      <c r="A348" s="27">
        <f>CADASTROS!$B$336</f>
        <v>334</v>
      </c>
      <c r="B348" s="18" t="str">
        <f>CADASTROS!$C$336</f>
        <v>Marenilde Soares Silva</v>
      </c>
      <c r="C348" s="28"/>
      <c r="D348" s="28">
        <f>PLANILHA_COLHEITA_DIÁRIA!$I$543</f>
        <v>0</v>
      </c>
      <c r="E348" s="20">
        <v>6</v>
      </c>
      <c r="F348" s="29" t="str">
        <f>CADASTROS!$E$336</f>
        <v>Bradesco</v>
      </c>
      <c r="G348" s="27" t="str">
        <f>CADASTROS!$F$336</f>
        <v>3801-6</v>
      </c>
      <c r="H348" s="29" t="str">
        <f>CADASTROS!$G$336</f>
        <v>c/corr</v>
      </c>
      <c r="I348" s="19" t="str">
        <f>CADASTROS!$H$336</f>
        <v>0064316-5</v>
      </c>
      <c r="J348" s="21">
        <f t="shared" si="11"/>
        <v>0</v>
      </c>
      <c r="L348" s="27"/>
      <c r="M348" s="18"/>
      <c r="N348" s="28"/>
      <c r="O348" s="63"/>
      <c r="P348" s="20"/>
      <c r="Q348" s="29"/>
      <c r="R348" s="27"/>
      <c r="S348" s="29"/>
      <c r="T348" s="19"/>
      <c r="U348" s="21"/>
    </row>
    <row r="349" spans="1:21" ht="15.6" customHeight="1" x14ac:dyDescent="0.25">
      <c r="A349" s="27">
        <f>CADASTROS!$B$337</f>
        <v>335</v>
      </c>
      <c r="B349" s="18" t="str">
        <f>CADASTROS!$C$337</f>
        <v>Lucas Cruz Carvalho</v>
      </c>
      <c r="C349" s="28"/>
      <c r="D349" s="63">
        <f>PLANILHA_COLHEITA_DIÁRIA!$I$544</f>
        <v>0</v>
      </c>
      <c r="E349" s="20">
        <v>6</v>
      </c>
      <c r="F349" s="29" t="str">
        <f>CADASTROS!$E$337</f>
        <v>Cx. Econômica</v>
      </c>
      <c r="G349" s="27">
        <f>CADASTROS!$F$337</f>
        <v>4825</v>
      </c>
      <c r="H349" s="29" t="str">
        <f>CADASTROS!$G$337</f>
        <v>013</v>
      </c>
      <c r="I349" s="19" t="str">
        <f>CADASTROS!$H$337</f>
        <v>00008154-8</v>
      </c>
      <c r="J349" s="21">
        <f t="shared" si="11"/>
        <v>0</v>
      </c>
      <c r="L349" s="27"/>
      <c r="M349" s="18"/>
      <c r="N349" s="28"/>
      <c r="O349" s="63"/>
      <c r="P349" s="20"/>
      <c r="Q349" s="29"/>
      <c r="R349" s="27"/>
      <c r="S349" s="29"/>
      <c r="T349" s="19"/>
      <c r="U349" s="21"/>
    </row>
    <row r="350" spans="1:21" ht="15.6" customHeight="1" x14ac:dyDescent="0.25">
      <c r="A350" s="27">
        <f>CADASTROS!$B$338</f>
        <v>336</v>
      </c>
      <c r="B350" s="18" t="str">
        <f>CADASTROS!$C$338</f>
        <v>Lindacir M. J. da Silva</v>
      </c>
      <c r="C350" s="28"/>
      <c r="D350" s="50">
        <f>PLANILHA_COLHEITA_DIÁRIA!$I$545</f>
        <v>0</v>
      </c>
      <c r="E350" s="20">
        <v>6</v>
      </c>
      <c r="F350" s="29">
        <f>CADASTROS!$E$338</f>
        <v>0</v>
      </c>
      <c r="G350" s="27">
        <f>CADASTROS!$F$338</f>
        <v>0</v>
      </c>
      <c r="H350" s="29">
        <f>CADASTROS!$G$338</f>
        <v>0</v>
      </c>
      <c r="I350" s="19">
        <f>CADASTROS!$H$338</f>
        <v>0</v>
      </c>
      <c r="J350" s="21">
        <f t="shared" si="11"/>
        <v>0</v>
      </c>
      <c r="L350" s="27"/>
      <c r="M350" s="18"/>
      <c r="N350" s="28"/>
      <c r="O350" s="63"/>
      <c r="P350" s="20"/>
      <c r="Q350" s="29"/>
      <c r="R350" s="27"/>
      <c r="S350" s="29"/>
      <c r="T350" s="19"/>
      <c r="U350" s="21"/>
    </row>
    <row r="351" spans="1:21" ht="15.6" customHeight="1" x14ac:dyDescent="0.25">
      <c r="A351" s="27">
        <f>CADASTROS!$B$339</f>
        <v>337</v>
      </c>
      <c r="B351" s="18" t="str">
        <f>CADASTROS!$C$339</f>
        <v>Edineia M. dos Santos</v>
      </c>
      <c r="C351" s="28"/>
      <c r="D351" s="63">
        <f>PLANILHA_COLHEITA_DIÁRIA!$I$546</f>
        <v>0</v>
      </c>
      <c r="E351" s="20">
        <v>6</v>
      </c>
      <c r="F351" s="29">
        <f>CADASTROS!$E$339</f>
        <v>0</v>
      </c>
      <c r="G351" s="27">
        <f>CADASTROS!$F$339</f>
        <v>0</v>
      </c>
      <c r="H351" s="29">
        <f>CADASTROS!$G$339</f>
        <v>0</v>
      </c>
      <c r="I351" s="19">
        <f>CADASTROS!$H$339</f>
        <v>0</v>
      </c>
      <c r="J351" s="21">
        <f t="shared" si="11"/>
        <v>0</v>
      </c>
      <c r="L351" s="27"/>
      <c r="M351" s="18"/>
      <c r="N351" s="28"/>
      <c r="O351" s="63"/>
      <c r="P351" s="20"/>
      <c r="Q351" s="29"/>
      <c r="R351" s="27"/>
      <c r="S351" s="29"/>
      <c r="T351" s="19"/>
      <c r="U351" s="21"/>
    </row>
    <row r="352" spans="1:21" ht="15.6" customHeight="1" x14ac:dyDescent="0.25">
      <c r="A352" s="27">
        <f>CADASTROS!$B$340</f>
        <v>338</v>
      </c>
      <c r="B352" s="18" t="str">
        <f>CADASTROS!$C$340</f>
        <v>Margarida Agda de Jesus</v>
      </c>
      <c r="C352" s="28"/>
      <c r="D352" s="28">
        <f>PLANILHA_COLHEITA_DIÁRIA!$I$547</f>
        <v>0</v>
      </c>
      <c r="E352" s="20">
        <v>6</v>
      </c>
      <c r="F352" s="29" t="str">
        <f>CADASTROS!$E$340</f>
        <v>Cx. Econômica</v>
      </c>
      <c r="G352" s="27">
        <f>CADASTROS!$F$340</f>
        <v>780</v>
      </c>
      <c r="H352" s="29" t="str">
        <f>CADASTROS!$G$340</f>
        <v>013</v>
      </c>
      <c r="I352" s="19" t="str">
        <f>CADASTROS!$H$340</f>
        <v>00000119-1</v>
      </c>
      <c r="J352" s="21">
        <f t="shared" si="11"/>
        <v>0</v>
      </c>
      <c r="L352" s="27"/>
      <c r="M352" s="18"/>
      <c r="N352" s="28"/>
      <c r="O352" s="63"/>
      <c r="P352" s="20"/>
      <c r="Q352" s="29"/>
      <c r="R352" s="27"/>
      <c r="S352" s="29"/>
      <c r="T352" s="19"/>
      <c r="U352" s="21"/>
    </row>
    <row r="353" spans="1:21" ht="15.6" customHeight="1" x14ac:dyDescent="0.25">
      <c r="A353" s="27">
        <f>CADASTROS!$B$341</f>
        <v>339</v>
      </c>
      <c r="B353" s="18" t="str">
        <f>CADASTROS!$C$341</f>
        <v>Alcinei Jesus da Silva</v>
      </c>
      <c r="C353" s="28"/>
      <c r="D353" s="28">
        <f>PLANILHA_COLHEITA_DIÁRIA!$I$548</f>
        <v>0</v>
      </c>
      <c r="E353" s="20">
        <v>6</v>
      </c>
      <c r="F353" s="29" t="str">
        <f>CADASTROS!$E$341</f>
        <v>Bradesco</v>
      </c>
      <c r="G353" s="27" t="str">
        <f>CADASTROS!$F$341</f>
        <v>1384-6</v>
      </c>
      <c r="H353" s="29" t="str">
        <f>CADASTROS!$G$341</f>
        <v>poup</v>
      </c>
      <c r="I353" s="19" t="str">
        <f>CADASTROS!$H$341</f>
        <v>1001010-1</v>
      </c>
      <c r="J353" s="21">
        <f t="shared" si="11"/>
        <v>0</v>
      </c>
      <c r="L353" s="27"/>
      <c r="M353" s="18"/>
      <c r="N353" s="28"/>
      <c r="O353" s="63"/>
      <c r="P353" s="20"/>
      <c r="Q353" s="29"/>
      <c r="R353" s="27"/>
      <c r="S353" s="29"/>
      <c r="T353" s="19"/>
      <c r="U353" s="21"/>
    </row>
    <row r="354" spans="1:21" ht="15.6" customHeight="1" x14ac:dyDescent="0.25">
      <c r="A354" s="27">
        <f>CADASTROS!$B$342</f>
        <v>340</v>
      </c>
      <c r="B354" s="18" t="str">
        <f>CADASTROS!$C$342</f>
        <v>Orivaldo Bispo Gama</v>
      </c>
      <c r="C354" s="28"/>
      <c r="D354" s="44">
        <f>PLANILHA_COLHEITA_DIÁRIA!$I$549</f>
        <v>0</v>
      </c>
      <c r="E354" s="20">
        <v>6</v>
      </c>
      <c r="F354" s="29" t="str">
        <f>CADASTROS!$E$342</f>
        <v>Cx. Econômica</v>
      </c>
      <c r="G354" s="27">
        <f>CADASTROS!$F$342</f>
        <v>780</v>
      </c>
      <c r="H354" s="29" t="str">
        <f>CADASTROS!$G$342</f>
        <v>023</v>
      </c>
      <c r="I354" s="19" t="str">
        <f>CADASTROS!$H$342</f>
        <v>00012658-7</v>
      </c>
      <c r="J354" s="21">
        <f t="shared" si="11"/>
        <v>0</v>
      </c>
      <c r="L354" s="27"/>
      <c r="M354" s="18"/>
      <c r="N354" s="28"/>
      <c r="O354" s="63"/>
      <c r="P354" s="20"/>
      <c r="Q354" s="29"/>
      <c r="R354" s="27"/>
      <c r="S354" s="29"/>
      <c r="T354" s="19"/>
      <c r="U354" s="21"/>
    </row>
    <row r="355" spans="1:21" ht="15.6" customHeight="1" x14ac:dyDescent="0.25">
      <c r="A355" s="27">
        <f>CADASTROS!$B$343</f>
        <v>341</v>
      </c>
      <c r="B355" s="18" t="str">
        <f>CADASTROS!$C$343</f>
        <v>Valdenice Santana de Gois</v>
      </c>
      <c r="C355" s="28"/>
      <c r="D355" s="28">
        <f>PLANILHA_COLHEITA_DIÁRIA!$I$550</f>
        <v>0</v>
      </c>
      <c r="E355" s="20">
        <v>6</v>
      </c>
      <c r="F355" s="29" t="str">
        <f>CADASTROS!$E$343</f>
        <v>Bradesco</v>
      </c>
      <c r="G355" s="27" t="str">
        <f>CADASTROS!$F$343</f>
        <v>3801-6</v>
      </c>
      <c r="H355" s="29" t="str">
        <f>CADASTROS!$G$343</f>
        <v>c/corr</v>
      </c>
      <c r="I355" s="19" t="str">
        <f>CADASTROS!$H$343</f>
        <v>0060283-3</v>
      </c>
      <c r="J355" s="21">
        <f t="shared" si="11"/>
        <v>0</v>
      </c>
      <c r="L355" s="27"/>
      <c r="M355" s="18"/>
      <c r="N355" s="28"/>
      <c r="O355" s="63"/>
      <c r="P355" s="20"/>
      <c r="Q355" s="29"/>
      <c r="R355" s="27"/>
      <c r="S355" s="29"/>
      <c r="T355" s="19"/>
      <c r="U355" s="21"/>
    </row>
    <row r="356" spans="1:21" ht="15.6" customHeight="1" x14ac:dyDescent="0.25">
      <c r="A356" s="27">
        <f>CADASTROS!$B$344</f>
        <v>342</v>
      </c>
      <c r="B356" s="18" t="str">
        <f>CADASTROS!$C$344</f>
        <v xml:space="preserve">Sergio Neto da Cruz </v>
      </c>
      <c r="C356" s="28"/>
      <c r="D356" s="28">
        <f>PLANILHA_COLHEITA_DIÁRIA!$I$567</f>
        <v>0</v>
      </c>
      <c r="E356" s="20">
        <v>6</v>
      </c>
      <c r="F356" s="29" t="str">
        <f>CADASTROS!$E$344</f>
        <v>Cx. Econômica</v>
      </c>
      <c r="G356" s="27">
        <f>CADASTROS!$F$344</f>
        <v>780</v>
      </c>
      <c r="H356" s="29" t="str">
        <f>CADASTROS!$G$344</f>
        <v>013</v>
      </c>
      <c r="I356" s="19" t="str">
        <f>CADASTROS!$H$344</f>
        <v>00068800-6</v>
      </c>
      <c r="J356" s="21">
        <f t="shared" si="11"/>
        <v>0</v>
      </c>
      <c r="L356" s="27"/>
      <c r="M356" s="18"/>
      <c r="N356" s="28"/>
      <c r="O356" s="63"/>
      <c r="P356" s="20"/>
      <c r="Q356" s="29"/>
      <c r="R356" s="27"/>
      <c r="S356" s="29"/>
      <c r="T356" s="19"/>
      <c r="U356" s="21"/>
    </row>
    <row r="357" spans="1:21" ht="15.6" customHeight="1" x14ac:dyDescent="0.25">
      <c r="A357" s="27">
        <f>CADASTROS!$B$345</f>
        <v>343</v>
      </c>
      <c r="B357" s="18" t="str">
        <f>CADASTROS!$C$345</f>
        <v>Alcione Jesus Silva</v>
      </c>
      <c r="C357" s="28"/>
      <c r="D357" s="28">
        <f>PLANILHA_COLHEITA_DIÁRIA!$I$568</f>
        <v>0</v>
      </c>
      <c r="E357" s="20">
        <v>6</v>
      </c>
      <c r="F357" s="29" t="str">
        <f>CADASTROS!$E$345</f>
        <v>Cx. Econômica</v>
      </c>
      <c r="G357" s="27">
        <f>CADASTROS!$F$345</f>
        <v>4825</v>
      </c>
      <c r="H357" s="29" t="str">
        <f>CADASTROS!$G$345</f>
        <v>1288</v>
      </c>
      <c r="I357" s="19" t="str">
        <f>CADASTROS!$H$345</f>
        <v>854853243-0</v>
      </c>
      <c r="J357" s="21">
        <f t="shared" si="11"/>
        <v>0</v>
      </c>
      <c r="L357" s="27"/>
      <c r="M357" s="18"/>
      <c r="N357" s="28"/>
      <c r="O357" s="63"/>
      <c r="P357" s="20"/>
      <c r="Q357" s="29"/>
      <c r="R357" s="27"/>
      <c r="S357" s="29"/>
      <c r="T357" s="19"/>
      <c r="U357" s="21"/>
    </row>
    <row r="358" spans="1:21" ht="15.6" customHeight="1" x14ac:dyDescent="0.25">
      <c r="A358" s="27">
        <f>CADASTROS!$B$346</f>
        <v>344</v>
      </c>
      <c r="B358" s="18" t="str">
        <f>CADASTROS!$C$346</f>
        <v>Luana Marcos S. Silva</v>
      </c>
      <c r="C358" s="28"/>
      <c r="D358" s="28">
        <f>PLANILHA_COLHEITA_DIÁRIA!$I$569</f>
        <v>0</v>
      </c>
      <c r="E358" s="20">
        <v>6</v>
      </c>
      <c r="F358" s="29">
        <f>CADASTROS!$E$346</f>
        <v>0</v>
      </c>
      <c r="G358" s="27">
        <f>CADASTROS!$F$346</f>
        <v>0</v>
      </c>
      <c r="H358" s="29">
        <f>CADASTROS!$G$346</f>
        <v>0</v>
      </c>
      <c r="I358" s="19">
        <f>CADASTROS!$H$346</f>
        <v>0</v>
      </c>
      <c r="J358" s="21">
        <f t="shared" si="11"/>
        <v>0</v>
      </c>
      <c r="L358" s="27"/>
      <c r="M358" s="18"/>
      <c r="N358" s="28"/>
      <c r="O358" s="63"/>
      <c r="P358" s="20"/>
      <c r="Q358" s="29"/>
      <c r="R358" s="27"/>
      <c r="S358" s="29"/>
      <c r="T358" s="19"/>
      <c r="U358" s="21"/>
    </row>
    <row r="359" spans="1:21" ht="15.6" customHeight="1" x14ac:dyDescent="0.25">
      <c r="A359" s="27">
        <f>CADASTROS!$B$347</f>
        <v>345</v>
      </c>
      <c r="B359" s="18" t="str">
        <f>CADASTROS!$C$347</f>
        <v>Gislândia Silva de Oliveira</v>
      </c>
      <c r="C359" s="28"/>
      <c r="D359" s="28">
        <f>PLANILHA_COLHEITA_DIÁRIA!$I$570</f>
        <v>0</v>
      </c>
      <c r="E359" s="20">
        <v>6</v>
      </c>
      <c r="F359" s="29" t="str">
        <f>CADASTROS!$E$347</f>
        <v>Cx. Econômica</v>
      </c>
      <c r="G359" s="27">
        <f>CADASTROS!$F$347</f>
        <v>780</v>
      </c>
      <c r="H359" s="29" t="str">
        <f>CADASTROS!$G$347</f>
        <v>023</v>
      </c>
      <c r="I359" s="19" t="str">
        <f>CADASTROS!$H$347</f>
        <v>00010045-6</v>
      </c>
      <c r="J359" s="21">
        <f t="shared" si="11"/>
        <v>0</v>
      </c>
      <c r="L359" s="27"/>
      <c r="M359" s="18"/>
      <c r="N359" s="28"/>
      <c r="O359" s="63"/>
      <c r="P359" s="20"/>
      <c r="Q359" s="29"/>
      <c r="R359" s="27"/>
      <c r="S359" s="29"/>
      <c r="T359" s="19"/>
      <c r="U359" s="21"/>
    </row>
    <row r="360" spans="1:21" ht="15.6" customHeight="1" x14ac:dyDescent="0.25">
      <c r="A360" s="27">
        <f>CADASTROS!$B$348</f>
        <v>346</v>
      </c>
      <c r="B360" s="18" t="str">
        <f>CADASTROS!$C$348</f>
        <v>Edvan S. de Jesus</v>
      </c>
      <c r="C360" s="28"/>
      <c r="D360" s="28">
        <f>PLANILHA_COLHEITA_DIÁRIA!$I$571</f>
        <v>0</v>
      </c>
      <c r="E360" s="20">
        <v>6</v>
      </c>
      <c r="F360" s="29">
        <f>CADASTROS!$E$348</f>
        <v>0</v>
      </c>
      <c r="G360" s="27">
        <f>CADASTROS!$F$348</f>
        <v>4825</v>
      </c>
      <c r="H360" s="29" t="str">
        <f>CADASTROS!$G$348</f>
        <v>013</v>
      </c>
      <c r="I360" s="19" t="str">
        <f>CADASTROS!$H$348</f>
        <v>00003047-1</v>
      </c>
      <c r="J360" s="21">
        <f t="shared" si="11"/>
        <v>0</v>
      </c>
      <c r="L360" s="27"/>
      <c r="M360" s="18"/>
      <c r="N360" s="28"/>
      <c r="O360" s="63"/>
      <c r="P360" s="20"/>
      <c r="Q360" s="29"/>
      <c r="R360" s="27"/>
      <c r="S360" s="29"/>
      <c r="T360" s="19"/>
      <c r="U360" s="21"/>
    </row>
    <row r="361" spans="1:21" ht="15.6" customHeight="1" x14ac:dyDescent="0.25">
      <c r="A361" s="27">
        <f>CADASTROS!$B$349</f>
        <v>347</v>
      </c>
      <c r="B361" s="18" t="str">
        <f>CADASTROS!$C$349</f>
        <v>Valdineide Silva Araújo</v>
      </c>
      <c r="C361" s="28"/>
      <c r="D361" s="50">
        <f>PLANILHA_COLHEITA_DIÁRIA!$I$572</f>
        <v>0</v>
      </c>
      <c r="E361" s="20">
        <v>6</v>
      </c>
      <c r="F361" s="29" t="str">
        <f>CADASTROS!$E$349</f>
        <v>Bradesco</v>
      </c>
      <c r="G361" s="27" t="str">
        <f>CADASTROS!$F$349</f>
        <v>1384-6</v>
      </c>
      <c r="H361" s="29" t="str">
        <f>CADASTROS!$G$349</f>
        <v>poup</v>
      </c>
      <c r="I361" s="19" t="str">
        <f>CADASTROS!$H$349</f>
        <v>1004000-0</v>
      </c>
      <c r="J361" s="21">
        <f t="shared" si="11"/>
        <v>0</v>
      </c>
      <c r="L361" s="27"/>
      <c r="M361" s="18"/>
      <c r="N361" s="28"/>
      <c r="O361" s="63"/>
      <c r="P361" s="20"/>
      <c r="Q361" s="29"/>
      <c r="R361" s="27"/>
      <c r="S361" s="29"/>
      <c r="T361" s="19"/>
      <c r="U361" s="21"/>
    </row>
    <row r="362" spans="1:21" ht="15.6" customHeight="1" x14ac:dyDescent="0.25">
      <c r="A362" s="27">
        <f>CADASTROS!$B$350</f>
        <v>348</v>
      </c>
      <c r="B362" s="18" t="str">
        <f>CADASTROS!$C$350</f>
        <v>Maria de Fátima da Silva</v>
      </c>
      <c r="C362" s="28"/>
      <c r="D362" s="28">
        <f>PLANILHA_COLHEITA_DIÁRIA!$I$573</f>
        <v>54</v>
      </c>
      <c r="E362" s="20">
        <v>6</v>
      </c>
      <c r="F362" s="29" t="str">
        <f>CADASTROS!$E$350</f>
        <v>Cx. Econômica</v>
      </c>
      <c r="G362" s="27">
        <f>CADASTROS!$F$350</f>
        <v>4825</v>
      </c>
      <c r="H362" s="29" t="str">
        <f>CADASTROS!$G$350</f>
        <v>013</v>
      </c>
      <c r="I362" s="19" t="str">
        <f>CADASTROS!$H$350</f>
        <v>00007920-9</v>
      </c>
      <c r="J362" s="21">
        <f t="shared" si="11"/>
        <v>324</v>
      </c>
      <c r="L362" s="27"/>
      <c r="M362" s="18"/>
      <c r="N362" s="28"/>
      <c r="O362" s="63"/>
      <c r="P362" s="20"/>
      <c r="Q362" s="29"/>
      <c r="R362" s="27"/>
      <c r="S362" s="29"/>
      <c r="T362" s="19"/>
      <c r="U362" s="21"/>
    </row>
    <row r="363" spans="1:21" ht="15.6" customHeight="1" x14ac:dyDescent="0.25">
      <c r="A363" s="27">
        <f>CADASTROS!$B$351</f>
        <v>349</v>
      </c>
      <c r="B363" s="18" t="str">
        <f>CADASTROS!$C$351</f>
        <v>Lucineide da Silva Valeir</v>
      </c>
      <c r="C363" s="28"/>
      <c r="D363" s="28">
        <f>PLANILHA_COLHEITA_DIÁRIA!$I$574</f>
        <v>0</v>
      </c>
      <c r="E363" s="20">
        <v>6</v>
      </c>
      <c r="F363" s="29" t="s">
        <v>23</v>
      </c>
      <c r="G363" s="27">
        <f>CADASTROS!$F$351</f>
        <v>4825</v>
      </c>
      <c r="H363" s="29" t="str">
        <f>CADASTROS!$G$351</f>
        <v>013</v>
      </c>
      <c r="I363" s="19" t="str">
        <f>CADASTROS!$H$351</f>
        <v>00003371-3</v>
      </c>
      <c r="J363" s="21">
        <f t="shared" si="11"/>
        <v>0</v>
      </c>
      <c r="L363" s="27"/>
      <c r="M363" s="18"/>
      <c r="N363" s="28"/>
      <c r="O363" s="63"/>
      <c r="P363" s="20"/>
      <c r="Q363" s="29"/>
      <c r="R363" s="27"/>
      <c r="S363" s="29"/>
      <c r="T363" s="19"/>
      <c r="U363" s="21"/>
    </row>
    <row r="364" spans="1:21" ht="15.6" customHeight="1" x14ac:dyDescent="0.25">
      <c r="A364" s="27">
        <f>CADASTROS!$B$352</f>
        <v>350</v>
      </c>
      <c r="B364" s="18" t="str">
        <f>CADASTROS!$C$352</f>
        <v>Maciel S Macedo</v>
      </c>
      <c r="C364" s="28"/>
      <c r="D364" s="63">
        <f>PLANILHA_COLHEITA_DIÁRIA!$I$575</f>
        <v>0</v>
      </c>
      <c r="E364" s="20">
        <v>6</v>
      </c>
      <c r="F364" s="29">
        <f>CADASTROS!$E$352</f>
        <v>0</v>
      </c>
      <c r="G364" s="27">
        <f>CADASTROS!$F$352</f>
        <v>0</v>
      </c>
      <c r="H364" s="29">
        <f>CADASTROS!$G$352</f>
        <v>0</v>
      </c>
      <c r="I364" s="19">
        <f>CADASTROS!$H$352</f>
        <v>0</v>
      </c>
      <c r="J364" s="21">
        <f t="shared" si="11"/>
        <v>0</v>
      </c>
      <c r="L364" s="27"/>
      <c r="M364" s="18"/>
      <c r="N364" s="28"/>
      <c r="O364" s="63"/>
      <c r="P364" s="20"/>
      <c r="Q364" s="29"/>
      <c r="R364" s="27"/>
      <c r="S364" s="29"/>
      <c r="T364" s="19"/>
      <c r="U364" s="21"/>
    </row>
    <row r="365" spans="1:21" ht="15.6" customHeight="1" x14ac:dyDescent="0.25">
      <c r="A365" s="27">
        <f>CADASTROS!$B$353</f>
        <v>351</v>
      </c>
      <c r="B365" s="18" t="str">
        <f>CADASTROS!$C$353</f>
        <v>Maria Anunciação Pereira dos Santos</v>
      </c>
      <c r="C365" s="28"/>
      <c r="D365" s="28">
        <f>PLANILHA_COLHEITA_DIÁRIA!$I$576</f>
        <v>0</v>
      </c>
      <c r="E365" s="20">
        <v>6</v>
      </c>
      <c r="F365" s="29" t="str">
        <f>CADASTROS!$E$353</f>
        <v>Bradesco</v>
      </c>
      <c r="G365" s="27" t="str">
        <f>CADASTROS!$F$353</f>
        <v>3532-7</v>
      </c>
      <c r="H365" s="29" t="str">
        <f>CADASTROS!$G$353</f>
        <v>poup</v>
      </c>
      <c r="I365" s="19" t="str">
        <f>CADASTROS!$H$353</f>
        <v>1001039-0</v>
      </c>
      <c r="J365" s="21">
        <f t="shared" si="11"/>
        <v>0</v>
      </c>
      <c r="L365" s="27"/>
      <c r="M365" s="18"/>
      <c r="N365" s="28"/>
      <c r="O365" s="63"/>
      <c r="P365" s="20"/>
      <c r="Q365" s="29"/>
      <c r="R365" s="27"/>
      <c r="S365" s="29"/>
      <c r="T365" s="19"/>
      <c r="U365" s="21"/>
    </row>
    <row r="366" spans="1:21" ht="15.6" customHeight="1" x14ac:dyDescent="0.25">
      <c r="A366" s="27">
        <f>CADASTROS!$B$354</f>
        <v>352</v>
      </c>
      <c r="B366" s="18" t="str">
        <f>CADASTROS!$C$354</f>
        <v>Antônia dos Anjos Pereira</v>
      </c>
      <c r="C366" s="28"/>
      <c r="D366" s="28">
        <f>PLANILHA_COLHEITA_DIÁRIA!$I$577</f>
        <v>0</v>
      </c>
      <c r="E366" s="20">
        <v>6</v>
      </c>
      <c r="F366" s="29" t="str">
        <f>CADASTROS!$E$354</f>
        <v>Bradesco</v>
      </c>
      <c r="G366" s="27" t="str">
        <f>CADASTROS!$F$354</f>
        <v>3801-6</v>
      </c>
      <c r="H366" s="29" t="str">
        <f>CADASTROS!$G$354</f>
        <v>c/corr</v>
      </c>
      <c r="I366" s="19" t="str">
        <f>CADASTROS!$H$354</f>
        <v>0000756-0</v>
      </c>
      <c r="J366" s="21">
        <f t="shared" si="11"/>
        <v>0</v>
      </c>
      <c r="L366" s="27"/>
      <c r="M366" s="18"/>
      <c r="N366" s="28"/>
      <c r="O366" s="63"/>
      <c r="P366" s="20"/>
      <c r="Q366" s="29"/>
      <c r="R366" s="27"/>
      <c r="S366" s="29"/>
      <c r="T366" s="19"/>
      <c r="U366" s="21"/>
    </row>
    <row r="367" spans="1:21" ht="15.6" customHeight="1" x14ac:dyDescent="0.25">
      <c r="A367" s="27">
        <f>CADASTROS!$B$355</f>
        <v>353</v>
      </c>
      <c r="B367" s="18" t="str">
        <f>CADASTROS!$C$355</f>
        <v>Marlene Evangelista Nascimento</v>
      </c>
      <c r="C367" s="28"/>
      <c r="D367" s="28">
        <f>PLANILHA_COLHEITA_DIÁRIA!$I$578</f>
        <v>0</v>
      </c>
      <c r="E367" s="20">
        <v>6</v>
      </c>
      <c r="F367" s="29" t="str">
        <f>CADASTROS!$E$355</f>
        <v>Cx. Econômica</v>
      </c>
      <c r="G367" s="27">
        <f>CADASTROS!$F$355</f>
        <v>4825</v>
      </c>
      <c r="H367" s="29" t="str">
        <f>CADASTROS!$G$355</f>
        <v>013</v>
      </c>
      <c r="I367" s="19" t="str">
        <f>CADASTROS!$H$355</f>
        <v>00016500-8</v>
      </c>
      <c r="J367" s="21">
        <f t="shared" si="11"/>
        <v>0</v>
      </c>
      <c r="L367" s="27"/>
      <c r="M367" s="18"/>
      <c r="N367" s="28"/>
      <c r="O367" s="63"/>
      <c r="P367" s="20"/>
      <c r="Q367" s="29"/>
      <c r="R367" s="27"/>
      <c r="S367" s="29"/>
      <c r="T367" s="19"/>
      <c r="U367" s="21"/>
    </row>
    <row r="368" spans="1:21" ht="15.6" customHeight="1" x14ac:dyDescent="0.25">
      <c r="A368" s="27">
        <f>CADASTROS!$B$356</f>
        <v>354</v>
      </c>
      <c r="B368" s="18" t="str">
        <f>CADASTROS!$C$356</f>
        <v>Anacélia Alves</v>
      </c>
      <c r="C368" s="28"/>
      <c r="D368" s="28">
        <f>PLANILHA_COLHEITA_DIÁRIA!$I$579</f>
        <v>0</v>
      </c>
      <c r="E368" s="20">
        <v>6</v>
      </c>
      <c r="F368" s="29">
        <f>CADASTROS!$E$356</f>
        <v>0</v>
      </c>
      <c r="G368" s="27">
        <f>CADASTROS!$F$356</f>
        <v>0</v>
      </c>
      <c r="H368" s="29">
        <v>13</v>
      </c>
      <c r="I368" s="19">
        <f>CADASTROS!$H$356</f>
        <v>0</v>
      </c>
      <c r="J368" s="21">
        <f t="shared" si="11"/>
        <v>0</v>
      </c>
      <c r="L368" s="27"/>
      <c r="M368" s="18"/>
      <c r="N368" s="28"/>
      <c r="O368" s="63"/>
      <c r="P368" s="20"/>
      <c r="Q368" s="29"/>
      <c r="R368" s="27"/>
      <c r="S368" s="29"/>
      <c r="T368" s="19"/>
      <c r="U368" s="21"/>
    </row>
    <row r="369" spans="1:21" ht="15.6" customHeight="1" x14ac:dyDescent="0.25">
      <c r="A369" s="27">
        <f>CADASTROS!$B$357</f>
        <v>355</v>
      </c>
      <c r="B369" s="18" t="str">
        <f>CADASTROS!$C$357</f>
        <v>Silane Alves Martins</v>
      </c>
      <c r="C369" s="28"/>
      <c r="D369" s="63">
        <f>PLANILHA_COLHEITA_DIÁRIA!$I$580</f>
        <v>0</v>
      </c>
      <c r="E369" s="20">
        <v>6</v>
      </c>
      <c r="F369" s="29">
        <f>CADASTROS!$E$357</f>
        <v>0</v>
      </c>
      <c r="G369" s="27">
        <f>CADASTROS!$F$357</f>
        <v>0</v>
      </c>
      <c r="H369" s="29">
        <f>CADASTROS!$G$357</f>
        <v>0</v>
      </c>
      <c r="I369" s="19">
        <f>CADASTROS!$H$357</f>
        <v>0</v>
      </c>
      <c r="J369" s="21">
        <f t="shared" si="11"/>
        <v>0</v>
      </c>
      <c r="L369" s="27"/>
      <c r="M369" s="18"/>
      <c r="N369" s="28"/>
      <c r="O369" s="63"/>
      <c r="P369" s="20"/>
      <c r="Q369" s="29"/>
      <c r="R369" s="27"/>
      <c r="S369" s="29"/>
      <c r="T369" s="19"/>
      <c r="U369" s="21"/>
    </row>
    <row r="370" spans="1:21" ht="15.6" customHeight="1" x14ac:dyDescent="0.25">
      <c r="A370" s="27">
        <f>CADASTROS!$B$358</f>
        <v>356</v>
      </c>
      <c r="B370" s="18" t="str">
        <f>CADASTROS!$C$358</f>
        <v>Lindinalva Rosa Santos</v>
      </c>
      <c r="C370" s="28"/>
      <c r="D370" s="63">
        <f>PLANILHA_COLHEITA_DIÁRIA!$I$581</f>
        <v>0</v>
      </c>
      <c r="E370" s="20">
        <v>6</v>
      </c>
      <c r="F370" s="29" t="str">
        <f>CADASTROS!$E$358</f>
        <v>Cx. Econômica</v>
      </c>
      <c r="G370" s="27">
        <f>CADASTROS!$F$358</f>
        <v>780</v>
      </c>
      <c r="H370" s="29" t="str">
        <f>CADASTROS!$G$358</f>
        <v>023</v>
      </c>
      <c r="I370" s="19" t="str">
        <f>CADASTROS!$H$358</f>
        <v>00009087-6</v>
      </c>
      <c r="J370" s="21">
        <f t="shared" si="11"/>
        <v>0</v>
      </c>
      <c r="L370" s="27"/>
      <c r="M370" s="18"/>
      <c r="N370" s="28"/>
      <c r="O370" s="63"/>
      <c r="P370" s="20"/>
      <c r="Q370" s="29"/>
      <c r="R370" s="27"/>
      <c r="S370" s="29"/>
      <c r="T370" s="19"/>
      <c r="U370" s="21"/>
    </row>
    <row r="371" spans="1:21" ht="15.6" customHeight="1" x14ac:dyDescent="0.35">
      <c r="A371" s="27">
        <f>CADASTROS!$B$359</f>
        <v>357</v>
      </c>
      <c r="B371" s="18" t="str">
        <f>CADASTROS!$C$359</f>
        <v>Daniel Santana Carvalho</v>
      </c>
      <c r="C371" s="28"/>
      <c r="D371" s="28">
        <f>PLANILHA_COLHEITA_DIÁRIA!$I$582</f>
        <v>0</v>
      </c>
      <c r="E371" s="20">
        <v>6</v>
      </c>
      <c r="F371" s="29" t="str">
        <f>CADASTROS!$E$359</f>
        <v>Cx. Econômica</v>
      </c>
      <c r="G371" s="27">
        <f>CADASTROS!$F$359</f>
        <v>4825</v>
      </c>
      <c r="H371" s="29" t="str">
        <f>CADASTROS!$G$359</f>
        <v>013</v>
      </c>
      <c r="I371" s="19" t="str">
        <f>CADASTROS!$H$359</f>
        <v>00012833-1</v>
      </c>
      <c r="J371" s="21">
        <f t="shared" si="11"/>
        <v>0</v>
      </c>
      <c r="L371" s="75"/>
      <c r="M371" s="76"/>
      <c r="N371" s="77"/>
      <c r="O371" s="77"/>
      <c r="P371" s="74"/>
      <c r="Q371" s="78"/>
      <c r="R371" s="75"/>
      <c r="S371" s="78"/>
      <c r="T371" s="79"/>
      <c r="U371" s="80"/>
    </row>
    <row r="372" spans="1:21" ht="15.6" customHeight="1" x14ac:dyDescent="0.35">
      <c r="A372" s="27">
        <f>CADASTROS!$B$360</f>
        <v>358</v>
      </c>
      <c r="B372" s="18" t="str">
        <f>CADASTROS!$C$360</f>
        <v>Adriano da Silva</v>
      </c>
      <c r="C372" s="28"/>
      <c r="D372" s="28">
        <f>PLANILHA_COLHEITA_DIÁRIA!$I$583</f>
        <v>0</v>
      </c>
      <c r="E372" s="20">
        <v>6</v>
      </c>
      <c r="F372" s="29">
        <f>CADASTROS!$E$360</f>
        <v>0</v>
      </c>
      <c r="G372" s="27">
        <f>CADASTROS!$F$360</f>
        <v>0</v>
      </c>
      <c r="H372" s="29">
        <f>CADASTROS!$G$360</f>
        <v>0</v>
      </c>
      <c r="I372" s="19">
        <f>CADASTROS!$H$360</f>
        <v>0</v>
      </c>
      <c r="J372" s="21">
        <f t="shared" si="11"/>
        <v>0</v>
      </c>
      <c r="L372" s="53"/>
      <c r="M372" s="318"/>
      <c r="N372" s="319"/>
      <c r="O372" s="54">
        <f>SUM(O327:O371)</f>
        <v>665</v>
      </c>
      <c r="P372" s="54"/>
      <c r="Q372" s="298" t="s">
        <v>1239</v>
      </c>
      <c r="R372" s="299"/>
      <c r="S372" s="299"/>
      <c r="T372" s="300"/>
      <c r="U372" s="55">
        <f>SUM(U327:U371)</f>
        <v>3990</v>
      </c>
    </row>
    <row r="373" spans="1:21" ht="15.6" customHeight="1" x14ac:dyDescent="0.35">
      <c r="A373" s="27">
        <f>CADASTROS!$B$361</f>
        <v>359</v>
      </c>
      <c r="B373" s="18" t="str">
        <f>CADASTROS!$C$361</f>
        <v>Fabio Miranda Fernandes</v>
      </c>
      <c r="C373" s="28"/>
      <c r="D373" s="28">
        <f>PLANILHA_COLHEITA_DIÁRIA!$I$584</f>
        <v>0</v>
      </c>
      <c r="E373" s="20">
        <v>6</v>
      </c>
      <c r="F373" s="29" t="str">
        <f>CADASTROS!$E$361</f>
        <v>Cx. Econômica</v>
      </c>
      <c r="G373" s="27">
        <f>CADASTROS!$F$361</f>
        <v>566</v>
      </c>
      <c r="H373" s="29" t="str">
        <f>CADASTROS!$G$361</f>
        <v>013</v>
      </c>
      <c r="I373" s="19" t="str">
        <f>CADASTROS!$H$361</f>
        <v>00143435-7</v>
      </c>
      <c r="J373" s="21">
        <f t="shared" si="11"/>
        <v>0</v>
      </c>
      <c r="L373" s="65"/>
      <c r="M373" s="66"/>
      <c r="N373" s="67"/>
      <c r="O373" s="67"/>
      <c r="P373" s="68"/>
      <c r="Q373" s="69"/>
      <c r="R373" s="65"/>
      <c r="S373" s="69"/>
      <c r="T373" s="70"/>
      <c r="U373" s="71"/>
    </row>
    <row r="374" spans="1:21" ht="15.6" customHeight="1" x14ac:dyDescent="0.35">
      <c r="B374" s="289"/>
      <c r="C374" s="289"/>
      <c r="D374" s="15">
        <f>SUM(D329:D373)</f>
        <v>54</v>
      </c>
      <c r="E374" s="15"/>
      <c r="F374" s="294"/>
      <c r="G374" s="295"/>
      <c r="H374" s="295"/>
      <c r="I374" s="296"/>
      <c r="J374" s="17">
        <f>SUM(J329:J373)</f>
        <v>324</v>
      </c>
      <c r="L374" s="65"/>
      <c r="M374" s="66"/>
      <c r="N374" s="67"/>
      <c r="O374" s="67"/>
      <c r="P374" s="68"/>
      <c r="Q374" s="69"/>
      <c r="R374" s="65"/>
      <c r="S374" s="69"/>
      <c r="T374" s="70"/>
      <c r="U374" s="71"/>
    </row>
    <row r="375" spans="1:21" ht="25.5" x14ac:dyDescent="0.35">
      <c r="L375" s="65"/>
      <c r="M375" s="66"/>
      <c r="N375" s="67"/>
      <c r="O375" s="67"/>
      <c r="P375" s="68"/>
      <c r="Q375" s="69"/>
      <c r="R375" s="65"/>
      <c r="S375" s="69"/>
      <c r="T375" s="70"/>
      <c r="U375" s="71"/>
    </row>
    <row r="376" spans="1:21" ht="23.25" x14ac:dyDescent="0.35">
      <c r="L376" s="53"/>
      <c r="M376" s="316"/>
      <c r="N376" s="316"/>
      <c r="O376" s="72"/>
      <c r="P376" s="72"/>
      <c r="Q376" s="317"/>
      <c r="R376" s="317"/>
      <c r="S376" s="317"/>
      <c r="T376" s="317"/>
      <c r="U376" s="73"/>
    </row>
    <row r="377" spans="1:21" ht="15.75" x14ac:dyDescent="0.25">
      <c r="A377" s="282" t="s">
        <v>8</v>
      </c>
      <c r="B377" s="282"/>
      <c r="C377" s="282"/>
      <c r="D377" s="282"/>
      <c r="E377" s="282"/>
      <c r="F377" s="282"/>
      <c r="G377" s="282"/>
      <c r="H377" s="282"/>
      <c r="I377" s="282"/>
      <c r="J377" s="282"/>
    </row>
    <row r="378" spans="1:21" ht="16.5" thickBot="1" x14ac:dyDescent="0.3">
      <c r="A378" s="283" t="s">
        <v>10</v>
      </c>
      <c r="B378" s="283"/>
      <c r="C378" s="283"/>
      <c r="D378" s="283"/>
      <c r="E378" s="283"/>
      <c r="F378" s="283"/>
      <c r="G378" s="283"/>
      <c r="H378" s="283"/>
      <c r="I378" s="283"/>
      <c r="J378" s="283"/>
    </row>
    <row r="379" spans="1:21" ht="17.25" thickTop="1" thickBot="1" x14ac:dyDescent="0.3">
      <c r="A379" s="284" t="s">
        <v>2967</v>
      </c>
      <c r="B379" s="284"/>
      <c r="C379" s="284"/>
      <c r="D379" s="284"/>
      <c r="E379" s="284"/>
      <c r="F379" s="284"/>
      <c r="G379" s="284"/>
      <c r="H379" s="284"/>
      <c r="I379" s="284"/>
      <c r="J379" s="284"/>
      <c r="L379" s="301" t="s">
        <v>10</v>
      </c>
      <c r="M379" s="301"/>
      <c r="N379" s="301"/>
      <c r="O379" s="301"/>
      <c r="P379" s="301"/>
      <c r="Q379" s="301"/>
      <c r="R379" s="301"/>
      <c r="S379" s="301"/>
      <c r="T379" s="301"/>
      <c r="U379" s="301"/>
    </row>
    <row r="380" spans="1:21" ht="20.100000000000001" customHeight="1" thickTop="1" thickBot="1" x14ac:dyDescent="0.3">
      <c r="A380" s="22" t="s">
        <v>21</v>
      </c>
      <c r="B380" s="285" t="s">
        <v>19</v>
      </c>
      <c r="C380" s="290" t="s">
        <v>7</v>
      </c>
      <c r="D380" s="292" t="s">
        <v>13</v>
      </c>
      <c r="E380" s="23" t="s">
        <v>12</v>
      </c>
      <c r="F380" s="285" t="s">
        <v>14</v>
      </c>
      <c r="G380" s="285" t="s">
        <v>15</v>
      </c>
      <c r="H380" s="285" t="s">
        <v>16</v>
      </c>
      <c r="I380" s="285" t="s">
        <v>17</v>
      </c>
      <c r="J380" s="287" t="s">
        <v>18</v>
      </c>
      <c r="L380" s="302" t="s">
        <v>2969</v>
      </c>
      <c r="M380" s="302"/>
      <c r="N380" s="302"/>
      <c r="O380" s="302"/>
      <c r="P380" s="302"/>
      <c r="Q380" s="302"/>
      <c r="R380" s="302"/>
      <c r="S380" s="302"/>
      <c r="T380" s="302"/>
      <c r="U380" s="302"/>
    </row>
    <row r="381" spans="1:21" ht="20.100000000000001" customHeight="1" thickBot="1" x14ac:dyDescent="0.35">
      <c r="A381" s="24" t="s">
        <v>20</v>
      </c>
      <c r="B381" s="286"/>
      <c r="C381" s="291"/>
      <c r="D381" s="293"/>
      <c r="E381" s="38" t="s">
        <v>11</v>
      </c>
      <c r="F381" s="286"/>
      <c r="G381" s="286"/>
      <c r="H381" s="286"/>
      <c r="I381" s="286"/>
      <c r="J381" s="288"/>
      <c r="L381" s="56" t="s">
        <v>21</v>
      </c>
      <c r="M381" s="303" t="s">
        <v>19</v>
      </c>
      <c r="N381" s="305" t="s">
        <v>7</v>
      </c>
      <c r="O381" s="307" t="s">
        <v>13</v>
      </c>
      <c r="P381" s="61" t="s">
        <v>12</v>
      </c>
      <c r="Q381" s="303" t="s">
        <v>14</v>
      </c>
      <c r="R381" s="303" t="s">
        <v>15</v>
      </c>
      <c r="S381" s="303" t="s">
        <v>16</v>
      </c>
      <c r="T381" s="303" t="s">
        <v>17</v>
      </c>
      <c r="U381" s="309" t="s">
        <v>18</v>
      </c>
    </row>
    <row r="382" spans="1:21" ht="20.100000000000001" customHeight="1" thickBot="1" x14ac:dyDescent="0.35">
      <c r="A382" s="27">
        <f>CADASTROS!$B$362</f>
        <v>360</v>
      </c>
      <c r="B382" s="18" t="str">
        <f>CADASTROS!$C$362</f>
        <v>Maria de Jesus de Moura</v>
      </c>
      <c r="C382" s="28"/>
      <c r="D382" s="28">
        <f>PLANILHA_COLHEITA_DIÁRIA!$I$585</f>
        <v>0</v>
      </c>
      <c r="E382" s="20">
        <v>6</v>
      </c>
      <c r="F382" s="29" t="str">
        <f>CADASTROS!$E$362</f>
        <v>Cx. Econômica</v>
      </c>
      <c r="G382" s="27">
        <f>CADASTROS!$F$362</f>
        <v>4825</v>
      </c>
      <c r="H382" s="29" t="str">
        <f>CADASTROS!$G$362</f>
        <v>013</v>
      </c>
      <c r="I382" s="19" t="str">
        <f>CADASTROS!$H$362</f>
        <v>00005079-0</v>
      </c>
      <c r="J382" s="21">
        <f t="shared" ref="J382:J426" si="12">D382*E382</f>
        <v>0</v>
      </c>
      <c r="L382" s="58" t="s">
        <v>20</v>
      </c>
      <c r="M382" s="304"/>
      <c r="N382" s="306"/>
      <c r="O382" s="308"/>
      <c r="P382" s="59" t="s">
        <v>11</v>
      </c>
      <c r="Q382" s="304"/>
      <c r="R382" s="304"/>
      <c r="S382" s="304"/>
      <c r="T382" s="304"/>
      <c r="U382" s="310"/>
    </row>
    <row r="383" spans="1:21" ht="15.75" x14ac:dyDescent="0.25">
      <c r="A383" s="27">
        <f>CADASTROS!$B$363</f>
        <v>361</v>
      </c>
      <c r="B383" s="18" t="str">
        <f>CADASTROS!$C$363</f>
        <v>José Roberto de Souza Almeida</v>
      </c>
      <c r="C383" s="28"/>
      <c r="D383" s="28">
        <f>PLANILHA_COLHEITA_DIÁRIA!$I$586</f>
        <v>0</v>
      </c>
      <c r="E383" s="20">
        <v>6</v>
      </c>
      <c r="F383" s="29" t="str">
        <f>CADASTROS!$E$363</f>
        <v>Cx. Econômica</v>
      </c>
      <c r="G383" s="27">
        <f>CADASTROS!$F$363</f>
        <v>4825</v>
      </c>
      <c r="H383" s="29" t="str">
        <f>CADASTROS!$G$363</f>
        <v>013</v>
      </c>
      <c r="I383" s="19" t="str">
        <f>CADASTROS!$H$363</f>
        <v>00005429-0</v>
      </c>
      <c r="J383" s="21">
        <f t="shared" si="12"/>
        <v>0</v>
      </c>
      <c r="L383" s="27">
        <f>CADASTROS!$B$24</f>
        <v>22</v>
      </c>
      <c r="M383" s="18" t="str">
        <f>CADASTROS!$C$24</f>
        <v>Joelma Mª de Jesus</v>
      </c>
      <c r="N383" s="28"/>
      <c r="O383" s="50">
        <f>PLANILHA_COLHEITA_DIÁRIA!$I$30</f>
        <v>22</v>
      </c>
      <c r="P383" s="20">
        <v>6</v>
      </c>
      <c r="Q383" s="29" t="str">
        <f>CADASTROS!$E$24</f>
        <v>Cx. Econômica</v>
      </c>
      <c r="R383" s="27">
        <f>CADASTROS!$F$24</f>
        <v>780</v>
      </c>
      <c r="S383" s="29">
        <f>CADASTROS!$G$24</f>
        <v>23</v>
      </c>
      <c r="T383" s="19" t="str">
        <f>CADASTROS!$H$24</f>
        <v>00009523-1</v>
      </c>
      <c r="U383" s="21">
        <f t="shared" ref="U383:U394" si="13">O383*P383</f>
        <v>132</v>
      </c>
    </row>
    <row r="384" spans="1:21" ht="15.75" x14ac:dyDescent="0.25">
      <c r="A384" s="27">
        <f>CADASTROS!$B$364</f>
        <v>362</v>
      </c>
      <c r="B384" s="18" t="str">
        <f>CADASTROS!$C$364</f>
        <v>Maria das Graças S Nascimento</v>
      </c>
      <c r="C384" s="28"/>
      <c r="D384" s="28">
        <f>PLANILHA_COLHEITA_DIÁRIA!$I$587</f>
        <v>0</v>
      </c>
      <c r="E384" s="20">
        <v>6</v>
      </c>
      <c r="F384" s="29" t="str">
        <f>CADASTROS!$E$364</f>
        <v>Cx. Econômica</v>
      </c>
      <c r="G384" s="27">
        <f>CADASTROS!$F$364</f>
        <v>949</v>
      </c>
      <c r="H384" s="29" t="str">
        <f>CADASTROS!$G$364</f>
        <v>023</v>
      </c>
      <c r="I384" s="19" t="str">
        <f>CADASTROS!$H$364</f>
        <v>00024457-0</v>
      </c>
      <c r="J384" s="21">
        <f t="shared" si="12"/>
        <v>0</v>
      </c>
      <c r="L384" s="27">
        <f>CADASTROS!$B$87</f>
        <v>85</v>
      </c>
      <c r="M384" s="18" t="str">
        <f>CADASTROS!$C$87</f>
        <v>Liene Bezerra Alves de Souza</v>
      </c>
      <c r="N384" s="28"/>
      <c r="O384" s="50">
        <f>PLANILHA_COLHEITA_DIÁRIA!$I$141</f>
        <v>22.5</v>
      </c>
      <c r="P384" s="20">
        <v>6</v>
      </c>
      <c r="Q384" s="29" t="str">
        <f>CADASTROS!$E$87</f>
        <v>Cx. Econômica</v>
      </c>
      <c r="R384" s="27">
        <f>CADASTROS!$F$87</f>
        <v>780</v>
      </c>
      <c r="S384" s="29">
        <f>CADASTROS!$G$87</f>
        <v>23</v>
      </c>
      <c r="T384" s="19" t="str">
        <f>CADASTROS!$H$87</f>
        <v>00011165-2</v>
      </c>
      <c r="U384" s="21">
        <f t="shared" si="13"/>
        <v>135</v>
      </c>
    </row>
    <row r="385" spans="1:21" ht="15.75" x14ac:dyDescent="0.25">
      <c r="A385" s="27">
        <f>CADASTROS!$B$365</f>
        <v>363</v>
      </c>
      <c r="B385" s="18" t="str">
        <f>CADASTROS!$C$365</f>
        <v>Joelma Paixão Lopes</v>
      </c>
      <c r="C385" s="28"/>
      <c r="D385" s="28">
        <f>PLANILHA_COLHEITA_DIÁRIA!$I$588</f>
        <v>0</v>
      </c>
      <c r="E385" s="20">
        <v>6</v>
      </c>
      <c r="F385" s="29" t="str">
        <f>CADASTROS!$E$365</f>
        <v>Cx. Econômica</v>
      </c>
      <c r="G385" s="27">
        <f>CADASTROS!$F$365</f>
        <v>949</v>
      </c>
      <c r="H385" s="29" t="str">
        <f>CADASTROS!$G$365</f>
        <v>023</v>
      </c>
      <c r="I385" s="19" t="str">
        <f>CADASTROS!$H$365</f>
        <v>00023089-7</v>
      </c>
      <c r="J385" s="21">
        <f t="shared" si="12"/>
        <v>0</v>
      </c>
      <c r="L385" s="27">
        <f>CADASTROS!$B$178</f>
        <v>176</v>
      </c>
      <c r="M385" s="18">
        <f>CADASTROS!$C$178</f>
        <v>0</v>
      </c>
      <c r="N385" s="28"/>
      <c r="O385" s="50">
        <f>PLANILHA_COLHEITA_DIÁRIA!$I$283</f>
        <v>64</v>
      </c>
      <c r="P385" s="20">
        <v>6</v>
      </c>
      <c r="Q385" s="29">
        <f>CADASTROS!$E$178</f>
        <v>0</v>
      </c>
      <c r="R385" s="27">
        <f>CADASTROS!$F$178</f>
        <v>0</v>
      </c>
      <c r="S385" s="29">
        <f>CADASTROS!$G$178</f>
        <v>0</v>
      </c>
      <c r="T385" s="19">
        <f>CADASTROS!$H$178</f>
        <v>0</v>
      </c>
      <c r="U385" s="21">
        <f t="shared" si="13"/>
        <v>384</v>
      </c>
    </row>
    <row r="386" spans="1:21" ht="15.75" x14ac:dyDescent="0.25">
      <c r="A386" s="27">
        <f>CADASTROS!$B$366</f>
        <v>364</v>
      </c>
      <c r="B386" s="18" t="str">
        <f>CADASTROS!$C$366</f>
        <v>Patrícia França</v>
      </c>
      <c r="C386" s="28"/>
      <c r="D386" s="28">
        <f>PLANILHA_COLHEITA_DIÁRIA!$I$589</f>
        <v>0</v>
      </c>
      <c r="E386" s="20">
        <v>6</v>
      </c>
      <c r="F386" s="29">
        <f>CADASTROS!$E$366</f>
        <v>0</v>
      </c>
      <c r="G386" s="27">
        <f>CADASTROS!$F$366</f>
        <v>0</v>
      </c>
      <c r="H386" s="29">
        <f>CADASTROS!$G$366</f>
        <v>0</v>
      </c>
      <c r="I386" s="19">
        <f>CADASTROS!$H$366</f>
        <v>0</v>
      </c>
      <c r="J386" s="21">
        <f t="shared" si="12"/>
        <v>0</v>
      </c>
      <c r="L386" s="27">
        <f>CADASTROS!$B$671</f>
        <v>669</v>
      </c>
      <c r="M386" s="18" t="str">
        <f>CADASTROS!$C$671</f>
        <v>Joseane de Jesus Moreira</v>
      </c>
      <c r="N386" s="28"/>
      <c r="O386" s="50">
        <f>PLANILHA_COLHEITA_DIÁRIA!$I$1047</f>
        <v>8.5</v>
      </c>
      <c r="P386" s="20">
        <v>6</v>
      </c>
      <c r="Q386" s="29" t="str">
        <f>CADASTROS!$E$671</f>
        <v>Cx. Econômica</v>
      </c>
      <c r="R386" s="27">
        <f>CADASTROS!$F$671</f>
        <v>780</v>
      </c>
      <c r="S386" s="29">
        <f>CADASTROS!$G$671</f>
        <v>13</v>
      </c>
      <c r="T386" s="19" t="str">
        <f>CADASTROS!$H$671</f>
        <v>00009916-7</v>
      </c>
      <c r="U386" s="21">
        <f t="shared" si="13"/>
        <v>51</v>
      </c>
    </row>
    <row r="387" spans="1:21" ht="15.75" x14ac:dyDescent="0.25">
      <c r="A387" s="27">
        <f>CADASTROS!$B$367</f>
        <v>365</v>
      </c>
      <c r="B387" s="18" t="str">
        <f>CADASTROS!$C$367</f>
        <v>Joelza Pinheiro dos Santos</v>
      </c>
      <c r="C387" s="28"/>
      <c r="D387" s="28">
        <f>PLANILHA_COLHEITA_DIÁRIA!$I$590</f>
        <v>0</v>
      </c>
      <c r="E387" s="20">
        <v>6</v>
      </c>
      <c r="F387" s="29" t="str">
        <f>CADASTROS!$E$367</f>
        <v>Cx. Econômica</v>
      </c>
      <c r="G387" s="27">
        <f>CADASTROS!$F$367</f>
        <v>4818</v>
      </c>
      <c r="H387" s="29" t="str">
        <f>CADASTROS!$G$367</f>
        <v>023</v>
      </c>
      <c r="I387" s="19" t="str">
        <f>CADASTROS!$H$367</f>
        <v>00001089-5</v>
      </c>
      <c r="J387" s="21">
        <f t="shared" si="12"/>
        <v>0</v>
      </c>
      <c r="L387" s="27">
        <f>CADASTROS!$B$689</f>
        <v>687</v>
      </c>
      <c r="M387" s="18" t="str">
        <f>CADASTROS!$C$689</f>
        <v>Gelson Pereira dos Santos</v>
      </c>
      <c r="N387" s="28"/>
      <c r="O387" s="50">
        <f>PLANILHA_COLHEITA_DIÁRIA!$I$1065</f>
        <v>33.5</v>
      </c>
      <c r="P387" s="20">
        <v>6</v>
      </c>
      <c r="Q387" s="29" t="str">
        <f>CADASTROS!$E$689</f>
        <v>Cx. Econômica</v>
      </c>
      <c r="R387" s="27">
        <f>CADASTROS!$F$689</f>
        <v>4535</v>
      </c>
      <c r="S387" s="29">
        <f>CADASTROS!$G$689</f>
        <v>13</v>
      </c>
      <c r="T387" s="19" t="str">
        <f>CADASTROS!$H$689</f>
        <v>00001737-1</v>
      </c>
      <c r="U387" s="21">
        <f t="shared" si="13"/>
        <v>201</v>
      </c>
    </row>
    <row r="388" spans="1:21" ht="15.75" x14ac:dyDescent="0.25">
      <c r="A388" s="27">
        <f>CADASTROS!$B$368</f>
        <v>366</v>
      </c>
      <c r="B388" s="18" t="str">
        <f>CADASTROS!$C$368</f>
        <v>Mariene de Jesus Rodrigues</v>
      </c>
      <c r="C388" s="28"/>
      <c r="D388" s="28">
        <f>PLANILHA_COLHEITA_DIÁRIA!$I$591</f>
        <v>0</v>
      </c>
      <c r="E388" s="20">
        <v>6</v>
      </c>
      <c r="F388" s="29" t="str">
        <f>CADASTROS!$E$368</f>
        <v>Cx. Econômica</v>
      </c>
      <c r="G388" s="27">
        <f>CADASTROS!$F$368</f>
        <v>949</v>
      </c>
      <c r="H388" s="29" t="str">
        <f>CADASTROS!$G$368</f>
        <v>023</v>
      </c>
      <c r="I388" s="19" t="str">
        <f>CADASTROS!$H$368</f>
        <v>00014049-9</v>
      </c>
      <c r="J388" s="21">
        <f t="shared" si="12"/>
        <v>0</v>
      </c>
      <c r="L388" s="27">
        <f>CADASTROS!$B$876</f>
        <v>874</v>
      </c>
      <c r="M388" s="18" t="str">
        <f>CADASTROS!$C$876</f>
        <v>Luciane da Silva Nunes</v>
      </c>
      <c r="N388" s="28"/>
      <c r="O388" s="50">
        <f>PLANILHA_COLHEITA_DIÁRIA!$I$1389</f>
        <v>31.5</v>
      </c>
      <c r="P388" s="20">
        <v>6</v>
      </c>
      <c r="Q388" s="29" t="str">
        <f>CADASTROS!$E$876</f>
        <v>Cx. Econômica</v>
      </c>
      <c r="R388" s="27">
        <f>CADASTROS!$F$876</f>
        <v>949</v>
      </c>
      <c r="S388" s="29">
        <f>CADASTROS!$G$876</f>
        <v>23</v>
      </c>
      <c r="T388" s="19" t="str">
        <f>CADASTROS!$H$876</f>
        <v>00028234-0</v>
      </c>
      <c r="U388" s="21">
        <f t="shared" si="13"/>
        <v>189</v>
      </c>
    </row>
    <row r="389" spans="1:21" ht="15.75" x14ac:dyDescent="0.25">
      <c r="A389" s="27">
        <f>CADASTROS!$B$369</f>
        <v>367</v>
      </c>
      <c r="B389" s="18" t="str">
        <f>CADASTROS!$C$369</f>
        <v>Geniclézia Almeida Silva</v>
      </c>
      <c r="C389" s="28"/>
      <c r="D389" s="28">
        <f>PLANILHA_COLHEITA_DIÁRIA!$I$592</f>
        <v>0</v>
      </c>
      <c r="E389" s="20">
        <v>6</v>
      </c>
      <c r="F389" s="29" t="str">
        <f>CADASTROS!$E$369</f>
        <v>Cx. Econômica</v>
      </c>
      <c r="G389" s="27">
        <f>CADASTROS!$F$369</f>
        <v>4818</v>
      </c>
      <c r="H389" s="29" t="str">
        <f>CADASTROS!$G$369</f>
        <v>013</v>
      </c>
      <c r="I389" s="19" t="str">
        <f>CADASTROS!$H$369</f>
        <v>00008323-2</v>
      </c>
      <c r="J389" s="21">
        <f t="shared" si="12"/>
        <v>0</v>
      </c>
      <c r="L389" s="27">
        <f>CADASTROS!$B$924</f>
        <v>922</v>
      </c>
      <c r="M389" s="18" t="str">
        <f>CADASTROS!$C$924</f>
        <v>Girlene de Souza Oliveira</v>
      </c>
      <c r="N389" s="28"/>
      <c r="O389" s="50">
        <f>PLANILHA_COLHEITA_DIÁRIA!$I$1461</f>
        <v>51.5</v>
      </c>
      <c r="P389" s="20">
        <v>6</v>
      </c>
      <c r="Q389" s="29" t="str">
        <f>CADASTROS!$E$924</f>
        <v>Cx. Econômica</v>
      </c>
      <c r="R389" s="27">
        <f>CADASTROS!$F$924</f>
        <v>4825</v>
      </c>
      <c r="S389" s="29">
        <f>CADASTROS!$G$924</f>
        <v>13</v>
      </c>
      <c r="T389" s="19" t="str">
        <f>CADASTROS!$H$924</f>
        <v>00007862-8</v>
      </c>
      <c r="U389" s="21">
        <f t="shared" si="13"/>
        <v>309</v>
      </c>
    </row>
    <row r="390" spans="1:21" ht="15.75" x14ac:dyDescent="0.25">
      <c r="A390" s="27">
        <f>CADASTROS!$B$370</f>
        <v>368</v>
      </c>
      <c r="B390" s="18" t="str">
        <f>CADASTROS!$C$370</f>
        <v>Jaciene Rodrigues Silva</v>
      </c>
      <c r="C390" s="28"/>
      <c r="D390" s="28">
        <f>PLANILHA_COLHEITA_DIÁRIA!$I$593</f>
        <v>0</v>
      </c>
      <c r="E390" s="20">
        <v>6</v>
      </c>
      <c r="F390" s="29" t="str">
        <f>CADASTROS!$E$370</f>
        <v>Sincoob</v>
      </c>
      <c r="G390" s="27">
        <f>CADASTROS!$F$370</f>
        <v>3025</v>
      </c>
      <c r="H390" s="29">
        <f>CADASTROS!$G$370</f>
        <v>0</v>
      </c>
      <c r="I390" s="19">
        <f>CADASTROS!$H$370</f>
        <v>1019180</v>
      </c>
      <c r="J390" s="21">
        <f t="shared" si="12"/>
        <v>0</v>
      </c>
      <c r="L390" s="27">
        <f>CADASTROS!$B$1008</f>
        <v>1006</v>
      </c>
      <c r="M390" s="18" t="str">
        <f>CADASTROS!$C$1008</f>
        <v>Ana Maria de Souza Oliveira</v>
      </c>
      <c r="N390" s="28"/>
      <c r="O390" s="64">
        <f>PLANILHA_COLHEITA_DIÁRIA!$I$1579</f>
        <v>27</v>
      </c>
      <c r="P390" s="20">
        <v>6</v>
      </c>
      <c r="Q390" s="29" t="str">
        <f>CADASTROS!$E$1008</f>
        <v>Bradesco</v>
      </c>
      <c r="R390" s="27">
        <f>CADASTROS!$F$1008</f>
        <v>3801</v>
      </c>
      <c r="S390" s="29" t="str">
        <f>CADASTROS!$G$1008</f>
        <v>poup</v>
      </c>
      <c r="T390" s="19" t="str">
        <f>CADASTROS!$H$1008</f>
        <v>0060067-9</v>
      </c>
      <c r="U390" s="21">
        <f t="shared" si="13"/>
        <v>162</v>
      </c>
    </row>
    <row r="391" spans="1:21" ht="15.75" x14ac:dyDescent="0.25">
      <c r="A391" s="27">
        <f>CADASTROS!$B$371</f>
        <v>369</v>
      </c>
      <c r="B391" s="18" t="str">
        <f>CADASTROS!$C$371</f>
        <v>Cosme</v>
      </c>
      <c r="C391" s="28"/>
      <c r="D391" s="28">
        <f>PLANILHA_COLHEITA_DIÁRIA!$I$610</f>
        <v>0</v>
      </c>
      <c r="E391" s="20">
        <v>6</v>
      </c>
      <c r="F391" s="29">
        <f>CADASTROS!$E$371</f>
        <v>0</v>
      </c>
      <c r="G391" s="27">
        <f>CADASTROS!$F$371</f>
        <v>0</v>
      </c>
      <c r="H391" s="29">
        <f>CADASTROS!$G$371</f>
        <v>0</v>
      </c>
      <c r="I391" s="19">
        <f>CADASTROS!$H$371</f>
        <v>0</v>
      </c>
      <c r="J391" s="21">
        <f t="shared" si="12"/>
        <v>0</v>
      </c>
      <c r="L391" s="27">
        <f>CADASTROS!$B$1130</f>
        <v>1128</v>
      </c>
      <c r="M391" s="18" t="str">
        <f>CADASTROS!$C$1130</f>
        <v>Marineide Mendes Santos</v>
      </c>
      <c r="N391" s="28"/>
      <c r="O391" s="50">
        <f>PLANILHA_COLHEITA_DIÁRIA!$I$1745</f>
        <v>52.5</v>
      </c>
      <c r="P391" s="20">
        <v>6</v>
      </c>
      <c r="Q391" s="29" t="str">
        <f>CADASTROS!$E$1130</f>
        <v>Cx. Econômica</v>
      </c>
      <c r="R391" s="27">
        <f>CADASTROS!$F$1130</f>
        <v>4825</v>
      </c>
      <c r="S391" s="29">
        <f>CADASTROS!$G$1130</f>
        <v>13</v>
      </c>
      <c r="T391" s="19" t="str">
        <f>CADASTROS!$H$1130</f>
        <v>00021197-2</v>
      </c>
      <c r="U391" s="21">
        <f t="shared" si="13"/>
        <v>315</v>
      </c>
    </row>
    <row r="392" spans="1:21" ht="15.75" x14ac:dyDescent="0.25">
      <c r="A392" s="27">
        <f>CADASTROS!$B$372</f>
        <v>370</v>
      </c>
      <c r="B392" s="18" t="str">
        <f>CADASTROS!$C$372</f>
        <v>Silvaneide Oliveira Souza</v>
      </c>
      <c r="C392" s="28"/>
      <c r="D392" s="28">
        <f>PLANILHA_COLHEITA_DIÁRIA!$I$611</f>
        <v>48</v>
      </c>
      <c r="E392" s="20">
        <v>6</v>
      </c>
      <c r="F392" s="29" t="str">
        <f>CADASTROS!$E$372</f>
        <v>Cx. Econômica</v>
      </c>
      <c r="G392" s="27">
        <f>CADASTROS!$F$372</f>
        <v>4818</v>
      </c>
      <c r="H392" s="29" t="str">
        <f>CADASTROS!$G$372</f>
        <v>013</v>
      </c>
      <c r="I392" s="19" t="str">
        <f>CADASTROS!$H$372</f>
        <v>00009892-2</v>
      </c>
      <c r="J392" s="21">
        <f t="shared" si="12"/>
        <v>288</v>
      </c>
      <c r="L392" s="27">
        <f>CADASTROS!$B$1195</f>
        <v>1193</v>
      </c>
      <c r="M392" s="18" t="str">
        <f>CADASTROS!$C$1195</f>
        <v>Elane Rosa de Souza</v>
      </c>
      <c r="N392" s="28"/>
      <c r="O392" s="50">
        <f>PLANILHA_COLHEITA_DIÁRIA!$I$1844</f>
        <v>50</v>
      </c>
      <c r="P392" s="20">
        <v>6</v>
      </c>
      <c r="Q392" s="29" t="str">
        <f>CADASTROS!$E$1195</f>
        <v>Cx. Econômica</v>
      </c>
      <c r="R392" s="27">
        <f>CADASTROS!$F$1195</f>
        <v>2399</v>
      </c>
      <c r="S392" s="29">
        <f>CADASTROS!$G$1195</f>
        <v>13</v>
      </c>
      <c r="T392" s="19" t="str">
        <f>CADASTROS!$H$1195</f>
        <v>00018713-3</v>
      </c>
      <c r="U392" s="21">
        <f t="shared" si="13"/>
        <v>300</v>
      </c>
    </row>
    <row r="393" spans="1:21" ht="15.75" x14ac:dyDescent="0.25">
      <c r="A393" s="27">
        <f>CADASTROS!$B$373</f>
        <v>371</v>
      </c>
      <c r="B393" s="18" t="str">
        <f>CADASTROS!$C$373</f>
        <v>Eloizio Cruz da Silva</v>
      </c>
      <c r="C393" s="28"/>
      <c r="D393" s="44">
        <f>PLANILHA_COLHEITA_DIÁRIA!$I$612</f>
        <v>0</v>
      </c>
      <c r="E393" s="20">
        <v>6</v>
      </c>
      <c r="F393" s="29">
        <f>CADASTROS!$E$373</f>
        <v>0</v>
      </c>
      <c r="G393" s="27">
        <f>CADASTROS!$F$373</f>
        <v>0</v>
      </c>
      <c r="H393" s="29">
        <f>CADASTROS!$G$373</f>
        <v>0</v>
      </c>
      <c r="I393" s="19">
        <f>CADASTROS!$H$373</f>
        <v>0</v>
      </c>
      <c r="J393" s="21">
        <f t="shared" si="12"/>
        <v>0</v>
      </c>
      <c r="L393" s="27">
        <f>CADASTROS!$B$1258</f>
        <v>1256</v>
      </c>
      <c r="M393" s="18" t="str">
        <f>CADASTROS!$C$1258</f>
        <v>Girleide Santana</v>
      </c>
      <c r="N393" s="28"/>
      <c r="O393" s="50">
        <f>PLANILHA_COLHEITA_DIÁRIA!$I$1929</f>
        <v>32.5</v>
      </c>
      <c r="P393" s="20">
        <v>6</v>
      </c>
      <c r="Q393" s="29" t="str">
        <f>CADASTROS!$E$1258</f>
        <v>Cx. Econômica</v>
      </c>
      <c r="R393" s="27">
        <f>CADASTROS!$F$1258</f>
        <v>4818</v>
      </c>
      <c r="S393" s="29">
        <f>CADASTROS!$G$1258</f>
        <v>13</v>
      </c>
      <c r="T393" s="19" t="str">
        <f>CADASTROS!$H$1258</f>
        <v>00006184-0</v>
      </c>
      <c r="U393" s="21">
        <f t="shared" si="13"/>
        <v>195</v>
      </c>
    </row>
    <row r="394" spans="1:21" ht="15.75" x14ac:dyDescent="0.25">
      <c r="A394" s="27">
        <f>CADASTROS!$B$374</f>
        <v>372</v>
      </c>
      <c r="B394" s="18" t="str">
        <f>CADASTROS!$C$374</f>
        <v>Vando Welton Lima Dantas</v>
      </c>
      <c r="C394" s="28"/>
      <c r="D394" s="44">
        <f>PLANILHA_COLHEITA_DIÁRIA!$I$613</f>
        <v>43</v>
      </c>
      <c r="E394" s="20">
        <v>6</v>
      </c>
      <c r="F394" s="29" t="str">
        <f>CADASTROS!$E$374</f>
        <v>Banco do Brasil</v>
      </c>
      <c r="G394" s="27" t="str">
        <f>CADASTROS!$F$374</f>
        <v>2760-X</v>
      </c>
      <c r="H394" s="29" t="str">
        <f>CADASTROS!$G$374</f>
        <v>poup</v>
      </c>
      <c r="I394" s="19" t="str">
        <f>CADASTROS!$H$374</f>
        <v>10.089-7</v>
      </c>
      <c r="J394" s="21">
        <f t="shared" si="12"/>
        <v>258</v>
      </c>
      <c r="L394" s="27">
        <f>CADASTROS!$B$1259</f>
        <v>1257</v>
      </c>
      <c r="M394" s="18" t="str">
        <f>CADASTROS!$C$1259</f>
        <v>Cleber de Jesus Oliveira</v>
      </c>
      <c r="N394" s="28"/>
      <c r="O394" s="50">
        <f>PLANILHA_COLHEITA_DIÁRIA!$I$1930</f>
        <v>36</v>
      </c>
      <c r="P394" s="20">
        <v>6</v>
      </c>
      <c r="Q394" s="29" t="str">
        <f>CADASTROS!$E$1259</f>
        <v>Bradesco</v>
      </c>
      <c r="R394" s="27" t="str">
        <f>CADASTROS!$F$1259</f>
        <v>3532-7</v>
      </c>
      <c r="S394" s="29" t="str">
        <f>CADASTROS!$G$1259</f>
        <v>poup</v>
      </c>
      <c r="T394" s="19" t="str">
        <f>CADASTROS!$H$1259</f>
        <v>0003149-6</v>
      </c>
      <c r="U394" s="21">
        <f t="shared" si="13"/>
        <v>216</v>
      </c>
    </row>
    <row r="395" spans="1:21" ht="15.75" x14ac:dyDescent="0.25">
      <c r="A395" s="27">
        <f>CADASTROS!$B$375</f>
        <v>373</v>
      </c>
      <c r="B395" s="18" t="str">
        <f>CADASTROS!$C$375</f>
        <v>Maria Madalena Lima Santos</v>
      </c>
      <c r="C395" s="28"/>
      <c r="D395" s="44">
        <f>PLANILHA_COLHEITA_DIÁRIA!$I$614</f>
        <v>0</v>
      </c>
      <c r="E395" s="20">
        <v>6</v>
      </c>
      <c r="F395" s="29" t="str">
        <f>CADASTROS!$E$375</f>
        <v>Cx. Econômica</v>
      </c>
      <c r="G395" s="27">
        <f>CADASTROS!$F$375</f>
        <v>3233</v>
      </c>
      <c r="H395" s="29" t="str">
        <f>CADASTROS!$G$375</f>
        <v>023</v>
      </c>
      <c r="I395" s="19" t="str">
        <f>CADASTROS!$H$375</f>
        <v>00006551-4</v>
      </c>
      <c r="J395" s="21">
        <f t="shared" si="12"/>
        <v>0</v>
      </c>
      <c r="L395" s="27">
        <v>1647</v>
      </c>
      <c r="M395" s="18" t="s">
        <v>2532</v>
      </c>
      <c r="N395" s="28"/>
      <c r="O395" s="64">
        <v>190</v>
      </c>
      <c r="P395" s="20">
        <v>6</v>
      </c>
      <c r="Q395" s="29" t="s">
        <v>50</v>
      </c>
      <c r="R395" s="27" t="s">
        <v>36</v>
      </c>
      <c r="S395" s="29" t="s">
        <v>354</v>
      </c>
      <c r="T395" s="19" t="s">
        <v>2533</v>
      </c>
      <c r="U395" s="21">
        <v>1140</v>
      </c>
    </row>
    <row r="396" spans="1:21" ht="15.75" x14ac:dyDescent="0.25">
      <c r="A396" s="27">
        <f>CADASTROS!$B$376</f>
        <v>374</v>
      </c>
      <c r="B396" s="18" t="str">
        <f>CADASTROS!$C$376</f>
        <v>José Eduardo Sousa</v>
      </c>
      <c r="C396" s="28"/>
      <c r="D396" s="44">
        <f>PLANILHA_COLHEITA_DIÁRIA!$I$615</f>
        <v>0</v>
      </c>
      <c r="E396" s="20">
        <v>6</v>
      </c>
      <c r="F396" s="29" t="str">
        <f>CADASTROS!$E$376</f>
        <v>Banco do Brasil</v>
      </c>
      <c r="G396" s="27" t="str">
        <f>CADASTROS!$F$376</f>
        <v>2760-X</v>
      </c>
      <c r="H396" s="29" t="str">
        <f>CADASTROS!$G$376</f>
        <v>poup</v>
      </c>
      <c r="I396" s="19" t="str">
        <f>CADASTROS!$H$376</f>
        <v>14.579-3</v>
      </c>
      <c r="J396" s="21">
        <f t="shared" si="12"/>
        <v>0</v>
      </c>
      <c r="L396" s="27">
        <v>1648</v>
      </c>
      <c r="M396" s="18" t="s">
        <v>2534</v>
      </c>
      <c r="N396" s="28"/>
      <c r="O396" s="64">
        <v>185</v>
      </c>
      <c r="P396" s="20">
        <v>6</v>
      </c>
      <c r="Q396" s="29" t="s">
        <v>50</v>
      </c>
      <c r="R396" s="27" t="s">
        <v>36</v>
      </c>
      <c r="S396" s="29" t="s">
        <v>354</v>
      </c>
      <c r="T396" s="19" t="s">
        <v>2535</v>
      </c>
      <c r="U396" s="21">
        <v>1110</v>
      </c>
    </row>
    <row r="397" spans="1:21" ht="15.75" x14ac:dyDescent="0.25">
      <c r="A397" s="27">
        <f>CADASTROS!$B$377</f>
        <v>375</v>
      </c>
      <c r="B397" s="18" t="str">
        <f>CADASTROS!$C$377</f>
        <v>Dalvaires A de Souza</v>
      </c>
      <c r="C397" s="28"/>
      <c r="D397" s="44">
        <f>PLANILHA_COLHEITA_DIÁRIA!$I$616</f>
        <v>0</v>
      </c>
      <c r="E397" s="20">
        <v>6</v>
      </c>
      <c r="F397" s="29" t="str">
        <f>CADASTROS!$E$377</f>
        <v>Banco do Brasil</v>
      </c>
      <c r="G397" s="27" t="str">
        <f>CADASTROS!$F$377</f>
        <v>2360-X</v>
      </c>
      <c r="H397" s="29" t="str">
        <f>CADASTROS!$G$377</f>
        <v>poup</v>
      </c>
      <c r="I397" s="19" t="str">
        <f>CADASTROS!$H$377</f>
        <v>10.025-0</v>
      </c>
      <c r="J397" s="21">
        <f t="shared" si="12"/>
        <v>0</v>
      </c>
      <c r="L397" s="27">
        <v>1657</v>
      </c>
      <c r="M397" s="18" t="s">
        <v>2573</v>
      </c>
      <c r="N397" s="28"/>
      <c r="O397" s="64">
        <v>61</v>
      </c>
      <c r="P397" s="20">
        <v>6</v>
      </c>
      <c r="Q397" s="29" t="s">
        <v>50</v>
      </c>
      <c r="R397" s="27" t="s">
        <v>2551</v>
      </c>
      <c r="S397" s="29" t="s">
        <v>528</v>
      </c>
      <c r="T397" s="19" t="s">
        <v>2552</v>
      </c>
      <c r="U397" s="21">
        <v>366</v>
      </c>
    </row>
    <row r="398" spans="1:21" ht="15.75" x14ac:dyDescent="0.25">
      <c r="A398" s="27">
        <f>CADASTROS!$B$378</f>
        <v>376</v>
      </c>
      <c r="B398" s="18" t="str">
        <f>CADASTROS!$C$378</f>
        <v>Juliana Alves de Souza</v>
      </c>
      <c r="C398" s="28"/>
      <c r="D398" s="50">
        <f>PLANILHA_COLHEITA_DIÁRIA!$I$617</f>
        <v>0</v>
      </c>
      <c r="E398" s="20">
        <v>6</v>
      </c>
      <c r="F398" s="29" t="str">
        <f>CADASTROS!$E$378</f>
        <v>Cx. Econômica</v>
      </c>
      <c r="G398" s="27">
        <f>CADASTROS!$F$378</f>
        <v>4818</v>
      </c>
      <c r="H398" s="29" t="str">
        <f>CADASTROS!$G$378</f>
        <v>013</v>
      </c>
      <c r="I398" s="19" t="str">
        <f>CADASTROS!$H$378</f>
        <v>00004290-0</v>
      </c>
      <c r="J398" s="21">
        <f t="shared" si="12"/>
        <v>0</v>
      </c>
      <c r="L398" s="27">
        <f>CADASTROS!$B$1363</f>
        <v>1361</v>
      </c>
      <c r="M398" s="18" t="str">
        <f>CADASTROS!$C$1363</f>
        <v>Adelmo Pinto Santana</v>
      </c>
      <c r="N398" s="28"/>
      <c r="O398" s="64">
        <f>PLANILHA_COLHEITA_DIÁRIA!$I$2078</f>
        <v>13</v>
      </c>
      <c r="P398" s="20">
        <v>6</v>
      </c>
      <c r="Q398" s="29" t="str">
        <f>CADASTROS!$E$1363</f>
        <v>Cx. Econômica</v>
      </c>
      <c r="R398" s="27">
        <f>CADASTROS!$F$1363</f>
        <v>4818</v>
      </c>
      <c r="S398" s="29">
        <f>CADASTROS!$G$1363</f>
        <v>13</v>
      </c>
      <c r="T398" s="19" t="str">
        <f>CADASTROS!$H$1363</f>
        <v>00004817-8</v>
      </c>
      <c r="U398" s="21">
        <f>O398*P398</f>
        <v>78</v>
      </c>
    </row>
    <row r="399" spans="1:21" ht="15.75" x14ac:dyDescent="0.25">
      <c r="A399" s="27">
        <f>CADASTROS!$B$379</f>
        <v>377</v>
      </c>
      <c r="B399" s="18" t="str">
        <f>CADASTROS!$C$379</f>
        <v>Tatiana Alves de Souza</v>
      </c>
      <c r="C399" s="28"/>
      <c r="D399" s="50">
        <f>PLANILHA_COLHEITA_DIÁRIA!$I$618</f>
        <v>0</v>
      </c>
      <c r="E399" s="20">
        <v>6</v>
      </c>
      <c r="F399" s="29" t="str">
        <f>CADASTROS!$E$379</f>
        <v>Banco do Brasil</v>
      </c>
      <c r="G399" s="27" t="str">
        <f>CADASTROS!$F$379</f>
        <v>2760-X</v>
      </c>
      <c r="H399" s="29" t="str">
        <f>CADASTROS!$G$379</f>
        <v>poup</v>
      </c>
      <c r="I399" s="19" t="str">
        <f>CADASTROS!$H$379</f>
        <v>22.260-7</v>
      </c>
      <c r="J399" s="21">
        <f t="shared" si="12"/>
        <v>0</v>
      </c>
      <c r="L399" s="27">
        <v>1708</v>
      </c>
      <c r="M399" s="18" t="s">
        <v>2642</v>
      </c>
      <c r="N399" s="28"/>
      <c r="O399" s="64">
        <v>50.5</v>
      </c>
      <c r="P399" s="20">
        <v>6</v>
      </c>
      <c r="Q399" s="29" t="s">
        <v>50</v>
      </c>
      <c r="R399" s="27" t="s">
        <v>36</v>
      </c>
      <c r="S399" s="29" t="s">
        <v>528</v>
      </c>
      <c r="T399" s="19" t="s">
        <v>2643</v>
      </c>
      <c r="U399" s="21">
        <v>303</v>
      </c>
    </row>
    <row r="400" spans="1:21" ht="15.75" x14ac:dyDescent="0.25">
      <c r="A400" s="27">
        <f>CADASTROS!$B$380</f>
        <v>378</v>
      </c>
      <c r="B400" s="18" t="str">
        <f>CADASTROS!$C$380</f>
        <v>Maria Aparecida Leoncio Pires</v>
      </c>
      <c r="C400" s="28"/>
      <c r="D400" s="44">
        <f>PLANILHA_COLHEITA_DIÁRIA!$I$619</f>
        <v>0</v>
      </c>
      <c r="E400" s="20">
        <v>6</v>
      </c>
      <c r="F400" s="29" t="str">
        <f>CADASTROS!$E$380</f>
        <v>Cx. Econômica</v>
      </c>
      <c r="G400" s="27">
        <f>CADASTROS!$F$380</f>
        <v>949</v>
      </c>
      <c r="H400" s="29" t="str">
        <f>CADASTROS!$G$380</f>
        <v>023</v>
      </c>
      <c r="I400" s="19" t="str">
        <f>CADASTROS!$H$380</f>
        <v>00024118-0</v>
      </c>
      <c r="J400" s="21">
        <f t="shared" si="12"/>
        <v>0</v>
      </c>
      <c r="L400" s="27">
        <v>1729</v>
      </c>
      <c r="M400" s="18" t="s">
        <v>2686</v>
      </c>
      <c r="N400" s="28"/>
      <c r="O400" s="50">
        <v>25</v>
      </c>
      <c r="P400" s="20">
        <v>6</v>
      </c>
      <c r="Q400" s="29" t="s">
        <v>50</v>
      </c>
      <c r="R400" s="27" t="s">
        <v>36</v>
      </c>
      <c r="S400" s="29" t="s">
        <v>528</v>
      </c>
      <c r="T400" s="19" t="s">
        <v>2687</v>
      </c>
      <c r="U400" s="21">
        <v>150</v>
      </c>
    </row>
    <row r="401" spans="1:21" ht="15.75" x14ac:dyDescent="0.25">
      <c r="A401" s="27">
        <f>CADASTROS!$B$381</f>
        <v>379</v>
      </c>
      <c r="B401" s="18" t="str">
        <f>CADASTROS!$C$381</f>
        <v>Noelma Oliveira Santana</v>
      </c>
      <c r="C401" s="28"/>
      <c r="D401" s="44">
        <f>PLANILHA_COLHEITA_DIÁRIA!$I$620</f>
        <v>0</v>
      </c>
      <c r="E401" s="20">
        <v>6</v>
      </c>
      <c r="F401" s="29" t="str">
        <f>CADASTROS!$E$381</f>
        <v>Cx. Econômica</v>
      </c>
      <c r="G401" s="27">
        <f>CADASTROS!$F$381</f>
        <v>949</v>
      </c>
      <c r="H401" s="29" t="str">
        <f>CADASTROS!$G$381</f>
        <v>023</v>
      </c>
      <c r="I401" s="19" t="str">
        <f>CADASTROS!$H$381</f>
        <v>00007240-0</v>
      </c>
      <c r="J401" s="21">
        <f t="shared" si="12"/>
        <v>0</v>
      </c>
      <c r="L401" s="27">
        <v>1746</v>
      </c>
      <c r="M401" s="18" t="s">
        <v>2717</v>
      </c>
      <c r="N401" s="28"/>
      <c r="O401" s="50">
        <v>56</v>
      </c>
      <c r="P401" s="20">
        <v>6</v>
      </c>
      <c r="Q401" s="29" t="s">
        <v>50</v>
      </c>
      <c r="R401" s="27" t="s">
        <v>36</v>
      </c>
      <c r="S401" s="29" t="s">
        <v>528</v>
      </c>
      <c r="T401" s="19" t="s">
        <v>2718</v>
      </c>
      <c r="U401" s="21">
        <v>336</v>
      </c>
    </row>
    <row r="402" spans="1:21" ht="15.75" x14ac:dyDescent="0.25">
      <c r="A402" s="27">
        <f>CADASTROS!$B$382</f>
        <v>380</v>
      </c>
      <c r="B402" s="18" t="str">
        <f>CADASTROS!$C$382</f>
        <v>Bruno Moreira da Silva</v>
      </c>
      <c r="C402" s="28"/>
      <c r="D402" s="44">
        <f>PLANILHA_COLHEITA_DIÁRIA!$I$621</f>
        <v>0</v>
      </c>
      <c r="E402" s="20">
        <v>6</v>
      </c>
      <c r="F402" s="29" t="str">
        <f>CADASTROS!$E$382</f>
        <v>Cx. Econômica</v>
      </c>
      <c r="G402" s="27">
        <f>CADASTROS!$F$382</f>
        <v>3617</v>
      </c>
      <c r="H402" s="29" t="str">
        <f>CADASTROS!$G$382</f>
        <v>013</v>
      </c>
      <c r="I402" s="19" t="str">
        <f>CADASTROS!$H$382</f>
        <v>00019873-5</v>
      </c>
      <c r="J402" s="21">
        <f t="shared" si="12"/>
        <v>0</v>
      </c>
      <c r="L402" s="27">
        <v>1749</v>
      </c>
      <c r="M402" s="18" t="s">
        <v>2756</v>
      </c>
      <c r="N402" s="28"/>
      <c r="O402" s="50">
        <v>29</v>
      </c>
      <c r="P402" s="20">
        <v>6</v>
      </c>
      <c r="Q402" s="29" t="s">
        <v>50</v>
      </c>
      <c r="R402" s="27" t="s">
        <v>36</v>
      </c>
      <c r="S402" s="29" t="s">
        <v>528</v>
      </c>
      <c r="T402" s="19" t="s">
        <v>2757</v>
      </c>
      <c r="U402" s="21">
        <v>174</v>
      </c>
    </row>
    <row r="403" spans="1:21" ht="15.75" x14ac:dyDescent="0.25">
      <c r="A403" s="27">
        <f>CADASTROS!$B$383</f>
        <v>381</v>
      </c>
      <c r="B403" s="18" t="str">
        <f>CADASTROS!$C$383</f>
        <v>Juarez de Souza</v>
      </c>
      <c r="C403" s="28"/>
      <c r="D403" s="44">
        <f>PLANILHA_COLHEITA_DIÁRIA!$I$622</f>
        <v>0</v>
      </c>
      <c r="E403" s="20">
        <v>6</v>
      </c>
      <c r="F403" s="29" t="str">
        <f>CADASTROS!$E$383</f>
        <v>Cx. Econômica</v>
      </c>
      <c r="G403" s="27">
        <f>CADASTROS!$F$383</f>
        <v>949</v>
      </c>
      <c r="H403" s="29" t="str">
        <f>CADASTROS!$G$383</f>
        <v>013</v>
      </c>
      <c r="I403" s="19" t="str">
        <f>CADASTROS!$H$383</f>
        <v>00070599-5</v>
      </c>
      <c r="J403" s="21">
        <f t="shared" si="12"/>
        <v>0</v>
      </c>
      <c r="L403" s="27">
        <v>1759</v>
      </c>
      <c r="M403" s="18" t="s">
        <v>2739</v>
      </c>
      <c r="N403" s="28"/>
      <c r="O403" s="50">
        <v>59</v>
      </c>
      <c r="P403" s="20">
        <v>6</v>
      </c>
      <c r="Q403" s="29" t="s">
        <v>50</v>
      </c>
      <c r="R403" s="27" t="s">
        <v>2740</v>
      </c>
      <c r="S403" s="29" t="s">
        <v>354</v>
      </c>
      <c r="T403" s="19" t="s">
        <v>2741</v>
      </c>
      <c r="U403" s="21">
        <v>354</v>
      </c>
    </row>
    <row r="404" spans="1:21" ht="15.75" x14ac:dyDescent="0.25">
      <c r="A404" s="27">
        <f>CADASTROS!$B$384</f>
        <v>382</v>
      </c>
      <c r="B404" s="18" t="str">
        <f>CADASTROS!$C$384</f>
        <v>Elvis Alves dos Santos</v>
      </c>
      <c r="C404" s="28"/>
      <c r="D404" s="44">
        <f>PLANILHA_COLHEITA_DIÁRIA!$I$623</f>
        <v>0</v>
      </c>
      <c r="E404" s="20">
        <v>6</v>
      </c>
      <c r="F404" s="29" t="str">
        <f>CADASTROS!$E$384</f>
        <v>Banco do Brasil</v>
      </c>
      <c r="G404" s="27" t="str">
        <f>CADASTROS!$F$384</f>
        <v>2760-X</v>
      </c>
      <c r="H404" s="29" t="str">
        <f>CADASTROS!$G$384</f>
        <v>poup</v>
      </c>
      <c r="I404" s="19" t="str">
        <f>CADASTROS!$H$384</f>
        <v>14.992-6</v>
      </c>
      <c r="J404" s="21">
        <f t="shared" si="12"/>
        <v>0</v>
      </c>
      <c r="L404" s="27">
        <v>1781</v>
      </c>
      <c r="M404" s="18" t="s">
        <v>2810</v>
      </c>
      <c r="N404" s="28"/>
      <c r="O404" s="50">
        <v>109</v>
      </c>
      <c r="P404" s="20">
        <v>6</v>
      </c>
      <c r="Q404" s="29" t="s">
        <v>50</v>
      </c>
      <c r="R404" s="27" t="s">
        <v>550</v>
      </c>
      <c r="S404" s="29" t="s">
        <v>528</v>
      </c>
      <c r="T404" s="19" t="s">
        <v>2142</v>
      </c>
      <c r="U404" s="21">
        <v>654</v>
      </c>
    </row>
    <row r="405" spans="1:21" ht="15.75" x14ac:dyDescent="0.25">
      <c r="A405" s="27">
        <f>CADASTROS!$B$385</f>
        <v>383</v>
      </c>
      <c r="B405" s="18" t="str">
        <f>CADASTROS!$C$385</f>
        <v>Simone Melo Silva</v>
      </c>
      <c r="C405" s="28"/>
      <c r="D405" s="44">
        <f>PLANILHA_COLHEITA_DIÁRIA!$I$624</f>
        <v>0</v>
      </c>
      <c r="E405" s="20">
        <v>6</v>
      </c>
      <c r="F405" s="29" t="str">
        <f>CADASTROS!$E$385</f>
        <v>Cx. Econômica</v>
      </c>
      <c r="G405" s="27">
        <f>CADASTROS!$F$385</f>
        <v>949</v>
      </c>
      <c r="H405" s="29" t="str">
        <f>CADASTROS!$G$385</f>
        <v>023</v>
      </c>
      <c r="I405" s="19" t="str">
        <f>CADASTROS!$H$385</f>
        <v>00015856-8</v>
      </c>
      <c r="J405" s="21">
        <f t="shared" si="12"/>
        <v>0</v>
      </c>
      <c r="L405" s="27">
        <v>1792</v>
      </c>
      <c r="M405" s="18" t="s">
        <v>2822</v>
      </c>
      <c r="N405" s="28"/>
      <c r="O405" s="64">
        <v>28</v>
      </c>
      <c r="P405" s="20">
        <v>6</v>
      </c>
      <c r="Q405" s="29" t="s">
        <v>50</v>
      </c>
      <c r="R405" s="27" t="s">
        <v>36</v>
      </c>
      <c r="S405" s="29" t="s">
        <v>1173</v>
      </c>
      <c r="T405" s="19" t="s">
        <v>2831</v>
      </c>
      <c r="U405" s="21">
        <v>168</v>
      </c>
    </row>
    <row r="406" spans="1:21" ht="15.75" x14ac:dyDescent="0.25">
      <c r="A406" s="27">
        <f>CADASTROS!$B$386</f>
        <v>384</v>
      </c>
      <c r="B406" s="18" t="str">
        <f>CADASTROS!$C$386</f>
        <v>Marivalda Oliveira Santana</v>
      </c>
      <c r="C406" s="28"/>
      <c r="D406" s="44">
        <f>PLANILHA_COLHEITA_DIÁRIA!$I$625</f>
        <v>0</v>
      </c>
      <c r="E406" s="20">
        <v>6</v>
      </c>
      <c r="F406" s="29" t="str">
        <f>CADASTROS!$E$386</f>
        <v>Cx. Econômica</v>
      </c>
      <c r="G406" s="27">
        <f>CADASTROS!$F$386</f>
        <v>949</v>
      </c>
      <c r="H406" s="29" t="str">
        <f>CADASTROS!$G$386</f>
        <v>013</v>
      </c>
      <c r="I406" s="19" t="str">
        <f>CADASTROS!$H$386</f>
        <v>00063978-0</v>
      </c>
      <c r="J406" s="21">
        <f t="shared" si="12"/>
        <v>0</v>
      </c>
      <c r="L406" s="27">
        <v>1800</v>
      </c>
      <c r="M406" s="18" t="s">
        <v>2844</v>
      </c>
      <c r="N406" s="28"/>
      <c r="O406" s="50">
        <v>38</v>
      </c>
      <c r="P406" s="20">
        <v>6</v>
      </c>
      <c r="Q406" s="29" t="s">
        <v>50</v>
      </c>
      <c r="R406" s="27" t="s">
        <v>36</v>
      </c>
      <c r="S406" s="29" t="s">
        <v>528</v>
      </c>
      <c r="T406" s="19" t="s">
        <v>2845</v>
      </c>
      <c r="U406" s="21">
        <v>228</v>
      </c>
    </row>
    <row r="407" spans="1:21" ht="15.75" x14ac:dyDescent="0.25">
      <c r="A407" s="27">
        <f>CADASTROS!$B$387</f>
        <v>385</v>
      </c>
      <c r="B407" s="18" t="str">
        <f>CADASTROS!$C$387</f>
        <v>Jandira de Jesus Pires</v>
      </c>
      <c r="C407" s="28"/>
      <c r="D407" s="63">
        <f>PLANILHA_COLHEITA_DIÁRIA!$I$626</f>
        <v>0</v>
      </c>
      <c r="E407" s="20">
        <v>6</v>
      </c>
      <c r="F407" s="29" t="str">
        <f>CADASTROS!$E$387</f>
        <v>Cx. Econômica</v>
      </c>
      <c r="G407" s="27">
        <f>CADASTROS!$F$387</f>
        <v>949</v>
      </c>
      <c r="H407" s="29" t="str">
        <f>CADASTROS!$G$387</f>
        <v>023</v>
      </c>
      <c r="I407" s="19" t="str">
        <f>CADASTROS!$H$387</f>
        <v>00007361-9</v>
      </c>
      <c r="J407" s="21">
        <f t="shared" si="12"/>
        <v>0</v>
      </c>
      <c r="L407" s="27">
        <v>1824</v>
      </c>
      <c r="M407" s="18" t="s">
        <v>2891</v>
      </c>
      <c r="N407" s="28"/>
      <c r="O407" s="64">
        <v>52.5</v>
      </c>
      <c r="P407" s="20">
        <v>6</v>
      </c>
      <c r="Q407" s="29" t="s">
        <v>50</v>
      </c>
      <c r="R407" s="27" t="s">
        <v>36</v>
      </c>
      <c r="S407" s="29" t="s">
        <v>528</v>
      </c>
      <c r="T407" s="19" t="s">
        <v>2892</v>
      </c>
      <c r="U407" s="21">
        <v>315</v>
      </c>
    </row>
    <row r="408" spans="1:21" ht="15.75" x14ac:dyDescent="0.25">
      <c r="A408" s="27">
        <f>CADASTROS!$B$388</f>
        <v>386</v>
      </c>
      <c r="B408" s="18" t="str">
        <f>CADASTROS!$C$388</f>
        <v>Ildete Silva Inacio</v>
      </c>
      <c r="C408" s="28"/>
      <c r="D408" s="44">
        <f>PLANILHA_COLHEITA_DIÁRIA!$I$627</f>
        <v>0</v>
      </c>
      <c r="E408" s="20">
        <v>6</v>
      </c>
      <c r="F408" s="29" t="str">
        <f>CADASTROS!$E$388</f>
        <v>Cx. Econômica</v>
      </c>
      <c r="G408" s="27">
        <f>CADASTROS!$F$388</f>
        <v>4818</v>
      </c>
      <c r="H408" s="29">
        <f>CADASTROS!$G$388</f>
        <v>1288</v>
      </c>
      <c r="I408" s="19" t="str">
        <f>CADASTROS!$H$388</f>
        <v>960432855-2</v>
      </c>
      <c r="J408" s="21">
        <f t="shared" si="12"/>
        <v>0</v>
      </c>
      <c r="L408" s="27">
        <v>1845</v>
      </c>
      <c r="M408" s="18" t="s">
        <v>2931</v>
      </c>
      <c r="N408" s="28"/>
      <c r="O408" s="64">
        <v>101.5</v>
      </c>
      <c r="P408" s="20">
        <v>6</v>
      </c>
      <c r="Q408" s="29" t="s">
        <v>50</v>
      </c>
      <c r="R408" s="27" t="s">
        <v>36</v>
      </c>
      <c r="S408" s="29" t="s">
        <v>528</v>
      </c>
      <c r="T408" s="19" t="s">
        <v>2560</v>
      </c>
      <c r="U408" s="21">
        <v>609</v>
      </c>
    </row>
    <row r="409" spans="1:21" ht="15.75" x14ac:dyDescent="0.25">
      <c r="A409" s="27">
        <f>CADASTROS!$B$389</f>
        <v>387</v>
      </c>
      <c r="B409" s="18" t="str">
        <f>CADASTROS!$C$389</f>
        <v>Jaíne Inácio da Silva</v>
      </c>
      <c r="C409" s="28"/>
      <c r="D409" s="44">
        <f>PLANILHA_COLHEITA_DIÁRIA!$I$628</f>
        <v>0</v>
      </c>
      <c r="E409" s="20">
        <v>6</v>
      </c>
      <c r="F409" s="29" t="str">
        <f>CADASTROS!$E$389</f>
        <v>Cx. Econômica</v>
      </c>
      <c r="G409" s="27">
        <f>CADASTROS!$F$389</f>
        <v>4818</v>
      </c>
      <c r="H409" s="29" t="str">
        <f>CADASTROS!$G$389</f>
        <v>013</v>
      </c>
      <c r="I409" s="19" t="str">
        <f>CADASTROS!$H$389</f>
        <v>00009393-9</v>
      </c>
      <c r="J409" s="21">
        <f t="shared" si="12"/>
        <v>0</v>
      </c>
      <c r="L409" s="27">
        <v>1849</v>
      </c>
      <c r="M409" s="18" t="s">
        <v>2938</v>
      </c>
      <c r="N409" s="28"/>
      <c r="O409" s="64">
        <v>11</v>
      </c>
      <c r="P409" s="20">
        <v>6</v>
      </c>
      <c r="Q409" s="29" t="s">
        <v>50</v>
      </c>
      <c r="R409" s="27" t="s">
        <v>36</v>
      </c>
      <c r="S409" s="29" t="s">
        <v>528</v>
      </c>
      <c r="T409" s="19" t="s">
        <v>2939</v>
      </c>
      <c r="U409" s="21">
        <v>66</v>
      </c>
    </row>
    <row r="410" spans="1:21" ht="15.75" x14ac:dyDescent="0.25">
      <c r="A410" s="27">
        <f>CADASTROS!$B$390</f>
        <v>388</v>
      </c>
      <c r="B410" s="18" t="str">
        <f>CADASTROS!$C$390</f>
        <v>Ivone Oliveira da Silva</v>
      </c>
      <c r="C410" s="28"/>
      <c r="D410" s="44">
        <f>PLANILHA_COLHEITA_DIÁRIA!$I$629</f>
        <v>0</v>
      </c>
      <c r="E410" s="20">
        <v>6</v>
      </c>
      <c r="F410" s="29" t="str">
        <f>CADASTROS!$E$390</f>
        <v>Bradesco</v>
      </c>
      <c r="G410" s="27" t="str">
        <f>CADASTROS!$F$390</f>
        <v>3616-1</v>
      </c>
      <c r="H410" s="29" t="str">
        <f>CADASTROS!$G$390</f>
        <v>c/corr</v>
      </c>
      <c r="I410" s="19" t="str">
        <f>CADASTROS!$H$390</f>
        <v>0006028-3</v>
      </c>
      <c r="J410" s="21">
        <f t="shared" si="12"/>
        <v>0</v>
      </c>
      <c r="L410" s="27">
        <v>1857</v>
      </c>
      <c r="M410" s="18" t="s">
        <v>2954</v>
      </c>
      <c r="N410" s="28"/>
      <c r="O410" s="64">
        <v>5</v>
      </c>
      <c r="P410" s="20">
        <v>6</v>
      </c>
      <c r="Q410" s="29" t="s">
        <v>50</v>
      </c>
      <c r="R410" s="27" t="s">
        <v>36</v>
      </c>
      <c r="S410" s="29" t="s">
        <v>354</v>
      </c>
      <c r="T410" s="19" t="s">
        <v>2937</v>
      </c>
      <c r="U410" s="21">
        <v>30</v>
      </c>
    </row>
    <row r="411" spans="1:21" ht="15.75" x14ac:dyDescent="0.25">
      <c r="A411" s="27">
        <f>CADASTROS!$B$391</f>
        <v>389</v>
      </c>
      <c r="B411" s="18" t="str">
        <f>CADASTROS!$C$391</f>
        <v>Evanilson Silva Barbosa</v>
      </c>
      <c r="C411" s="28"/>
      <c r="D411" s="44">
        <f>PLANILHA_COLHEITA_DIÁRIA!$I$630</f>
        <v>0</v>
      </c>
      <c r="E411" s="20">
        <v>6</v>
      </c>
      <c r="F411" s="29" t="str">
        <f>CADASTROS!$E$391</f>
        <v>Cx. Econômica</v>
      </c>
      <c r="G411" s="27">
        <f>CADASTROS!$F$391</f>
        <v>4814</v>
      </c>
      <c r="H411" s="29" t="str">
        <f>CADASTROS!$G$391</f>
        <v>013</v>
      </c>
      <c r="I411" s="19" t="str">
        <f>CADASTROS!$H$391</f>
        <v>00009854-0</v>
      </c>
      <c r="J411" s="21">
        <f t="shared" si="12"/>
        <v>0</v>
      </c>
      <c r="L411" s="27">
        <v>1862</v>
      </c>
      <c r="M411" s="18" t="s">
        <v>2971</v>
      </c>
      <c r="N411" s="28"/>
      <c r="O411" s="64">
        <v>160.5</v>
      </c>
      <c r="P411" s="20">
        <v>6</v>
      </c>
      <c r="Q411" s="29" t="s">
        <v>50</v>
      </c>
      <c r="R411" s="27" t="s">
        <v>550</v>
      </c>
      <c r="S411" s="29" t="s">
        <v>528</v>
      </c>
      <c r="T411" s="19" t="s">
        <v>2972</v>
      </c>
      <c r="U411" s="21">
        <v>963</v>
      </c>
    </row>
    <row r="412" spans="1:21" ht="15.75" x14ac:dyDescent="0.25">
      <c r="A412" s="27">
        <f>CADASTROS!$B$392</f>
        <v>390</v>
      </c>
      <c r="B412" s="18" t="str">
        <f>CADASTROS!$C$392</f>
        <v>Luis Carlos dos Santos</v>
      </c>
      <c r="C412" s="28"/>
      <c r="D412" s="44">
        <f>PLANILHA_COLHEITA_DIÁRIA!$I$631</f>
        <v>0</v>
      </c>
      <c r="E412" s="20">
        <v>6</v>
      </c>
      <c r="F412" s="29" t="str">
        <f>CADASTROS!$E$392</f>
        <v>Banco do Brasil</v>
      </c>
      <c r="G412" s="27" t="str">
        <f>CADASTROS!$F$392</f>
        <v>2760-X</v>
      </c>
      <c r="H412" s="29" t="str">
        <f>CADASTROS!$G$392</f>
        <v>poup</v>
      </c>
      <c r="I412" s="19" t="str">
        <f>CADASTROS!$H$392</f>
        <v>14.016-3</v>
      </c>
      <c r="J412" s="21">
        <f t="shared" si="12"/>
        <v>0</v>
      </c>
      <c r="L412" s="27">
        <v>1876</v>
      </c>
      <c r="M412" s="18" t="s">
        <v>3002</v>
      </c>
      <c r="N412" s="28"/>
      <c r="O412" s="64">
        <v>30</v>
      </c>
      <c r="P412" s="20">
        <v>6</v>
      </c>
      <c r="Q412" s="29" t="s">
        <v>833</v>
      </c>
      <c r="R412" s="27" t="s">
        <v>36</v>
      </c>
      <c r="S412" s="29" t="s">
        <v>354</v>
      </c>
      <c r="T412" s="19" t="s">
        <v>3003</v>
      </c>
      <c r="U412" s="21">
        <v>180</v>
      </c>
    </row>
    <row r="413" spans="1:21" ht="15.75" x14ac:dyDescent="0.25">
      <c r="A413" s="27">
        <f>CADASTROS!$B$393</f>
        <v>391</v>
      </c>
      <c r="B413" s="18" t="str">
        <f>CADASTROS!$C$393</f>
        <v>Vanderleia Moreira da Silva</v>
      </c>
      <c r="C413" s="28"/>
      <c r="D413" s="44">
        <f>PLANILHA_COLHEITA_DIÁRIA!$I$632</f>
        <v>0</v>
      </c>
      <c r="E413" s="20">
        <v>6</v>
      </c>
      <c r="F413" s="29" t="str">
        <f>CADASTROS!$E$393</f>
        <v>Cx. Econômica</v>
      </c>
      <c r="G413" s="27">
        <f>CADASTROS!$F$393</f>
        <v>949</v>
      </c>
      <c r="H413" s="29" t="str">
        <f>CADASTROS!$G$393</f>
        <v>013</v>
      </c>
      <c r="I413" s="19" t="str">
        <f>CADASTROS!$H$393</f>
        <v>00073038-8</v>
      </c>
      <c r="J413" s="21">
        <f t="shared" si="12"/>
        <v>0</v>
      </c>
      <c r="L413" s="27">
        <f>CADASTROS!$B$1587</f>
        <v>1585</v>
      </c>
      <c r="M413" s="18" t="str">
        <f>CADASTROS!$C$1587</f>
        <v>Alane Dias de Oliveira</v>
      </c>
      <c r="N413" s="28"/>
      <c r="O413" s="64">
        <f>PLANILHA_COLHEITA_DIÁRIA!$I$2390</f>
        <v>7.5</v>
      </c>
      <c r="P413" s="20">
        <v>6</v>
      </c>
      <c r="Q413" s="29" t="str">
        <f>CADASTROS!$E$1587</f>
        <v>Cx. Econômica</v>
      </c>
      <c r="R413" s="27">
        <f>CADASTROS!$F$1587</f>
        <v>4825</v>
      </c>
      <c r="S413" s="29">
        <f>CADASTROS!$G$1587</f>
        <v>13</v>
      </c>
      <c r="T413" s="19" t="str">
        <f>CADASTROS!$H$1587</f>
        <v>00023779-3</v>
      </c>
      <c r="U413" s="21">
        <f>O413*P413</f>
        <v>45</v>
      </c>
    </row>
    <row r="414" spans="1:21" ht="19.5" x14ac:dyDescent="0.25">
      <c r="A414" s="27">
        <f>CADASTROS!$B$394</f>
        <v>392</v>
      </c>
      <c r="B414" s="18" t="str">
        <f>CADASTROS!$C$394</f>
        <v>Evanilce Bispo dos Santos</v>
      </c>
      <c r="C414" s="28"/>
      <c r="D414" s="44">
        <f>PLANILHA_COLHEITA_DIÁRIA!$I$633</f>
        <v>0</v>
      </c>
      <c r="E414" s="20">
        <v>6</v>
      </c>
      <c r="F414" s="29" t="str">
        <f>CADASTROS!$E$394</f>
        <v>Cx. Econômica</v>
      </c>
      <c r="G414" s="27">
        <f>CADASTROS!$F$394</f>
        <v>949</v>
      </c>
      <c r="H414" s="29" t="str">
        <f>CADASTROS!$G$394</f>
        <v>013</v>
      </c>
      <c r="I414" s="19" t="str">
        <f>CADASTROS!$H$394</f>
        <v>00059649-5</v>
      </c>
      <c r="J414" s="21">
        <f t="shared" si="12"/>
        <v>0</v>
      </c>
      <c r="L414" s="84"/>
      <c r="M414" s="85"/>
      <c r="N414" s="86"/>
      <c r="O414" s="111"/>
      <c r="P414" s="87">
        <v>6</v>
      </c>
      <c r="Q414" s="88"/>
      <c r="R414" s="84"/>
      <c r="S414" s="88"/>
      <c r="T414" s="89"/>
      <c r="U414" s="90"/>
    </row>
    <row r="415" spans="1:21" ht="21" x14ac:dyDescent="0.35">
      <c r="A415" s="27">
        <f>CADASTROS!$B$395</f>
        <v>393</v>
      </c>
      <c r="B415" s="18" t="str">
        <f>CADASTROS!$C$395</f>
        <v>Etelvina Rodrigues de Souza</v>
      </c>
      <c r="C415" s="28"/>
      <c r="D415" s="44">
        <f>PLANILHA_COLHEITA_DIÁRIA!$I$634</f>
        <v>0</v>
      </c>
      <c r="E415" s="20">
        <v>6</v>
      </c>
      <c r="F415" s="29" t="str">
        <f>CADASTROS!$E$395</f>
        <v>Cx. Econômica</v>
      </c>
      <c r="G415" s="27">
        <f>CADASTROS!$F$395</f>
        <v>949</v>
      </c>
      <c r="H415" s="29" t="str">
        <f>CADASTROS!$G$395</f>
        <v>023</v>
      </c>
      <c r="I415" s="19" t="str">
        <f>CADASTROS!$H$395</f>
        <v>00007107-1</v>
      </c>
      <c r="J415" s="21">
        <f t="shared" si="12"/>
        <v>0</v>
      </c>
      <c r="L415" s="92"/>
      <c r="M415" s="93"/>
      <c r="N415" s="94"/>
      <c r="O415" s="94"/>
      <c r="P415" s="87">
        <v>6</v>
      </c>
      <c r="Q415" s="95"/>
      <c r="R415" s="92"/>
      <c r="S415" s="95"/>
      <c r="T415" s="96"/>
      <c r="U415" s="97"/>
    </row>
    <row r="416" spans="1:21" ht="21" x14ac:dyDescent="0.35">
      <c r="A416" s="27">
        <f>CADASTROS!$B$396</f>
        <v>394</v>
      </c>
      <c r="B416" s="18" t="str">
        <f>CADASTROS!$C$396</f>
        <v>José Rodrigues de Souza</v>
      </c>
      <c r="C416" s="28"/>
      <c r="D416" s="44">
        <f>PLANILHA_COLHEITA_DIÁRIA!$I$635</f>
        <v>0</v>
      </c>
      <c r="E416" s="20">
        <v>6</v>
      </c>
      <c r="F416" s="29" t="str">
        <f>CADASTROS!$E$396</f>
        <v>Cx. Econômica</v>
      </c>
      <c r="G416" s="27">
        <f>CADASTROS!$F$396</f>
        <v>299</v>
      </c>
      <c r="H416" s="29" t="str">
        <f>CADASTROS!$G$396</f>
        <v>013</v>
      </c>
      <c r="I416" s="19" t="str">
        <f>CADASTROS!$H$396</f>
        <v>00034243-1</v>
      </c>
      <c r="J416" s="21">
        <f t="shared" si="12"/>
        <v>0</v>
      </c>
      <c r="L416" s="92"/>
      <c r="M416" s="93"/>
      <c r="N416" s="94"/>
      <c r="O416" s="94"/>
      <c r="P416" s="87">
        <v>6</v>
      </c>
      <c r="Q416" s="95"/>
      <c r="R416" s="92"/>
      <c r="S416" s="95"/>
      <c r="T416" s="96"/>
      <c r="U416" s="97"/>
    </row>
    <row r="417" spans="1:21" ht="21" x14ac:dyDescent="0.35">
      <c r="A417" s="27">
        <f>CADASTROS!$B$397</f>
        <v>395</v>
      </c>
      <c r="B417" s="18" t="str">
        <f>CADASTROS!$C$397</f>
        <v>Alberto Souza da Rocha</v>
      </c>
      <c r="C417" s="28"/>
      <c r="D417" s="44">
        <f>PLANILHA_COLHEITA_DIÁRIA!$I$636</f>
        <v>0</v>
      </c>
      <c r="E417" s="20">
        <v>6</v>
      </c>
      <c r="F417" s="29" t="str">
        <f>CADASTROS!$E$397</f>
        <v>Banco do Brasil</v>
      </c>
      <c r="G417" s="27" t="str">
        <f>CADASTROS!$F$397</f>
        <v>6683-4</v>
      </c>
      <c r="H417" s="29" t="str">
        <f>CADASTROS!$G$397</f>
        <v>poup</v>
      </c>
      <c r="I417" s="19" t="str">
        <f>CADASTROS!$H$397</f>
        <v>198.264-8</v>
      </c>
      <c r="J417" s="21">
        <f t="shared" si="12"/>
        <v>0</v>
      </c>
      <c r="L417" s="92"/>
      <c r="M417" s="93"/>
      <c r="N417" s="94"/>
      <c r="O417" s="94"/>
      <c r="P417" s="87">
        <v>6</v>
      </c>
      <c r="Q417" s="95"/>
      <c r="R417" s="92"/>
      <c r="S417" s="95"/>
      <c r="T417" s="96"/>
      <c r="U417" s="97"/>
    </row>
    <row r="418" spans="1:21" ht="21" x14ac:dyDescent="0.35">
      <c r="A418" s="27">
        <f>CADASTROS!$B$398</f>
        <v>396</v>
      </c>
      <c r="B418" s="18">
        <f>CADASTROS!$C$398</f>
        <v>0</v>
      </c>
      <c r="C418" s="28"/>
      <c r="D418" s="44">
        <f>PLANILHA_COLHEITA_DIÁRIA!$I$653</f>
        <v>0</v>
      </c>
      <c r="E418" s="20">
        <v>6</v>
      </c>
      <c r="F418" s="29">
        <f>CADASTROS!$E$398</f>
        <v>0</v>
      </c>
      <c r="G418" s="27">
        <f>CADASTROS!$F$398</f>
        <v>0</v>
      </c>
      <c r="H418" s="29">
        <f>CADASTROS!$G$398</f>
        <v>0</v>
      </c>
      <c r="I418" s="19">
        <f>CADASTROS!$H$398</f>
        <v>0</v>
      </c>
      <c r="J418" s="21">
        <f t="shared" si="12"/>
        <v>0</v>
      </c>
      <c r="L418" s="92"/>
      <c r="M418" s="93"/>
      <c r="N418" s="94"/>
      <c r="O418" s="94"/>
      <c r="P418" s="87">
        <v>6</v>
      </c>
      <c r="Q418" s="95"/>
      <c r="R418" s="92"/>
      <c r="S418" s="95"/>
      <c r="T418" s="96"/>
      <c r="U418" s="97"/>
    </row>
    <row r="419" spans="1:21" ht="21" x14ac:dyDescent="0.35">
      <c r="A419" s="27">
        <f>CADASTROS!$B$399</f>
        <v>397</v>
      </c>
      <c r="B419" s="18" t="str">
        <f>CADASTROS!$C$399</f>
        <v>Gilderlan Moreira Souza</v>
      </c>
      <c r="C419" s="28"/>
      <c r="D419" s="44">
        <f>PLANILHA_COLHEITA_DIÁRIA!$I$654</f>
        <v>0</v>
      </c>
      <c r="E419" s="20">
        <v>6</v>
      </c>
      <c r="F419" s="29" t="str">
        <f>CADASTROS!$E$399</f>
        <v>Cx. Econômica</v>
      </c>
      <c r="G419" s="27">
        <f>CADASTROS!$F$399</f>
        <v>4818</v>
      </c>
      <c r="H419" s="29" t="str">
        <f>CADASTROS!$G$399</f>
        <v>013</v>
      </c>
      <c r="I419" s="19" t="str">
        <f>CADASTROS!$H$399</f>
        <v>00002223-3</v>
      </c>
      <c r="J419" s="21">
        <f t="shared" si="12"/>
        <v>0</v>
      </c>
      <c r="L419" s="92"/>
      <c r="M419" s="93"/>
      <c r="N419" s="94"/>
      <c r="O419" s="94"/>
      <c r="P419" s="87">
        <v>6</v>
      </c>
      <c r="Q419" s="95"/>
      <c r="R419" s="92"/>
      <c r="S419" s="95"/>
      <c r="T419" s="96"/>
      <c r="U419" s="97"/>
    </row>
    <row r="420" spans="1:21" ht="21" x14ac:dyDescent="0.35">
      <c r="A420" s="27">
        <f>CADASTROS!$B$400</f>
        <v>398</v>
      </c>
      <c r="B420" s="18" t="str">
        <f>CADASTROS!$C$400</f>
        <v>Eliene Lomes da Silva</v>
      </c>
      <c r="C420" s="28"/>
      <c r="D420" s="44">
        <f>PLANILHA_COLHEITA_DIÁRIA!$I$655</f>
        <v>0</v>
      </c>
      <c r="E420" s="20">
        <v>6</v>
      </c>
      <c r="F420" s="29" t="str">
        <f>CADASTROS!$E$400</f>
        <v>Cx. Econômica</v>
      </c>
      <c r="G420" s="27">
        <f>CADASTROS!$F$400</f>
        <v>4818</v>
      </c>
      <c r="H420" s="29" t="str">
        <f>CADASTROS!$G$400</f>
        <v>013</v>
      </c>
      <c r="I420" s="19" t="str">
        <f>CADASTROS!$H$400</f>
        <v>00008751-3</v>
      </c>
      <c r="J420" s="21">
        <f t="shared" si="12"/>
        <v>0</v>
      </c>
      <c r="L420" s="92"/>
      <c r="M420" s="93"/>
      <c r="N420" s="94"/>
      <c r="O420" s="94"/>
      <c r="P420" s="87">
        <v>6</v>
      </c>
      <c r="Q420" s="95"/>
      <c r="R420" s="92"/>
      <c r="S420" s="95"/>
      <c r="T420" s="96"/>
      <c r="U420" s="97"/>
    </row>
    <row r="421" spans="1:21" ht="19.5" x14ac:dyDescent="0.25">
      <c r="A421" s="27">
        <f>CADASTROS!$B$401</f>
        <v>399</v>
      </c>
      <c r="B421" s="18" t="str">
        <f>CADASTROS!$C$401</f>
        <v>Cleia Silva Santos</v>
      </c>
      <c r="C421" s="28"/>
      <c r="D421" s="44">
        <f>PLANILHA_COLHEITA_DIÁRIA!$I$656</f>
        <v>0</v>
      </c>
      <c r="E421" s="20">
        <v>6</v>
      </c>
      <c r="F421" s="29">
        <f>CADASTROS!$E$401</f>
        <v>0</v>
      </c>
      <c r="G421" s="27">
        <f>CADASTROS!$F$401</f>
        <v>0</v>
      </c>
      <c r="H421" s="29">
        <f>CADASTROS!$G$401</f>
        <v>0</v>
      </c>
      <c r="I421" s="19">
        <f>CADASTROS!$H$401</f>
        <v>0</v>
      </c>
      <c r="J421" s="21">
        <f t="shared" si="12"/>
        <v>0</v>
      </c>
      <c r="L421" s="84"/>
      <c r="M421" s="85"/>
      <c r="N421" s="86"/>
      <c r="O421" s="110"/>
      <c r="P421" s="87">
        <v>6</v>
      </c>
      <c r="Q421" s="88"/>
      <c r="R421" s="84"/>
      <c r="S421" s="88"/>
      <c r="T421" s="89"/>
      <c r="U421" s="90"/>
    </row>
    <row r="422" spans="1:21" ht="21" x14ac:dyDescent="0.35">
      <c r="A422" s="27">
        <f>CADASTROS!$B$402</f>
        <v>400</v>
      </c>
      <c r="B422" s="18" t="str">
        <f>CADASTROS!$C$402</f>
        <v>Maria Rodrigues de Sousa</v>
      </c>
      <c r="C422" s="28"/>
      <c r="D422" s="44">
        <f>PLANILHA_COLHEITA_DIÁRIA!$I$657</f>
        <v>0</v>
      </c>
      <c r="E422" s="20">
        <v>6</v>
      </c>
      <c r="F422" s="29" t="str">
        <f>CADASTROS!$E$402</f>
        <v>Cx. Econômica</v>
      </c>
      <c r="G422" s="27">
        <f>CADASTROS!$F$402</f>
        <v>949</v>
      </c>
      <c r="H422" s="29" t="str">
        <f>CADASTROS!$G$402</f>
        <v>023</v>
      </c>
      <c r="I422" s="19" t="str">
        <f>CADASTROS!$H$402</f>
        <v>00006481-4</v>
      </c>
      <c r="J422" s="21">
        <f t="shared" si="12"/>
        <v>0</v>
      </c>
      <c r="L422" s="92"/>
      <c r="M422" s="93"/>
      <c r="N422" s="94"/>
      <c r="O422" s="94"/>
      <c r="P422" s="87">
        <v>6</v>
      </c>
      <c r="Q422" s="95"/>
      <c r="R422" s="92"/>
      <c r="S422" s="95"/>
      <c r="T422" s="96"/>
      <c r="U422" s="97"/>
    </row>
    <row r="423" spans="1:21" ht="21" x14ac:dyDescent="0.35">
      <c r="A423" s="27">
        <f>CADASTROS!$B$403</f>
        <v>401</v>
      </c>
      <c r="B423" s="18" t="str">
        <f>CADASTROS!$C$403</f>
        <v>Inácio Antônio C Cavalcante</v>
      </c>
      <c r="C423" s="28"/>
      <c r="D423" s="44">
        <f>PLANILHA_COLHEITA_DIÁRIA!$I$658</f>
        <v>0</v>
      </c>
      <c r="E423" s="20">
        <v>6</v>
      </c>
      <c r="F423" s="29">
        <f>CADASTROS!$E$403</f>
        <v>0</v>
      </c>
      <c r="G423" s="27">
        <f>CADASTROS!$F$403</f>
        <v>0</v>
      </c>
      <c r="H423" s="29">
        <f>CADASTROS!$G$403</f>
        <v>0</v>
      </c>
      <c r="I423" s="19">
        <f>CADASTROS!$H$403</f>
        <v>0</v>
      </c>
      <c r="J423" s="21">
        <f t="shared" si="12"/>
        <v>0</v>
      </c>
      <c r="L423" s="92"/>
      <c r="M423" s="93"/>
      <c r="N423" s="94"/>
      <c r="O423" s="94"/>
      <c r="P423" s="87">
        <v>6</v>
      </c>
      <c r="Q423" s="95"/>
      <c r="R423" s="92"/>
      <c r="S423" s="95"/>
      <c r="T423" s="96"/>
      <c r="U423" s="97"/>
    </row>
    <row r="424" spans="1:21" ht="21" x14ac:dyDescent="0.35">
      <c r="A424" s="27">
        <f>CADASTROS!$B$404</f>
        <v>402</v>
      </c>
      <c r="B424" s="18" t="str">
        <f>CADASTROS!$C$404</f>
        <v>Jane Cleide Brandão Oliveira</v>
      </c>
      <c r="C424" s="28"/>
      <c r="D424" s="44">
        <f>PLANILHA_COLHEITA_DIÁRIA!$I$659</f>
        <v>0</v>
      </c>
      <c r="E424" s="20">
        <v>6</v>
      </c>
      <c r="F424" s="29" t="str">
        <f>CADASTROS!$E$404</f>
        <v>Cx. Econômica</v>
      </c>
      <c r="G424" s="27">
        <f>CADASTROS!$F$404</f>
        <v>4825</v>
      </c>
      <c r="H424" s="29" t="str">
        <f>CADASTROS!$G$404</f>
        <v>013</v>
      </c>
      <c r="I424" s="19" t="str">
        <f>CADASTROS!$H$404</f>
        <v>00005838-4</v>
      </c>
      <c r="J424" s="21">
        <f t="shared" si="12"/>
        <v>0</v>
      </c>
      <c r="L424" s="92"/>
      <c r="M424" s="93"/>
      <c r="N424" s="94"/>
      <c r="O424" s="94"/>
      <c r="P424" s="87">
        <v>6</v>
      </c>
      <c r="Q424" s="95"/>
      <c r="R424" s="92"/>
      <c r="S424" s="95"/>
      <c r="T424" s="96"/>
      <c r="U424" s="97"/>
    </row>
    <row r="425" spans="1:21" ht="21" x14ac:dyDescent="0.35">
      <c r="A425" s="27">
        <f>CADASTROS!$B$405</f>
        <v>403</v>
      </c>
      <c r="B425" s="18" t="str">
        <f>CADASTROS!$C$405</f>
        <v>Sandreane N Soares</v>
      </c>
      <c r="C425" s="28"/>
      <c r="D425" s="63">
        <f>PLANILHA_COLHEITA_DIÁRIA!$I$660</f>
        <v>0</v>
      </c>
      <c r="E425" s="20">
        <v>6</v>
      </c>
      <c r="F425" s="29" t="str">
        <f>CADASTROS!$E$405</f>
        <v>Cx. Econômica</v>
      </c>
      <c r="G425" s="27">
        <f>CADASTROS!$F$405</f>
        <v>949</v>
      </c>
      <c r="H425" s="29" t="str">
        <f>CADASTROS!$G$405</f>
        <v>023</v>
      </c>
      <c r="I425" s="19" t="str">
        <f>CADASTROS!$H$405</f>
        <v>00012508-2</v>
      </c>
      <c r="J425" s="21">
        <f t="shared" si="12"/>
        <v>0</v>
      </c>
      <c r="L425" s="92"/>
      <c r="M425" s="93"/>
      <c r="N425" s="94"/>
      <c r="O425" s="94"/>
      <c r="P425" s="87">
        <v>6</v>
      </c>
      <c r="Q425" s="95"/>
      <c r="R425" s="92"/>
      <c r="S425" s="95"/>
      <c r="T425" s="96"/>
      <c r="U425" s="97"/>
    </row>
    <row r="426" spans="1:21" ht="21" x14ac:dyDescent="0.35">
      <c r="A426" s="27">
        <f>CADASTROS!$B$406</f>
        <v>404</v>
      </c>
      <c r="B426" s="18" t="str">
        <f>CADASTROS!$C$406</f>
        <v>Vanuza Machado Farias</v>
      </c>
      <c r="C426" s="28"/>
      <c r="D426" s="28">
        <f>PLANILHA_COLHEITA_DIÁRIA!$I$661</f>
        <v>0</v>
      </c>
      <c r="E426" s="20">
        <v>6</v>
      </c>
      <c r="F426" s="29" t="str">
        <f>CADASTROS!$E$406</f>
        <v>Cx. Econômica</v>
      </c>
      <c r="G426" s="27">
        <f>CADASTROS!$F$406</f>
        <v>949</v>
      </c>
      <c r="H426" s="29" t="str">
        <f>CADASTROS!$G$406</f>
        <v>023</v>
      </c>
      <c r="I426" s="19" t="str">
        <f>CADASTROS!$H$406</f>
        <v>00020430-6</v>
      </c>
      <c r="J426" s="21">
        <f t="shared" si="12"/>
        <v>0</v>
      </c>
      <c r="L426" s="92"/>
      <c r="M426" s="93"/>
      <c r="N426" s="94"/>
      <c r="O426" s="94"/>
      <c r="P426" s="87">
        <v>6</v>
      </c>
      <c r="Q426" s="95"/>
      <c r="R426" s="92"/>
      <c r="S426" s="95"/>
      <c r="T426" s="96"/>
      <c r="U426" s="97"/>
    </row>
    <row r="427" spans="1:21" ht="15.75" x14ac:dyDescent="0.25">
      <c r="B427" s="289"/>
      <c r="C427" s="289"/>
      <c r="D427" s="15">
        <f>SUM(D382:D426)</f>
        <v>91</v>
      </c>
      <c r="E427" s="15"/>
      <c r="F427" s="294"/>
      <c r="G427" s="295"/>
      <c r="H427" s="295"/>
      <c r="I427" s="296"/>
      <c r="J427" s="17">
        <f>SUM(J382:J426)</f>
        <v>546</v>
      </c>
      <c r="L427" s="108">
        <f>CADASTROS!$B$275</f>
        <v>273</v>
      </c>
      <c r="M427" s="109">
        <f>CADASTROS!$C$275</f>
        <v>0</v>
      </c>
      <c r="N427" s="50"/>
      <c r="O427" s="50">
        <f>PLANILHA_COLHEITA_DIÁRIA!$I$449</f>
        <v>39</v>
      </c>
      <c r="P427" s="20">
        <v>6</v>
      </c>
      <c r="Q427" s="29">
        <f>CADASTROS!$E$275</f>
        <v>0</v>
      </c>
      <c r="R427" s="27">
        <f>CADASTROS!$F$275</f>
        <v>0</v>
      </c>
      <c r="S427" s="29">
        <f>CADASTROS!$G$275</f>
        <v>0</v>
      </c>
      <c r="T427" s="19">
        <f>CADASTROS!$H$275</f>
        <v>0</v>
      </c>
      <c r="U427" s="21">
        <f>O427*P427</f>
        <v>234</v>
      </c>
    </row>
    <row r="428" spans="1:21" ht="23.25" x14ac:dyDescent="0.35">
      <c r="L428" s="53"/>
      <c r="M428" s="297"/>
      <c r="N428" s="297"/>
      <c r="O428" s="54">
        <f>SUM(O383:O427)</f>
        <v>1682</v>
      </c>
      <c r="P428" s="54"/>
      <c r="Q428" s="298" t="s">
        <v>1239</v>
      </c>
      <c r="R428" s="299"/>
      <c r="S428" s="299"/>
      <c r="T428" s="300"/>
      <c r="U428" s="55">
        <f>SUM(U383:U427)</f>
        <v>10092</v>
      </c>
    </row>
    <row r="430" spans="1:21" ht="15.75" x14ac:dyDescent="0.25">
      <c r="A430" s="282" t="s">
        <v>8</v>
      </c>
      <c r="B430" s="282"/>
      <c r="C430" s="282"/>
      <c r="D430" s="282"/>
      <c r="E430" s="282"/>
      <c r="F430" s="282"/>
      <c r="G430" s="282"/>
      <c r="H430" s="282"/>
      <c r="I430" s="282"/>
      <c r="J430" s="282"/>
    </row>
    <row r="431" spans="1:21" ht="16.5" thickBot="1" x14ac:dyDescent="0.3">
      <c r="A431" s="283" t="s">
        <v>10</v>
      </c>
      <c r="B431" s="283"/>
      <c r="C431" s="283"/>
      <c r="D431" s="283"/>
      <c r="E431" s="283"/>
      <c r="F431" s="283"/>
      <c r="G431" s="283"/>
      <c r="H431" s="283"/>
      <c r="I431" s="283"/>
      <c r="J431" s="283"/>
    </row>
    <row r="432" spans="1:21" ht="17.25" thickTop="1" thickBot="1" x14ac:dyDescent="0.3">
      <c r="A432" s="284" t="s">
        <v>2967</v>
      </c>
      <c r="B432" s="284"/>
      <c r="C432" s="284"/>
      <c r="D432" s="284"/>
      <c r="E432" s="284"/>
      <c r="F432" s="284"/>
      <c r="G432" s="284"/>
      <c r="H432" s="284"/>
      <c r="I432" s="284"/>
      <c r="J432" s="284"/>
    </row>
    <row r="433" spans="1:10" ht="20.100000000000001" customHeight="1" x14ac:dyDescent="0.25">
      <c r="A433" s="22" t="s">
        <v>21</v>
      </c>
      <c r="B433" s="285" t="s">
        <v>19</v>
      </c>
      <c r="C433" s="290" t="s">
        <v>7</v>
      </c>
      <c r="D433" s="292" t="s">
        <v>13</v>
      </c>
      <c r="E433" s="23" t="s">
        <v>12</v>
      </c>
      <c r="F433" s="285" t="s">
        <v>14</v>
      </c>
      <c r="G433" s="285" t="s">
        <v>15</v>
      </c>
      <c r="H433" s="285" t="s">
        <v>16</v>
      </c>
      <c r="I433" s="285" t="s">
        <v>17</v>
      </c>
      <c r="J433" s="287" t="s">
        <v>18</v>
      </c>
    </row>
    <row r="434" spans="1:10" ht="20.100000000000001" customHeight="1" thickBot="1" x14ac:dyDescent="0.3">
      <c r="A434" s="24" t="s">
        <v>20</v>
      </c>
      <c r="B434" s="286"/>
      <c r="C434" s="291"/>
      <c r="D434" s="293"/>
      <c r="E434" s="38" t="s">
        <v>11</v>
      </c>
      <c r="F434" s="286"/>
      <c r="G434" s="286"/>
      <c r="H434" s="286"/>
      <c r="I434" s="286"/>
      <c r="J434" s="288"/>
    </row>
    <row r="435" spans="1:10" ht="15.75" x14ac:dyDescent="0.25">
      <c r="A435" s="27">
        <f>CADASTROS!$B$407</f>
        <v>405</v>
      </c>
      <c r="B435" s="18" t="str">
        <f>CADASTROS!$C$407</f>
        <v>Jeane Soares Santos</v>
      </c>
      <c r="C435" s="28"/>
      <c r="D435" s="28">
        <f>PLANILHA_COLHEITA_DIÁRIA!$I$662</f>
        <v>0</v>
      </c>
      <c r="E435" s="20">
        <v>6</v>
      </c>
      <c r="F435" s="29" t="str">
        <f>CADASTROS!$E$407</f>
        <v>Sincoob</v>
      </c>
      <c r="G435" s="27">
        <f>CADASTROS!$F$407</f>
        <v>1</v>
      </c>
      <c r="H435" s="29">
        <f>CADASTROS!$G$407</f>
        <v>0</v>
      </c>
      <c r="I435" s="19">
        <f>CADASTROS!$H$407</f>
        <v>618540776</v>
      </c>
      <c r="J435" s="21">
        <f t="shared" ref="J435:J479" si="14">D435*E435</f>
        <v>0</v>
      </c>
    </row>
    <row r="436" spans="1:10" ht="15.75" x14ac:dyDescent="0.25">
      <c r="A436" s="27">
        <f>CADASTROS!$B$408</f>
        <v>406</v>
      </c>
      <c r="B436" s="18" t="str">
        <f>CADASTROS!$C$408</f>
        <v>Guiomar S Santos</v>
      </c>
      <c r="C436" s="28"/>
      <c r="D436" s="28">
        <f>PLANILHA_COLHEITA_DIÁRIA!$I$663</f>
        <v>0</v>
      </c>
      <c r="E436" s="20">
        <v>6</v>
      </c>
      <c r="F436" s="29">
        <f>CADASTROS!$E$408</f>
        <v>0</v>
      </c>
      <c r="G436" s="27">
        <f>CADASTROS!$F$408</f>
        <v>0</v>
      </c>
      <c r="H436" s="29">
        <f>CADASTROS!$G$408</f>
        <v>0</v>
      </c>
      <c r="I436" s="19">
        <f>CADASTROS!$H$408</f>
        <v>0</v>
      </c>
      <c r="J436" s="21">
        <f t="shared" si="14"/>
        <v>0</v>
      </c>
    </row>
    <row r="437" spans="1:10" ht="15.75" x14ac:dyDescent="0.25">
      <c r="A437" s="27">
        <f>CADASTROS!$B$409</f>
        <v>407</v>
      </c>
      <c r="B437" s="18" t="str">
        <f>CADASTROS!$C$409</f>
        <v>Nondas E Conceição</v>
      </c>
      <c r="C437" s="28"/>
      <c r="D437" s="44">
        <f>PLANILHA_COLHEITA_DIÁRIA!$I$664</f>
        <v>0</v>
      </c>
      <c r="E437" s="20">
        <v>6</v>
      </c>
      <c r="F437" s="29">
        <f>CADASTROS!$E$409</f>
        <v>0</v>
      </c>
      <c r="G437" s="27">
        <f>CADASTROS!$F$409</f>
        <v>0</v>
      </c>
      <c r="H437" s="29">
        <f>CADASTROS!$G$409</f>
        <v>0</v>
      </c>
      <c r="I437" s="19">
        <f>CADASTROS!$H$409</f>
        <v>0</v>
      </c>
      <c r="J437" s="21">
        <f t="shared" si="14"/>
        <v>0</v>
      </c>
    </row>
    <row r="438" spans="1:10" ht="15.75" x14ac:dyDescent="0.25">
      <c r="A438" s="27">
        <f>CADASTROS!$B$410</f>
        <v>408</v>
      </c>
      <c r="B438" s="18" t="str">
        <f>CADASTROS!$C$410</f>
        <v>Jailson S Oliveira</v>
      </c>
      <c r="C438" s="28"/>
      <c r="D438" s="44">
        <f>PLANILHA_COLHEITA_DIÁRIA!$I$665</f>
        <v>0</v>
      </c>
      <c r="E438" s="20">
        <v>6</v>
      </c>
      <c r="F438" s="29">
        <f>CADASTROS!$E$410</f>
        <v>0</v>
      </c>
      <c r="G438" s="27">
        <f>CADASTROS!$F$410</f>
        <v>0</v>
      </c>
      <c r="H438" s="29">
        <f>CADASTROS!$G$410</f>
        <v>0</v>
      </c>
      <c r="I438" s="19">
        <f>CADASTROS!$H$410</f>
        <v>0</v>
      </c>
      <c r="J438" s="21">
        <f t="shared" si="14"/>
        <v>0</v>
      </c>
    </row>
    <row r="439" spans="1:10" ht="15.75" x14ac:dyDescent="0.25">
      <c r="A439" s="27">
        <f>CADASTROS!$B$411</f>
        <v>409</v>
      </c>
      <c r="B439" s="18" t="str">
        <f>CADASTROS!$C$411</f>
        <v>Sílvio F de Oliveira</v>
      </c>
      <c r="C439" s="28"/>
      <c r="D439" s="44">
        <f>PLANILHA_COLHEITA_DIÁRIA!$I$666</f>
        <v>0</v>
      </c>
      <c r="E439" s="20">
        <v>6</v>
      </c>
      <c r="F439" s="29">
        <f>CADASTROS!$E$411</f>
        <v>0</v>
      </c>
      <c r="G439" s="27">
        <f>CADASTROS!$F$411</f>
        <v>0</v>
      </c>
      <c r="H439" s="29">
        <f>CADASTROS!$G$411</f>
        <v>0</v>
      </c>
      <c r="I439" s="19">
        <f>CADASTROS!$H$411</f>
        <v>0</v>
      </c>
      <c r="J439" s="21">
        <f t="shared" si="14"/>
        <v>0</v>
      </c>
    </row>
    <row r="440" spans="1:10" ht="15.75" x14ac:dyDescent="0.25">
      <c r="A440" s="27">
        <f>CADASTROS!$B$412</f>
        <v>410</v>
      </c>
      <c r="B440" s="18" t="str">
        <f>CADASTROS!$C$412</f>
        <v>Ires Pereira de Souza</v>
      </c>
      <c r="C440" s="28"/>
      <c r="D440" s="44">
        <f>PLANILHA_COLHEITA_DIÁRIA!$I$667</f>
        <v>0</v>
      </c>
      <c r="E440" s="20">
        <v>6</v>
      </c>
      <c r="F440" s="29" t="str">
        <f>CADASTROS!$E$412</f>
        <v>Cx. Econômica</v>
      </c>
      <c r="G440" s="27">
        <f>CADASTROS!$F$412</f>
        <v>949</v>
      </c>
      <c r="H440" s="29" t="str">
        <f>CADASTROS!$G$412</f>
        <v>023</v>
      </c>
      <c r="I440" s="19" t="str">
        <f>CADASTROS!$H$412</f>
        <v>00023901-0</v>
      </c>
      <c r="J440" s="21">
        <f t="shared" si="14"/>
        <v>0</v>
      </c>
    </row>
    <row r="441" spans="1:10" ht="15.75" x14ac:dyDescent="0.25">
      <c r="A441" s="27">
        <f>CADASTROS!$B$413</f>
        <v>411</v>
      </c>
      <c r="B441" s="18" t="str">
        <f>CADASTROS!$C$413</f>
        <v>Monica Santos de Sena</v>
      </c>
      <c r="C441" s="28"/>
      <c r="D441" s="44">
        <f>PLANILHA_COLHEITA_DIÁRIA!$I$668</f>
        <v>0</v>
      </c>
      <c r="E441" s="20">
        <v>6</v>
      </c>
      <c r="F441" s="29" t="str">
        <f>CADASTROS!$E$413</f>
        <v>Cx. Econômica</v>
      </c>
      <c r="G441" s="27">
        <f>CADASTROS!$F$413</f>
        <v>949</v>
      </c>
      <c r="H441" s="29" t="str">
        <f>CADASTROS!$G$413</f>
        <v>013</v>
      </c>
      <c r="I441" s="19" t="str">
        <f>CADASTROS!$H$413</f>
        <v>00021690-0</v>
      </c>
      <c r="J441" s="21">
        <f t="shared" si="14"/>
        <v>0</v>
      </c>
    </row>
    <row r="442" spans="1:10" ht="15.75" x14ac:dyDescent="0.25">
      <c r="A442" s="27">
        <f>CADASTROS!$B$414</f>
        <v>412</v>
      </c>
      <c r="B442" s="18" t="str">
        <f>CADASTROS!$C$414</f>
        <v>Edenilson F de Souza</v>
      </c>
      <c r="C442" s="28"/>
      <c r="D442" s="50">
        <f>PLANILHA_COLHEITA_DIÁRIA!$I$669</f>
        <v>0</v>
      </c>
      <c r="E442" s="20">
        <v>6</v>
      </c>
      <c r="F442" s="29">
        <f>CADASTROS!$E$414</f>
        <v>0</v>
      </c>
      <c r="G442" s="27">
        <f>CADASTROS!$F$414</f>
        <v>0</v>
      </c>
      <c r="H442" s="29">
        <f>CADASTROS!$G$414</f>
        <v>0</v>
      </c>
      <c r="I442" s="19">
        <f>CADASTROS!$H$414</f>
        <v>0</v>
      </c>
      <c r="J442" s="21">
        <f t="shared" si="14"/>
        <v>0</v>
      </c>
    </row>
    <row r="443" spans="1:10" ht="15.75" x14ac:dyDescent="0.25">
      <c r="A443" s="27">
        <f>CADASTROS!$B$415</f>
        <v>413</v>
      </c>
      <c r="B443" s="18" t="str">
        <f>CADASTROS!$C$415</f>
        <v>Ariosmar Souza Almeida</v>
      </c>
      <c r="C443" s="28"/>
      <c r="D443" s="44">
        <f>PLANILHA_COLHEITA_DIÁRIA!$I$670</f>
        <v>0</v>
      </c>
      <c r="E443" s="20">
        <v>6</v>
      </c>
      <c r="F443" s="29">
        <f>CADASTROS!$E$415</f>
        <v>0</v>
      </c>
      <c r="G443" s="27">
        <f>CADASTROS!$F$415</f>
        <v>0</v>
      </c>
      <c r="H443" s="29">
        <f>CADASTROS!$G$415</f>
        <v>0</v>
      </c>
      <c r="I443" s="19">
        <f>CADASTROS!$H$415</f>
        <v>0</v>
      </c>
      <c r="J443" s="21">
        <f t="shared" si="14"/>
        <v>0</v>
      </c>
    </row>
    <row r="444" spans="1:10" ht="15.75" x14ac:dyDescent="0.25">
      <c r="A444" s="27">
        <f>CADASTROS!$B$416</f>
        <v>414</v>
      </c>
      <c r="B444" s="18" t="str">
        <f>CADASTROS!$C$416</f>
        <v>Janice Dantas Moura</v>
      </c>
      <c r="C444" s="28"/>
      <c r="D444" s="44">
        <f>PLANILHA_COLHEITA_DIÁRIA!$I$671</f>
        <v>0</v>
      </c>
      <c r="E444" s="20">
        <v>6</v>
      </c>
      <c r="F444" s="29" t="str">
        <f>CADASTROS!$E$416</f>
        <v>Cx. Econômica</v>
      </c>
      <c r="G444" s="27">
        <f>CADASTROS!$F$416</f>
        <v>4818</v>
      </c>
      <c r="H444" s="29" t="str">
        <f>CADASTROS!$G$416</f>
        <v>013</v>
      </c>
      <c r="I444" s="19" t="str">
        <f>CADASTROS!$H$416</f>
        <v>00005831-9</v>
      </c>
      <c r="J444" s="21">
        <f t="shared" si="14"/>
        <v>0</v>
      </c>
    </row>
    <row r="445" spans="1:10" ht="15.75" x14ac:dyDescent="0.25">
      <c r="A445" s="27">
        <f>CADASTROS!$B$417</f>
        <v>415</v>
      </c>
      <c r="B445" s="18" t="str">
        <f>CADASTROS!$C$417</f>
        <v>Ana Paula Ferreira dos Santos</v>
      </c>
      <c r="C445" s="28"/>
      <c r="D445" s="44">
        <f>PLANILHA_COLHEITA_DIÁRIA!$I$672</f>
        <v>0</v>
      </c>
      <c r="E445" s="20">
        <v>6</v>
      </c>
      <c r="F445" s="29" t="str">
        <f>CADASTROS!$E$417</f>
        <v>Cx. Econômica</v>
      </c>
      <c r="G445" s="27">
        <f>CADASTROS!$F$417</f>
        <v>4818</v>
      </c>
      <c r="H445" s="29" t="str">
        <f>CADASTROS!$G$417</f>
        <v>023</v>
      </c>
      <c r="I445" s="19" t="str">
        <f>CADASTROS!$H$417</f>
        <v>00001000-3</v>
      </c>
      <c r="J445" s="21">
        <f t="shared" si="14"/>
        <v>0</v>
      </c>
    </row>
    <row r="446" spans="1:10" ht="15.75" x14ac:dyDescent="0.25">
      <c r="A446" s="27">
        <f>CADASTROS!$B$418</f>
        <v>416</v>
      </c>
      <c r="B446" s="18">
        <f>CADASTROS!$C$418</f>
        <v>0</v>
      </c>
      <c r="C446" s="28"/>
      <c r="D446" s="44">
        <f>PLANILHA_COLHEITA_DIÁRIA!$I$673</f>
        <v>0</v>
      </c>
      <c r="E446" s="20">
        <v>6</v>
      </c>
      <c r="F446" s="29">
        <f>CADASTROS!$E$418</f>
        <v>0</v>
      </c>
      <c r="G446" s="27">
        <f>CADASTROS!$F$418</f>
        <v>0</v>
      </c>
      <c r="H446" s="29">
        <f>CADASTROS!$G$418</f>
        <v>0</v>
      </c>
      <c r="I446" s="19">
        <f>CADASTROS!$H$418</f>
        <v>0</v>
      </c>
      <c r="J446" s="21">
        <f t="shared" si="14"/>
        <v>0</v>
      </c>
    </row>
    <row r="447" spans="1:10" ht="15.75" x14ac:dyDescent="0.25">
      <c r="A447" s="27">
        <f>CADASTROS!$B$419</f>
        <v>417</v>
      </c>
      <c r="B447" s="18" t="str">
        <f>CADASTROS!$C$419</f>
        <v>Eunice Ferreira de Jesus</v>
      </c>
      <c r="C447" s="28"/>
      <c r="D447" s="44">
        <f>PLANILHA_COLHEITA_DIÁRIA!$I$674</f>
        <v>0</v>
      </c>
      <c r="E447" s="20">
        <v>6</v>
      </c>
      <c r="F447" s="29" t="str">
        <f>CADASTROS!$E$419</f>
        <v>Bradesco</v>
      </c>
      <c r="G447" s="27" t="str">
        <f>CADASTROS!$F$419</f>
        <v>3616-1</v>
      </c>
      <c r="H447" s="29" t="str">
        <f>CADASTROS!$G$419</f>
        <v>c/corr</v>
      </c>
      <c r="I447" s="19" t="str">
        <f>CADASTROS!$H$419</f>
        <v>0003881-4</v>
      </c>
      <c r="J447" s="21">
        <f t="shared" si="14"/>
        <v>0</v>
      </c>
    </row>
    <row r="448" spans="1:10" ht="15.75" x14ac:dyDescent="0.25">
      <c r="A448" s="27">
        <f>CADASTROS!$B$420</f>
        <v>418</v>
      </c>
      <c r="B448" s="18" t="str">
        <f>CADASTROS!$C$420</f>
        <v>Antônio Conceição da Costa</v>
      </c>
      <c r="C448" s="28"/>
      <c r="D448" s="44">
        <f>PLANILHA_COLHEITA_DIÁRIA!$I$675</f>
        <v>0</v>
      </c>
      <c r="E448" s="20">
        <v>6</v>
      </c>
      <c r="F448" s="29">
        <f>CADASTROS!$E$420</f>
        <v>0</v>
      </c>
      <c r="G448" s="27">
        <f>CADASTROS!$F$420</f>
        <v>0</v>
      </c>
      <c r="H448" s="29">
        <f>CADASTROS!$G$420</f>
        <v>0</v>
      </c>
      <c r="I448" s="19">
        <f>CADASTROS!$H$420</f>
        <v>0</v>
      </c>
      <c r="J448" s="21">
        <f t="shared" si="14"/>
        <v>0</v>
      </c>
    </row>
    <row r="449" spans="1:10" ht="15.75" x14ac:dyDescent="0.25">
      <c r="A449" s="27">
        <f>CADASTROS!$B$421</f>
        <v>419</v>
      </c>
      <c r="B449" s="18" t="str">
        <f>CADASTROS!$C$421</f>
        <v>Maria Núbia F Silva</v>
      </c>
      <c r="C449" s="28"/>
      <c r="D449" s="44">
        <f>PLANILHA_COLHEITA_DIÁRIA!$I$676</f>
        <v>9</v>
      </c>
      <c r="E449" s="20">
        <v>6</v>
      </c>
      <c r="F449" s="29" t="str">
        <f>CADASTROS!$E$421</f>
        <v>Cx. Econômica</v>
      </c>
      <c r="G449" s="27">
        <f>CADASTROS!$F$421</f>
        <v>780</v>
      </c>
      <c r="H449" s="29" t="str">
        <f>CADASTROS!$G$421</f>
        <v>023</v>
      </c>
      <c r="I449" s="19" t="str">
        <f>CADASTROS!$H$421</f>
        <v>00012471-1</v>
      </c>
      <c r="J449" s="21">
        <f t="shared" si="14"/>
        <v>54</v>
      </c>
    </row>
    <row r="450" spans="1:10" ht="15.75" x14ac:dyDescent="0.25">
      <c r="A450" s="27">
        <f>CADASTROS!$B$422</f>
        <v>420</v>
      </c>
      <c r="B450" s="18" t="str">
        <f>CADASTROS!$C$422</f>
        <v>Silene F da Silva</v>
      </c>
      <c r="C450" s="28"/>
      <c r="D450" s="44">
        <f>PLANILHA_COLHEITA_DIÁRIA!$I$677</f>
        <v>0</v>
      </c>
      <c r="E450" s="20">
        <v>6</v>
      </c>
      <c r="F450" s="29" t="str">
        <f>CADASTROS!$E$422</f>
        <v>Cx. Econômica</v>
      </c>
      <c r="G450" s="27">
        <f>CADASTROS!$F$422</f>
        <v>780</v>
      </c>
      <c r="H450" s="29" t="str">
        <f>CADASTROS!$G$422</f>
        <v>013</v>
      </c>
      <c r="I450" s="19" t="str">
        <f>CADASTROS!$H$422</f>
        <v>00009126-3</v>
      </c>
      <c r="J450" s="21">
        <f t="shared" si="14"/>
        <v>0</v>
      </c>
    </row>
    <row r="451" spans="1:10" ht="15.75" x14ac:dyDescent="0.25">
      <c r="A451" s="27">
        <f>CADASTROS!$B$423</f>
        <v>421</v>
      </c>
      <c r="B451" s="18" t="str">
        <f>CADASTROS!$C$423</f>
        <v>Marivalda</v>
      </c>
      <c r="C451" s="28"/>
      <c r="D451" s="50">
        <f>PLANILHA_COLHEITA_DIÁRIA!$I$678</f>
        <v>0</v>
      </c>
      <c r="E451" s="20">
        <v>6</v>
      </c>
      <c r="F451" s="29">
        <f>CADASTROS!$E$423</f>
        <v>0</v>
      </c>
      <c r="G451" s="27">
        <f>CADASTROS!$F$423</f>
        <v>0</v>
      </c>
      <c r="H451" s="29">
        <f>CADASTROS!$G$423</f>
        <v>0</v>
      </c>
      <c r="I451" s="19">
        <f>CADASTROS!$H$423</f>
        <v>0</v>
      </c>
      <c r="J451" s="21">
        <f t="shared" si="14"/>
        <v>0</v>
      </c>
    </row>
    <row r="452" spans="1:10" ht="15.75" x14ac:dyDescent="0.25">
      <c r="A452" s="27">
        <f>CADASTROS!$B$424</f>
        <v>422</v>
      </c>
      <c r="B452" s="18" t="str">
        <f>CADASTROS!$C$424</f>
        <v>Etevaldo B de Oliveira</v>
      </c>
      <c r="C452" s="28"/>
      <c r="D452" s="44">
        <f>PLANILHA_COLHEITA_DIÁRIA!$I$679</f>
        <v>0</v>
      </c>
      <c r="E452" s="20">
        <v>6</v>
      </c>
      <c r="F452" s="29" t="str">
        <f>CADASTROS!$E$424</f>
        <v>Bradesco</v>
      </c>
      <c r="G452" s="27" t="str">
        <f>CADASTROS!$F$424</f>
        <v>3801-6</v>
      </c>
      <c r="H452" s="29" t="str">
        <f>CADASTROS!$G$424</f>
        <v>c/corr</v>
      </c>
      <c r="I452" s="19" t="str">
        <f>CADASTROS!$H$424</f>
        <v>0523137-0</v>
      </c>
      <c r="J452" s="21">
        <f t="shared" si="14"/>
        <v>0</v>
      </c>
    </row>
    <row r="453" spans="1:10" ht="15.75" x14ac:dyDescent="0.25">
      <c r="A453" s="27">
        <f>CADASTROS!$B$425</f>
        <v>423</v>
      </c>
      <c r="B453" s="18" t="str">
        <f>CADASTROS!$C$425</f>
        <v>Lindinalva Oliveira Souza</v>
      </c>
      <c r="C453" s="28"/>
      <c r="D453" s="44">
        <f>PLANILHA_COLHEITA_DIÁRIA!$I$696</f>
        <v>0</v>
      </c>
      <c r="E453" s="20">
        <v>6</v>
      </c>
      <c r="F453" s="29" t="str">
        <f>CADASTROS!$E$425</f>
        <v>Banco do Brasil</v>
      </c>
      <c r="G453" s="27" t="str">
        <f>CADASTROS!$F$425</f>
        <v>0904-0</v>
      </c>
      <c r="H453" s="29" t="str">
        <f>CADASTROS!$G$425</f>
        <v>poup</v>
      </c>
      <c r="I453" s="19" t="str">
        <f>CADASTROS!$H$425</f>
        <v>55.775-7</v>
      </c>
      <c r="J453" s="21">
        <f t="shared" si="14"/>
        <v>0</v>
      </c>
    </row>
    <row r="454" spans="1:10" ht="15.75" x14ac:dyDescent="0.25">
      <c r="A454" s="27">
        <f>CADASTROS!$B$426</f>
        <v>424</v>
      </c>
      <c r="B454" s="18" t="str">
        <f>CADASTROS!$C$426</f>
        <v>Santa Maria de Morais</v>
      </c>
      <c r="C454" s="28"/>
      <c r="D454" s="50">
        <f>PLANILHA_COLHEITA_DIÁRIA!$I$697</f>
        <v>0</v>
      </c>
      <c r="E454" s="20">
        <v>6</v>
      </c>
      <c r="F454" s="29" t="str">
        <f>CADASTROS!$E$426</f>
        <v>Cx. Econômica</v>
      </c>
      <c r="G454" s="27">
        <f>CADASTROS!$F$426</f>
        <v>949</v>
      </c>
      <c r="H454" s="29">
        <f>CADASTROS!$G$426</f>
        <v>23</v>
      </c>
      <c r="I454" s="19" t="str">
        <f>CADASTROS!$H$426</f>
        <v>00008882-9</v>
      </c>
      <c r="J454" s="21">
        <f t="shared" si="14"/>
        <v>0</v>
      </c>
    </row>
    <row r="455" spans="1:10" ht="15.75" x14ac:dyDescent="0.25">
      <c r="A455" s="27">
        <f>CADASTROS!$B$427</f>
        <v>425</v>
      </c>
      <c r="B455" s="18" t="str">
        <f>CADASTROS!$C$427</f>
        <v>Edva Reis dos Santos</v>
      </c>
      <c r="C455" s="28"/>
      <c r="D455" s="44">
        <f>PLANILHA_COLHEITA_DIÁRIA!$I$698</f>
        <v>0</v>
      </c>
      <c r="E455" s="20">
        <v>6</v>
      </c>
      <c r="F455" s="29" t="str">
        <f>CADASTROS!$E$427</f>
        <v>Cx. Econômica</v>
      </c>
      <c r="G455" s="27">
        <f>CADASTROS!$F$427</f>
        <v>949</v>
      </c>
      <c r="H455" s="29">
        <f>CADASTROS!$G$427</f>
        <v>23</v>
      </c>
      <c r="I455" s="19" t="str">
        <f>CADASTROS!$H$427</f>
        <v>00007242-6</v>
      </c>
      <c r="J455" s="21">
        <f t="shared" si="14"/>
        <v>0</v>
      </c>
    </row>
    <row r="456" spans="1:10" ht="15.75" x14ac:dyDescent="0.25">
      <c r="A456" s="27">
        <f>CADASTROS!$B$428</f>
        <v>426</v>
      </c>
      <c r="B456" s="18" t="str">
        <f>CADASTROS!$C$428</f>
        <v>Paulo Ferreira dos Santos</v>
      </c>
      <c r="C456" s="28"/>
      <c r="D456" s="44">
        <f>PLANILHA_COLHEITA_DIÁRIA!$I$699</f>
        <v>0</v>
      </c>
      <c r="E456" s="20">
        <v>6</v>
      </c>
      <c r="F456" s="29" t="str">
        <f>CADASTROS!$E$428</f>
        <v>Cx. Econômica</v>
      </c>
      <c r="G456" s="27">
        <f>CADASTROS!$F$428</f>
        <v>4818</v>
      </c>
      <c r="H456" s="29">
        <f>CADASTROS!$G$428</f>
        <v>13</v>
      </c>
      <c r="I456" s="19" t="str">
        <f>CADASTROS!$H$428</f>
        <v>00007925-1</v>
      </c>
      <c r="J456" s="21">
        <f t="shared" si="14"/>
        <v>0</v>
      </c>
    </row>
    <row r="457" spans="1:10" ht="15.75" x14ac:dyDescent="0.25">
      <c r="A457" s="27">
        <f>CADASTROS!$B$429</f>
        <v>427</v>
      </c>
      <c r="B457" s="18" t="str">
        <f>CADASTROS!$C$429</f>
        <v>Luzineide Pires de Souza</v>
      </c>
      <c r="C457" s="28"/>
      <c r="D457" s="44">
        <f>PLANILHA_COLHEITA_DIÁRIA!$I$700</f>
        <v>0</v>
      </c>
      <c r="E457" s="20">
        <v>6</v>
      </c>
      <c r="F457" s="29" t="str">
        <f>CADASTROS!$E$429</f>
        <v>Cx. Econômica</v>
      </c>
      <c r="G457" s="27">
        <f>CADASTROS!$F$429</f>
        <v>949</v>
      </c>
      <c r="H457" s="29">
        <f>CADASTROS!$G$429</f>
        <v>23</v>
      </c>
      <c r="I457" s="19" t="str">
        <f>CADASTROS!$H$429</f>
        <v>00028208-0</v>
      </c>
      <c r="J457" s="21">
        <f t="shared" si="14"/>
        <v>0</v>
      </c>
    </row>
    <row r="458" spans="1:10" ht="15.75" x14ac:dyDescent="0.25">
      <c r="A458" s="27">
        <f>CADASTROS!$B$430</f>
        <v>428</v>
      </c>
      <c r="B458" s="18" t="str">
        <f>CADASTROS!$C$430</f>
        <v>Aline Damasceno Silva</v>
      </c>
      <c r="C458" s="28"/>
      <c r="D458" s="44">
        <f>PLANILHA_COLHEITA_DIÁRIA!$I$701</f>
        <v>0</v>
      </c>
      <c r="E458" s="20">
        <v>6</v>
      </c>
      <c r="F458" s="29" t="str">
        <f>CADASTROS!$E$430</f>
        <v>Cx. Econômica</v>
      </c>
      <c r="G458" s="27">
        <f>CADASTROS!$F$430</f>
        <v>949</v>
      </c>
      <c r="H458" s="29">
        <f>CADASTROS!$G$430</f>
        <v>13</v>
      </c>
      <c r="I458" s="19" t="str">
        <f>CADASTROS!$H$430</f>
        <v>00033489-0</v>
      </c>
      <c r="J458" s="21">
        <f t="shared" si="14"/>
        <v>0</v>
      </c>
    </row>
    <row r="459" spans="1:10" ht="15.75" x14ac:dyDescent="0.25">
      <c r="A459" s="27">
        <f>CADASTROS!$B$431</f>
        <v>429</v>
      </c>
      <c r="B459" s="18" t="str">
        <f>CADASTROS!$C$431</f>
        <v>Jocelma Costa dos Santos</v>
      </c>
      <c r="C459" s="28"/>
      <c r="D459" s="44">
        <f>PLANILHA_COLHEITA_DIÁRIA!$I$702</f>
        <v>0</v>
      </c>
      <c r="E459" s="20">
        <v>6</v>
      </c>
      <c r="F459" s="29" t="str">
        <f>CADASTROS!$E$431</f>
        <v>Cx. Econômica</v>
      </c>
      <c r="G459" s="27">
        <f>CADASTROS!$F$431</f>
        <v>949</v>
      </c>
      <c r="H459" s="29">
        <f>CADASTROS!$G$431</f>
        <v>23</v>
      </c>
      <c r="I459" s="19" t="str">
        <f>CADASTROS!$H$431</f>
        <v>00002554-7</v>
      </c>
      <c r="J459" s="21">
        <f t="shared" si="14"/>
        <v>0</v>
      </c>
    </row>
    <row r="460" spans="1:10" ht="15.75" x14ac:dyDescent="0.25">
      <c r="A460" s="27">
        <f>CADASTROS!$B$432</f>
        <v>430</v>
      </c>
      <c r="B460" s="18" t="str">
        <f>CADASTROS!$C$432</f>
        <v>Maria José R Oliveira</v>
      </c>
      <c r="C460" s="28"/>
      <c r="D460" s="44">
        <f>PLANILHA_COLHEITA_DIÁRIA!$I$703</f>
        <v>0</v>
      </c>
      <c r="E460" s="20">
        <v>6</v>
      </c>
      <c r="F460" s="29" t="str">
        <f>CADASTROS!$E$432</f>
        <v>Banco do Brasil</v>
      </c>
      <c r="G460" s="27" t="str">
        <f>CADASTROS!$F$432</f>
        <v>2760-X</v>
      </c>
      <c r="H460" s="29" t="str">
        <f>CADASTROS!$G$432</f>
        <v>poup</v>
      </c>
      <c r="I460" s="19" t="str">
        <f>CADASTROS!$H$432</f>
        <v>13.787-1</v>
      </c>
      <c r="J460" s="21">
        <f t="shared" si="14"/>
        <v>0</v>
      </c>
    </row>
    <row r="461" spans="1:10" ht="15.75" x14ac:dyDescent="0.25">
      <c r="A461" s="27">
        <f>CADASTROS!$B$433</f>
        <v>431</v>
      </c>
      <c r="B461" s="18" t="str">
        <f>CADASTROS!$C$433</f>
        <v>Maria da Conceição Silva</v>
      </c>
      <c r="C461" s="28"/>
      <c r="D461" s="44">
        <f>PLANILHA_COLHEITA_DIÁRIA!$I$704</f>
        <v>0</v>
      </c>
      <c r="E461" s="20">
        <v>6</v>
      </c>
      <c r="F461" s="29" t="str">
        <f>CADASTROS!$E$433</f>
        <v>Cx. Econômica</v>
      </c>
      <c r="G461" s="27">
        <f>CADASTROS!$F$433</f>
        <v>4818</v>
      </c>
      <c r="H461" s="29">
        <f>CADASTROS!$G$433</f>
        <v>13</v>
      </c>
      <c r="I461" s="19" t="str">
        <f>CADASTROS!$H$433</f>
        <v>00010213-0</v>
      </c>
      <c r="J461" s="21">
        <f t="shared" si="14"/>
        <v>0</v>
      </c>
    </row>
    <row r="462" spans="1:10" ht="15.75" x14ac:dyDescent="0.25">
      <c r="A462" s="27">
        <f>CADASTROS!$B$434</f>
        <v>432</v>
      </c>
      <c r="B462" s="18" t="str">
        <f>CADASTROS!$C$434</f>
        <v>Samar Bonifácio de Souza</v>
      </c>
      <c r="C462" s="28"/>
      <c r="D462" s="44">
        <f>PLANILHA_COLHEITA_DIÁRIA!$I$705</f>
        <v>0</v>
      </c>
      <c r="E462" s="20">
        <v>6</v>
      </c>
      <c r="F462" s="29" t="str">
        <f>CADASTROS!$E$434</f>
        <v>Cx. Econômica</v>
      </c>
      <c r="G462" s="27">
        <f>CADASTROS!$F$434</f>
        <v>4825</v>
      </c>
      <c r="H462" s="29" t="str">
        <f>CADASTROS!$G$434</f>
        <v>013</v>
      </c>
      <c r="I462" s="19" t="str">
        <f>CADASTROS!$H$434</f>
        <v>00011220-6</v>
      </c>
      <c r="J462" s="21">
        <f t="shared" si="14"/>
        <v>0</v>
      </c>
    </row>
    <row r="463" spans="1:10" ht="15.75" x14ac:dyDescent="0.25">
      <c r="A463" s="27">
        <f>CADASTROS!$B$435</f>
        <v>433</v>
      </c>
      <c r="B463" s="18" t="str">
        <f>CADASTROS!$C$435</f>
        <v>Ednalva Moreira da Silva</v>
      </c>
      <c r="C463" s="28"/>
      <c r="D463" s="44">
        <f>PLANILHA_COLHEITA_DIÁRIA!$I$706</f>
        <v>0</v>
      </c>
      <c r="E463" s="20">
        <v>6</v>
      </c>
      <c r="F463" s="29" t="str">
        <f>CADASTROS!$E$435</f>
        <v>Cx. Econômica</v>
      </c>
      <c r="G463" s="27">
        <f>CADASTROS!$F$435</f>
        <v>4825</v>
      </c>
      <c r="H463" s="29" t="str">
        <f>CADASTROS!$G$435</f>
        <v>013</v>
      </c>
      <c r="I463" s="19" t="str">
        <f>CADASTROS!$H$435</f>
        <v>860460796-8</v>
      </c>
      <c r="J463" s="21">
        <f t="shared" si="14"/>
        <v>0</v>
      </c>
    </row>
    <row r="464" spans="1:10" ht="15.75" x14ac:dyDescent="0.25">
      <c r="A464" s="27">
        <f>CADASTROS!$B$436</f>
        <v>434</v>
      </c>
      <c r="B464" s="18" t="str">
        <f>CADASTROS!$C$436</f>
        <v>Alexandra Mariano Lima</v>
      </c>
      <c r="C464" s="28"/>
      <c r="D464" s="63">
        <f>PLANILHA_COLHEITA_DIÁRIA!$I$707</f>
        <v>0</v>
      </c>
      <c r="E464" s="20">
        <v>6</v>
      </c>
      <c r="F464" s="29" t="str">
        <f>CADASTROS!$E$436</f>
        <v>Cx. Econômica</v>
      </c>
      <c r="G464" s="27">
        <f>CADASTROS!$F$436</f>
        <v>4825</v>
      </c>
      <c r="H464" s="29" t="str">
        <f>CADASTROS!$G$436</f>
        <v>013</v>
      </c>
      <c r="I464" s="19" t="str">
        <f>CADASTROS!$H$436</f>
        <v>00008297-8</v>
      </c>
      <c r="J464" s="21">
        <f t="shared" si="14"/>
        <v>0</v>
      </c>
    </row>
    <row r="465" spans="1:10" ht="15.75" x14ac:dyDescent="0.25">
      <c r="A465" s="27">
        <f>CADASTROS!$B$437</f>
        <v>435</v>
      </c>
      <c r="B465" s="18" t="str">
        <f>CADASTROS!$C$437</f>
        <v>Ednéia Moreira dos Santos</v>
      </c>
      <c r="C465" s="28"/>
      <c r="D465" s="44">
        <f>PLANILHA_COLHEITA_DIÁRIA!$I$708</f>
        <v>0</v>
      </c>
      <c r="E465" s="20">
        <v>6</v>
      </c>
      <c r="F465" s="29" t="str">
        <f>CADASTROS!$E$437</f>
        <v>Cx. Econômica</v>
      </c>
      <c r="G465" s="27">
        <f>CADASTROS!$F$437</f>
        <v>4825</v>
      </c>
      <c r="H465" s="29" t="str">
        <f>CADASTROS!$G$437</f>
        <v>013</v>
      </c>
      <c r="I465" s="19" t="str">
        <f>CADASTROS!$H$437</f>
        <v>00004229-1</v>
      </c>
      <c r="J465" s="21">
        <f t="shared" si="14"/>
        <v>0</v>
      </c>
    </row>
    <row r="466" spans="1:10" ht="15.75" x14ac:dyDescent="0.25">
      <c r="A466" s="27">
        <f>CADASTROS!$B$438</f>
        <v>436</v>
      </c>
      <c r="B466" s="18" t="str">
        <f>CADASTROS!$C$438</f>
        <v>Márcia Pinto Santana</v>
      </c>
      <c r="C466" s="28"/>
      <c r="D466" s="44">
        <f>PLANILHA_COLHEITA_DIÁRIA!$I$709</f>
        <v>0</v>
      </c>
      <c r="E466" s="20">
        <v>6</v>
      </c>
      <c r="F466" s="29" t="str">
        <f>CADASTROS!$E$438</f>
        <v>Cx. Econômica</v>
      </c>
      <c r="G466" s="27">
        <f>CADASTROS!$F$438</f>
        <v>4818</v>
      </c>
      <c r="H466" s="29" t="str">
        <f>CADASTROS!$G$438</f>
        <v>013</v>
      </c>
      <c r="I466" s="19" t="str">
        <f>CADASTROS!$H$438</f>
        <v>00004819-4</v>
      </c>
      <c r="J466" s="21">
        <f t="shared" si="14"/>
        <v>0</v>
      </c>
    </row>
    <row r="467" spans="1:10" ht="15.75" x14ac:dyDescent="0.25">
      <c r="A467" s="27">
        <f>CADASTROS!$B$439</f>
        <v>437</v>
      </c>
      <c r="B467" s="18" t="str">
        <f>CADASTROS!$C$439</f>
        <v>Reginaldo S Gonçalves</v>
      </c>
      <c r="C467" s="28"/>
      <c r="D467" s="44">
        <f>PLANILHA_COLHEITA_DIÁRIA!$I$710</f>
        <v>0</v>
      </c>
      <c r="E467" s="20">
        <v>6</v>
      </c>
      <c r="F467" s="29" t="str">
        <f>CADASTROS!$E$439</f>
        <v>Cx. Econômica</v>
      </c>
      <c r="G467" s="27">
        <f>CADASTROS!$F$439</f>
        <v>4825</v>
      </c>
      <c r="H467" s="29" t="str">
        <f>CADASTROS!$G$439</f>
        <v>013</v>
      </c>
      <c r="I467" s="19" t="str">
        <f>CADASTROS!$H$439</f>
        <v>00012583-9</v>
      </c>
      <c r="J467" s="21">
        <f t="shared" si="14"/>
        <v>0</v>
      </c>
    </row>
    <row r="468" spans="1:10" ht="15.75" x14ac:dyDescent="0.25">
      <c r="A468" s="27">
        <f>CADASTROS!$B$440</f>
        <v>438</v>
      </c>
      <c r="B468" s="18" t="str">
        <f>CADASTROS!$C$440</f>
        <v>Anacelia A dos Santos</v>
      </c>
      <c r="C468" s="28"/>
      <c r="D468" s="44">
        <f>PLANILHA_COLHEITA_DIÁRIA!$I$711</f>
        <v>0</v>
      </c>
      <c r="E468" s="20">
        <v>6</v>
      </c>
      <c r="F468" s="29" t="str">
        <f>CADASTROS!$E$440</f>
        <v>Bradesco</v>
      </c>
      <c r="G468" s="27" t="str">
        <f>CADASTROS!$F$440</f>
        <v>3801-6</v>
      </c>
      <c r="H468" s="29" t="str">
        <f>CADASTROS!$G$440</f>
        <v>c/corr</v>
      </c>
      <c r="I468" s="19" t="str">
        <f>CADASTROS!$H$440</f>
        <v>061422-0</v>
      </c>
      <c r="J468" s="21">
        <f t="shared" si="14"/>
        <v>0</v>
      </c>
    </row>
    <row r="469" spans="1:10" ht="15.75" x14ac:dyDescent="0.25">
      <c r="A469" s="27">
        <f>CADASTROS!$B$441</f>
        <v>439</v>
      </c>
      <c r="B469" s="18" t="str">
        <f>CADASTROS!$C$441</f>
        <v>Elizangela Amaral</v>
      </c>
      <c r="C469" s="28"/>
      <c r="D469" s="44">
        <f>PLANILHA_COLHEITA_DIÁRIA!$I$712</f>
        <v>0</v>
      </c>
      <c r="E469" s="20">
        <v>6</v>
      </c>
      <c r="F469" s="29" t="str">
        <f>CADASTROS!$E$441</f>
        <v>Cx. Econômica</v>
      </c>
      <c r="G469" s="27">
        <f>CADASTROS!$F$441</f>
        <v>780</v>
      </c>
      <c r="H469" s="29" t="str">
        <f>CADASTROS!$G$441</f>
        <v>023</v>
      </c>
      <c r="I469" s="19" t="str">
        <f>CADASTROS!$H$441</f>
        <v>00011534-8</v>
      </c>
      <c r="J469" s="21">
        <f t="shared" si="14"/>
        <v>0</v>
      </c>
    </row>
    <row r="470" spans="1:10" ht="15.75" x14ac:dyDescent="0.25">
      <c r="A470" s="27">
        <f>CADASTROS!$B$442</f>
        <v>440</v>
      </c>
      <c r="B470" s="18" t="str">
        <f>CADASTROS!$C$442</f>
        <v>Adailza Oliveira Viana</v>
      </c>
      <c r="C470" s="28"/>
      <c r="D470" s="44">
        <f>PLANILHA_COLHEITA_DIÁRIA!$I$713</f>
        <v>0</v>
      </c>
      <c r="E470" s="20">
        <v>6</v>
      </c>
      <c r="F470" s="29" t="str">
        <f>CADASTROS!$E$442</f>
        <v>Cx. Econômica</v>
      </c>
      <c r="G470" s="27">
        <f>CADASTROS!$F$442</f>
        <v>4825</v>
      </c>
      <c r="H470" s="29" t="str">
        <f>CADASTROS!$G$442</f>
        <v>013</v>
      </c>
      <c r="I470" s="19" t="str">
        <f>CADASTROS!$H$442</f>
        <v>00007678-1</v>
      </c>
      <c r="J470" s="21">
        <f t="shared" si="14"/>
        <v>0</v>
      </c>
    </row>
    <row r="471" spans="1:10" ht="15.75" x14ac:dyDescent="0.25">
      <c r="A471" s="27">
        <f>CADASTROS!$B$443</f>
        <v>441</v>
      </c>
      <c r="B471" s="18" t="str">
        <f>CADASTROS!$C$443</f>
        <v>Zilda Santos Gonçalves</v>
      </c>
      <c r="C471" s="28"/>
      <c r="D471" s="44">
        <f>PLANILHA_COLHEITA_DIÁRIA!$I$714</f>
        <v>0</v>
      </c>
      <c r="E471" s="20">
        <v>6</v>
      </c>
      <c r="F471" s="29" t="str">
        <f>CADASTROS!$E$443</f>
        <v>Cx. Econômica</v>
      </c>
      <c r="G471" s="27">
        <f>CADASTROS!$F$443</f>
        <v>4825</v>
      </c>
      <c r="H471" s="29" t="str">
        <f>CADASTROS!$G$443</f>
        <v>013</v>
      </c>
      <c r="I471" s="19" t="str">
        <f>CADASTROS!$H$443</f>
        <v>00013887-6</v>
      </c>
      <c r="J471" s="21">
        <f t="shared" si="14"/>
        <v>0</v>
      </c>
    </row>
    <row r="472" spans="1:10" ht="15.75" x14ac:dyDescent="0.25">
      <c r="A472" s="27">
        <f>CADASTROS!$B$444</f>
        <v>442</v>
      </c>
      <c r="B472" s="18" t="str">
        <f>CADASTROS!$C$444</f>
        <v>Sandra Santos Gonçalves</v>
      </c>
      <c r="C472" s="28"/>
      <c r="D472" s="44">
        <f>PLANILHA_COLHEITA_DIÁRIA!$I$715</f>
        <v>0</v>
      </c>
      <c r="E472" s="20">
        <v>6</v>
      </c>
      <c r="F472" s="29" t="str">
        <f>CADASTROS!$E$444</f>
        <v>Cx. Econômica</v>
      </c>
      <c r="G472" s="27">
        <f>CADASTROS!$F$444</f>
        <v>4825</v>
      </c>
      <c r="H472" s="29" t="str">
        <f>CADASTROS!$G$444</f>
        <v>013</v>
      </c>
      <c r="I472" s="19" t="str">
        <f>CADASTROS!$H$444</f>
        <v>00013884-1</v>
      </c>
      <c r="J472" s="21">
        <f t="shared" si="14"/>
        <v>0</v>
      </c>
    </row>
    <row r="473" spans="1:10" ht="15.75" x14ac:dyDescent="0.25">
      <c r="A473" s="45">
        <f>CADASTROS!$B$445</f>
        <v>443</v>
      </c>
      <c r="B473" s="46" t="str">
        <f>CADASTROS!$C$445</f>
        <v>Damião Teles de Souza</v>
      </c>
      <c r="C473" s="44"/>
      <c r="D473" s="44">
        <f>PLANILHA_COLHEITA_DIÁRIA!$I$716</f>
        <v>0</v>
      </c>
      <c r="E473" s="20">
        <v>6</v>
      </c>
      <c r="F473" s="47" t="str">
        <f>CADASTROS!$E$445</f>
        <v>Cx. Econômica</v>
      </c>
      <c r="G473" s="45">
        <f>CADASTROS!$F$445</f>
        <v>4825</v>
      </c>
      <c r="H473" s="47" t="str">
        <f>CADASTROS!$G$445</f>
        <v>013</v>
      </c>
      <c r="I473" s="48" t="str">
        <f>CADASTROS!$H$445</f>
        <v>00005713-2</v>
      </c>
      <c r="J473" s="21">
        <f t="shared" si="14"/>
        <v>0</v>
      </c>
    </row>
    <row r="474" spans="1:10" ht="15.75" x14ac:dyDescent="0.25">
      <c r="A474" s="27">
        <f>CADASTROS!$B$446</f>
        <v>444</v>
      </c>
      <c r="B474" s="18" t="str">
        <f>CADASTROS!$C$446</f>
        <v>Vanderlei P de Souza</v>
      </c>
      <c r="C474" s="28"/>
      <c r="D474" s="44">
        <f>PLANILHA_COLHEITA_DIÁRIA!$I$717</f>
        <v>0</v>
      </c>
      <c r="E474" s="20">
        <v>6</v>
      </c>
      <c r="F474" s="29" t="str">
        <f>CADASTROS!$E$446</f>
        <v>Bradesco</v>
      </c>
      <c r="G474" s="27" t="str">
        <f>CADASTROS!$F$446</f>
        <v>3801-6</v>
      </c>
      <c r="H474" s="29" t="str">
        <f>CADASTROS!$G$446</f>
        <v>c/corr</v>
      </c>
      <c r="I474" s="19" t="str">
        <f>CADASTROS!$H$446</f>
        <v>0001805-8</v>
      </c>
      <c r="J474" s="21">
        <f t="shared" si="14"/>
        <v>0</v>
      </c>
    </row>
    <row r="475" spans="1:10" ht="15.75" x14ac:dyDescent="0.25">
      <c r="A475" s="27">
        <f>CADASTROS!$B$447</f>
        <v>445</v>
      </c>
      <c r="B475" s="18">
        <f>CADASTROS!$C$447</f>
        <v>0</v>
      </c>
      <c r="C475" s="28"/>
      <c r="D475" s="44">
        <f>PLANILHA_COLHEITA_DIÁRIA!$I$718</f>
        <v>0</v>
      </c>
      <c r="E475" s="20">
        <v>6</v>
      </c>
      <c r="F475" s="29">
        <f>CADASTROS!$E$447</f>
        <v>0</v>
      </c>
      <c r="G475" s="27">
        <f>CADASTROS!$F$447</f>
        <v>0</v>
      </c>
      <c r="H475" s="29">
        <f>CADASTROS!$G$447</f>
        <v>0</v>
      </c>
      <c r="I475" s="19">
        <f>CADASTROS!$H$447</f>
        <v>0</v>
      </c>
      <c r="J475" s="21">
        <f t="shared" si="14"/>
        <v>0</v>
      </c>
    </row>
    <row r="476" spans="1:10" ht="15.75" x14ac:dyDescent="0.25">
      <c r="A476" s="27">
        <f>CADASTROS!$B$448</f>
        <v>446</v>
      </c>
      <c r="B476" s="18" t="str">
        <f>CADASTROS!$C$448</f>
        <v>Juliana S Santos</v>
      </c>
      <c r="C476" s="28"/>
      <c r="D476" s="44">
        <f>PLANILHA_COLHEITA_DIÁRIA!$I$719</f>
        <v>0</v>
      </c>
      <c r="E476" s="20">
        <v>6</v>
      </c>
      <c r="F476" s="29" t="str">
        <f>CADASTROS!$E$448</f>
        <v>Sincoob</v>
      </c>
      <c r="G476" s="27">
        <f>CADASTROS!$F$448</f>
        <v>3025</v>
      </c>
      <c r="H476" s="29">
        <f>CADASTROS!$G$448</f>
        <v>0</v>
      </c>
      <c r="I476" s="19" t="str">
        <f>CADASTROS!$H$448</f>
        <v>101996-1</v>
      </c>
      <c r="J476" s="21">
        <f t="shared" si="14"/>
        <v>0</v>
      </c>
    </row>
    <row r="477" spans="1:10" ht="15.75" x14ac:dyDescent="0.25">
      <c r="A477" s="27">
        <f>CADASTROS!$B$449</f>
        <v>447</v>
      </c>
      <c r="B477" s="18" t="str">
        <f>CADASTROS!$C$449</f>
        <v>Arão Pinheiro de Barros</v>
      </c>
      <c r="C477" s="28"/>
      <c r="D477" s="44">
        <f>PLANILHA_COLHEITA_DIÁRIA!$I$720</f>
        <v>0</v>
      </c>
      <c r="E477" s="20">
        <v>6</v>
      </c>
      <c r="F477" s="29" t="str">
        <f>CADASTROS!$E$449</f>
        <v>Cx. Econômica</v>
      </c>
      <c r="G477" s="27">
        <f>CADASTROS!$F$449</f>
        <v>4818</v>
      </c>
      <c r="H477" s="29">
        <f>CADASTROS!$G$449</f>
        <v>13</v>
      </c>
      <c r="I477" s="19" t="str">
        <f>CADASTROS!$H$449</f>
        <v>00005587-5</v>
      </c>
      <c r="J477" s="21">
        <f t="shared" si="14"/>
        <v>0</v>
      </c>
    </row>
    <row r="478" spans="1:10" ht="15.75" x14ac:dyDescent="0.25">
      <c r="A478" s="27">
        <f>CADASTROS!$B$450</f>
        <v>448</v>
      </c>
      <c r="B478" s="18" t="str">
        <f>CADASTROS!$C$450</f>
        <v>Jandirleide Maria da Silva</v>
      </c>
      <c r="C478" s="28"/>
      <c r="D478" s="44">
        <f>PLANILHA_COLHEITA_DIÁRIA!$I$721</f>
        <v>0</v>
      </c>
      <c r="E478" s="20">
        <v>6</v>
      </c>
      <c r="F478" s="29" t="str">
        <f>CADASTROS!$E$450</f>
        <v>Cx. Econômica</v>
      </c>
      <c r="G478" s="27">
        <f>CADASTROS!$F$450</f>
        <v>4825</v>
      </c>
      <c r="H478" s="29" t="str">
        <f>CADASTROS!$G$450</f>
        <v>013</v>
      </c>
      <c r="I478" s="19" t="str">
        <f>CADASTROS!$H$450</f>
        <v>00012388-7</v>
      </c>
      <c r="J478" s="21">
        <f t="shared" si="14"/>
        <v>0</v>
      </c>
    </row>
    <row r="479" spans="1:10" ht="15.75" x14ac:dyDescent="0.25">
      <c r="A479" s="27">
        <f>CADASTROS!$B$451</f>
        <v>449</v>
      </c>
      <c r="B479" s="18" t="str">
        <f>CADASTROS!$C$451</f>
        <v>Manoel João dos Santos</v>
      </c>
      <c r="C479" s="28"/>
      <c r="D479" s="44">
        <f>PLANILHA_COLHEITA_DIÁRIA!$I$722</f>
        <v>0</v>
      </c>
      <c r="E479" s="20">
        <v>6</v>
      </c>
      <c r="F479" s="29" t="str">
        <f>CADASTROS!$E$451</f>
        <v>Cx. Econômica</v>
      </c>
      <c r="G479" s="27">
        <f>CADASTROS!$F$451</f>
        <v>4818</v>
      </c>
      <c r="H479" s="29">
        <f>CADASTROS!$G$451</f>
        <v>13</v>
      </c>
      <c r="I479" s="19" t="str">
        <f>CADASTROS!$H$451</f>
        <v>00009910-4</v>
      </c>
      <c r="J479" s="21">
        <f t="shared" si="14"/>
        <v>0</v>
      </c>
    </row>
    <row r="480" spans="1:10" ht="15.75" x14ac:dyDescent="0.25">
      <c r="B480" s="289"/>
      <c r="C480" s="289"/>
      <c r="D480" s="15">
        <f>SUM(D435:D479)</f>
        <v>9</v>
      </c>
      <c r="E480" s="15"/>
      <c r="F480" s="294"/>
      <c r="G480" s="295"/>
      <c r="H480" s="295"/>
      <c r="I480" s="296"/>
      <c r="J480" s="17">
        <f>SUM(J435:J479)</f>
        <v>54</v>
      </c>
    </row>
    <row r="483" spans="1:10" ht="15.75" x14ac:dyDescent="0.25">
      <c r="A483" s="282" t="s">
        <v>8</v>
      </c>
      <c r="B483" s="282"/>
      <c r="C483" s="282"/>
      <c r="D483" s="282"/>
      <c r="E483" s="282"/>
      <c r="F483" s="282"/>
      <c r="G483" s="282"/>
      <c r="H483" s="282"/>
      <c r="I483" s="282"/>
      <c r="J483" s="282"/>
    </row>
    <row r="484" spans="1:10" ht="16.5" thickBot="1" x14ac:dyDescent="0.3">
      <c r="A484" s="283" t="s">
        <v>10</v>
      </c>
      <c r="B484" s="283"/>
      <c r="C484" s="283"/>
      <c r="D484" s="283"/>
      <c r="E484" s="283"/>
      <c r="F484" s="283"/>
      <c r="G484" s="283"/>
      <c r="H484" s="283"/>
      <c r="I484" s="283"/>
      <c r="J484" s="283"/>
    </row>
    <row r="485" spans="1:10" ht="17.25" thickTop="1" thickBot="1" x14ac:dyDescent="0.3">
      <c r="A485" s="284" t="s">
        <v>2967</v>
      </c>
      <c r="B485" s="284"/>
      <c r="C485" s="284"/>
      <c r="D485" s="284"/>
      <c r="E485" s="284"/>
      <c r="F485" s="284"/>
      <c r="G485" s="284"/>
      <c r="H485" s="284"/>
      <c r="I485" s="284"/>
      <c r="J485" s="284"/>
    </row>
    <row r="486" spans="1:10" ht="19.5" customHeight="1" x14ac:dyDescent="0.25">
      <c r="A486" s="22" t="s">
        <v>21</v>
      </c>
      <c r="B486" s="285" t="s">
        <v>19</v>
      </c>
      <c r="C486" s="290" t="s">
        <v>7</v>
      </c>
      <c r="D486" s="292" t="s">
        <v>13</v>
      </c>
      <c r="E486" s="23" t="s">
        <v>12</v>
      </c>
      <c r="F486" s="285" t="s">
        <v>14</v>
      </c>
      <c r="G486" s="285" t="s">
        <v>15</v>
      </c>
      <c r="H486" s="285" t="s">
        <v>16</v>
      </c>
      <c r="I486" s="285" t="s">
        <v>17</v>
      </c>
      <c r="J486" s="287" t="s">
        <v>18</v>
      </c>
    </row>
    <row r="487" spans="1:10" ht="20.100000000000001" customHeight="1" thickBot="1" x14ac:dyDescent="0.3">
      <c r="A487" s="24" t="s">
        <v>20</v>
      </c>
      <c r="B487" s="286"/>
      <c r="C487" s="291"/>
      <c r="D487" s="293"/>
      <c r="E487" s="38" t="s">
        <v>11</v>
      </c>
      <c r="F487" s="286"/>
      <c r="G487" s="286"/>
      <c r="H487" s="286"/>
      <c r="I487" s="286"/>
      <c r="J487" s="288"/>
    </row>
    <row r="488" spans="1:10" ht="15.75" x14ac:dyDescent="0.25">
      <c r="A488" s="27">
        <f>CADASTROS!$B$137</f>
        <v>135</v>
      </c>
      <c r="B488" s="18">
        <f>CADASTROS!$C$137</f>
        <v>0</v>
      </c>
      <c r="C488" s="28"/>
      <c r="D488" s="44">
        <f>PLANILHA_COLHEITA_DIÁRIA!$I$224</f>
        <v>0</v>
      </c>
      <c r="E488" s="20">
        <v>6</v>
      </c>
      <c r="F488" s="29">
        <f>CADASTROS!$E$137</f>
        <v>0</v>
      </c>
      <c r="G488" s="27">
        <f>CADASTROS!$F$137</f>
        <v>0</v>
      </c>
      <c r="H488" s="29">
        <f>CADASTROS!$G$137</f>
        <v>0</v>
      </c>
      <c r="I488" s="19">
        <f>CADASTROS!$H$137</f>
        <v>0</v>
      </c>
      <c r="J488" s="21">
        <f t="shared" ref="J488:J532" si="15">D488*E488</f>
        <v>0</v>
      </c>
    </row>
    <row r="489" spans="1:10" ht="15.75" x14ac:dyDescent="0.25">
      <c r="A489" s="27">
        <f>CADASTROS!$B$138</f>
        <v>136</v>
      </c>
      <c r="B489" s="18">
        <f>CADASTROS!$C$138</f>
        <v>0</v>
      </c>
      <c r="C489" s="28"/>
      <c r="D489" s="63">
        <f>PLANILHA_COLHEITA_DIÁRIA!$I$225</f>
        <v>0</v>
      </c>
      <c r="E489" s="20">
        <v>6</v>
      </c>
      <c r="F489" s="29">
        <f>CADASTROS!$E$138</f>
        <v>0</v>
      </c>
      <c r="G489" s="27">
        <f>CADASTROS!$F$138</f>
        <v>0</v>
      </c>
      <c r="H489" s="29">
        <f>CADASTROS!$G$138</f>
        <v>0</v>
      </c>
      <c r="I489" s="19">
        <f>CADASTROS!$H$138</f>
        <v>0</v>
      </c>
      <c r="J489" s="21">
        <f t="shared" si="15"/>
        <v>0</v>
      </c>
    </row>
    <row r="490" spans="1:10" ht="15.75" x14ac:dyDescent="0.25">
      <c r="A490" s="27">
        <f>CADASTROS!$B$139</f>
        <v>137</v>
      </c>
      <c r="B490" s="18">
        <f>CADASTROS!$C$139</f>
        <v>0</v>
      </c>
      <c r="C490" s="28"/>
      <c r="D490" s="44">
        <f>PLANILHA_COLHEITA_DIÁRIA!$I$226</f>
        <v>21</v>
      </c>
      <c r="E490" s="20">
        <v>6</v>
      </c>
      <c r="F490" s="29">
        <f>CADASTROS!$E$139</f>
        <v>0</v>
      </c>
      <c r="G490" s="27">
        <f>CADASTROS!$F$139</f>
        <v>0</v>
      </c>
      <c r="H490" s="29">
        <f>CADASTROS!$G$139</f>
        <v>0</v>
      </c>
      <c r="I490" s="19">
        <f>CADASTROS!$H$139</f>
        <v>0</v>
      </c>
      <c r="J490" s="21">
        <f t="shared" si="15"/>
        <v>126</v>
      </c>
    </row>
    <row r="491" spans="1:10" ht="15.75" x14ac:dyDescent="0.25">
      <c r="A491" s="27">
        <f>CADASTROS!$B$140</f>
        <v>138</v>
      </c>
      <c r="B491" s="18">
        <f>CADASTROS!$C$140</f>
        <v>0</v>
      </c>
      <c r="C491" s="28"/>
      <c r="D491" s="44">
        <f>PLANILHA_COLHEITA_DIÁRIA!$I$227</f>
        <v>0</v>
      </c>
      <c r="E491" s="20">
        <v>6</v>
      </c>
      <c r="F491" s="29">
        <f>CADASTROS!$E$140</f>
        <v>0</v>
      </c>
      <c r="G491" s="27">
        <f>CADASTROS!$F$140</f>
        <v>0</v>
      </c>
      <c r="H491" s="29">
        <f>CADASTROS!$G$140</f>
        <v>0</v>
      </c>
      <c r="I491" s="19">
        <f>CADASTROS!$H$140</f>
        <v>0</v>
      </c>
      <c r="J491" s="21">
        <f t="shared" si="15"/>
        <v>0</v>
      </c>
    </row>
    <row r="492" spans="1:10" ht="15.75" x14ac:dyDescent="0.25">
      <c r="A492" s="27">
        <f>CADASTROS!$B$141</f>
        <v>139</v>
      </c>
      <c r="B492" s="18">
        <f>CADASTROS!$C$141</f>
        <v>0</v>
      </c>
      <c r="C492" s="28"/>
      <c r="D492" s="44">
        <f>PLANILHA_COLHEITA_DIÁRIA!$I$228</f>
        <v>0</v>
      </c>
      <c r="E492" s="20">
        <v>6</v>
      </c>
      <c r="F492" s="29">
        <f>CADASTROS!$E$141</f>
        <v>0</v>
      </c>
      <c r="G492" s="27">
        <f>CADASTROS!$F$141</f>
        <v>0</v>
      </c>
      <c r="H492" s="29">
        <f>CADASTROS!$G$141</f>
        <v>0</v>
      </c>
      <c r="I492" s="19">
        <f>CADASTROS!$H$141</f>
        <v>0</v>
      </c>
      <c r="J492" s="21">
        <f t="shared" si="15"/>
        <v>0</v>
      </c>
    </row>
    <row r="493" spans="1:10" ht="15.75" x14ac:dyDescent="0.25">
      <c r="A493" s="27">
        <f>CADASTROS!$B$142</f>
        <v>140</v>
      </c>
      <c r="B493" s="18">
        <f>CADASTROS!$C$142</f>
        <v>0</v>
      </c>
      <c r="C493" s="28"/>
      <c r="D493" s="50">
        <f>PLANILHA_COLHEITA_DIÁRIA!$I$229</f>
        <v>0</v>
      </c>
      <c r="E493" s="20">
        <v>6</v>
      </c>
      <c r="F493" s="29">
        <f>CADASTROS!$E$142</f>
        <v>0</v>
      </c>
      <c r="G493" s="27">
        <f>CADASTROS!$F$142</f>
        <v>0</v>
      </c>
      <c r="H493" s="29">
        <f>CADASTROS!$G$142</f>
        <v>0</v>
      </c>
      <c r="I493" s="19">
        <f>CADASTROS!$H$142</f>
        <v>0</v>
      </c>
      <c r="J493" s="21">
        <f t="shared" si="15"/>
        <v>0</v>
      </c>
    </row>
    <row r="494" spans="1:10" ht="15.75" x14ac:dyDescent="0.25">
      <c r="A494" s="27">
        <f>CADASTROS!$B$143</f>
        <v>141</v>
      </c>
      <c r="B494" s="18">
        <f>CADASTROS!$C$143</f>
        <v>0</v>
      </c>
      <c r="C494" s="28"/>
      <c r="D494" s="44">
        <f>PLANILHA_COLHEITA_DIÁRIA!$I$230</f>
        <v>0</v>
      </c>
      <c r="E494" s="20">
        <v>6</v>
      </c>
      <c r="F494" s="29">
        <f>CADASTROS!$E$143</f>
        <v>0</v>
      </c>
      <c r="G494" s="27">
        <f>CADASTROS!$F$143</f>
        <v>0</v>
      </c>
      <c r="H494" s="29">
        <f>CADASTROS!$G$143</f>
        <v>0</v>
      </c>
      <c r="I494" s="19">
        <f>CADASTROS!$H$143</f>
        <v>0</v>
      </c>
      <c r="J494" s="21">
        <f t="shared" si="15"/>
        <v>0</v>
      </c>
    </row>
    <row r="495" spans="1:10" ht="15.75" x14ac:dyDescent="0.25">
      <c r="A495" s="27">
        <f>CADASTROS!$B$144</f>
        <v>142</v>
      </c>
      <c r="B495" s="18">
        <f>CADASTROS!$C$144</f>
        <v>0</v>
      </c>
      <c r="C495" s="28"/>
      <c r="D495" s="44">
        <f>PLANILHA_COLHEITA_DIÁRIA!$I$231</f>
        <v>0</v>
      </c>
      <c r="E495" s="20">
        <v>6</v>
      </c>
      <c r="F495" s="29">
        <f>CADASTROS!$E$144</f>
        <v>0</v>
      </c>
      <c r="G495" s="27">
        <f>CADASTROS!$F$144</f>
        <v>0</v>
      </c>
      <c r="H495" s="29">
        <f>CADASTROS!$G$144</f>
        <v>0</v>
      </c>
      <c r="I495" s="19">
        <f>CADASTROS!$H$144</f>
        <v>0</v>
      </c>
      <c r="J495" s="21">
        <f t="shared" si="15"/>
        <v>0</v>
      </c>
    </row>
    <row r="496" spans="1:10" ht="15.75" x14ac:dyDescent="0.25">
      <c r="A496" s="27">
        <f>CADASTROS!$B$145</f>
        <v>143</v>
      </c>
      <c r="B496" s="18">
        <f>CADASTROS!$C$145</f>
        <v>0</v>
      </c>
      <c r="C496" s="28"/>
      <c r="D496" s="44">
        <f>PLANILHA_COLHEITA_DIÁRIA!$I$232</f>
        <v>0</v>
      </c>
      <c r="E496" s="20">
        <v>6</v>
      </c>
      <c r="F496" s="29">
        <f>CADASTROS!$E$145</f>
        <v>0</v>
      </c>
      <c r="G496" s="27">
        <f>CADASTROS!$F$145</f>
        <v>0</v>
      </c>
      <c r="H496" s="29">
        <f>CADASTROS!$G$145</f>
        <v>0</v>
      </c>
      <c r="I496" s="19">
        <f>CADASTROS!$H$145</f>
        <v>0</v>
      </c>
      <c r="J496" s="21">
        <f t="shared" si="15"/>
        <v>0</v>
      </c>
    </row>
    <row r="497" spans="1:10" ht="15.75" x14ac:dyDescent="0.25">
      <c r="A497" s="27">
        <f>CADASTROS!$B$146</f>
        <v>144</v>
      </c>
      <c r="B497" s="18">
        <f>CADASTROS!$C$146</f>
        <v>0</v>
      </c>
      <c r="C497" s="28"/>
      <c r="D497" s="50">
        <f>PLANILHA_COLHEITA_DIÁRIA!$I$233</f>
        <v>0</v>
      </c>
      <c r="E497" s="20">
        <v>6</v>
      </c>
      <c r="F497" s="29">
        <f>CADASTROS!$E$146</f>
        <v>0</v>
      </c>
      <c r="G497" s="27">
        <f>CADASTROS!$F$146</f>
        <v>0</v>
      </c>
      <c r="H497" s="29">
        <f>CADASTROS!$G$146</f>
        <v>0</v>
      </c>
      <c r="I497" s="19">
        <f>CADASTROS!$H$146</f>
        <v>0</v>
      </c>
      <c r="J497" s="21">
        <f t="shared" si="15"/>
        <v>0</v>
      </c>
    </row>
    <row r="498" spans="1:10" ht="15.75" x14ac:dyDescent="0.25">
      <c r="A498" s="27">
        <f>CADASTROS!$B$147</f>
        <v>145</v>
      </c>
      <c r="B498" s="18">
        <f>CADASTROS!$C$147</f>
        <v>0</v>
      </c>
      <c r="C498" s="28"/>
      <c r="D498" s="50">
        <f>PLANILHA_COLHEITA_DIÁRIA!$I$234</f>
        <v>0</v>
      </c>
      <c r="E498" s="20">
        <v>6</v>
      </c>
      <c r="F498" s="29">
        <f>CADASTROS!$E$147</f>
        <v>0</v>
      </c>
      <c r="G498" s="27">
        <f>CADASTROS!$F$147</f>
        <v>0</v>
      </c>
      <c r="H498" s="29">
        <f>CADASTROS!$G$147</f>
        <v>0</v>
      </c>
      <c r="I498" s="19">
        <f>CADASTROS!$H$147</f>
        <v>0</v>
      </c>
      <c r="J498" s="21">
        <f t="shared" si="15"/>
        <v>0</v>
      </c>
    </row>
    <row r="499" spans="1:10" ht="15.75" x14ac:dyDescent="0.25">
      <c r="A499" s="27">
        <f>CADASTROS!$B$148</f>
        <v>146</v>
      </c>
      <c r="B499" s="18">
        <f>CADASTROS!$C$148</f>
        <v>0</v>
      </c>
      <c r="C499" s="28"/>
      <c r="D499" s="44">
        <f>PLANILHA_COLHEITA_DIÁRIA!$I$235</f>
        <v>35</v>
      </c>
      <c r="E499" s="20">
        <v>6</v>
      </c>
      <c r="F499" s="29">
        <f>CADASTROS!$E$148</f>
        <v>0</v>
      </c>
      <c r="G499" s="27">
        <f>CADASTROS!$F$148</f>
        <v>0</v>
      </c>
      <c r="H499" s="29">
        <f>CADASTROS!$G$148</f>
        <v>0</v>
      </c>
      <c r="I499" s="19">
        <f>CADASTROS!$H$148</f>
        <v>0</v>
      </c>
      <c r="J499" s="21">
        <f t="shared" si="15"/>
        <v>210</v>
      </c>
    </row>
    <row r="500" spans="1:10" ht="15.75" x14ac:dyDescent="0.25">
      <c r="A500" s="27">
        <f>CADASTROS!$B$149</f>
        <v>147</v>
      </c>
      <c r="B500" s="18">
        <f>CADASTROS!$C$149</f>
        <v>0</v>
      </c>
      <c r="C500" s="28"/>
      <c r="D500" s="50">
        <f>PLANILHA_COLHEITA_DIÁRIA!$I$236</f>
        <v>0</v>
      </c>
      <c r="E500" s="20">
        <v>6</v>
      </c>
      <c r="F500" s="29">
        <f>CADASTROS!$E$149</f>
        <v>0</v>
      </c>
      <c r="G500" s="27">
        <f>CADASTROS!$F$149</f>
        <v>0</v>
      </c>
      <c r="H500" s="29">
        <f>CADASTROS!$G$149</f>
        <v>0</v>
      </c>
      <c r="I500" s="19">
        <f>CADASTROS!$H$149</f>
        <v>0</v>
      </c>
      <c r="J500" s="21">
        <f t="shared" si="15"/>
        <v>0</v>
      </c>
    </row>
    <row r="501" spans="1:10" ht="15.75" x14ac:dyDescent="0.25">
      <c r="A501" s="27">
        <f>CADASTROS!$B$150</f>
        <v>148</v>
      </c>
      <c r="B501" s="18">
        <f>CADASTROS!$C$150</f>
        <v>0</v>
      </c>
      <c r="C501" s="28"/>
      <c r="D501" s="28">
        <f>PLANILHA_COLHEITA_DIÁRIA!$I$237</f>
        <v>0</v>
      </c>
      <c r="E501" s="20">
        <v>6</v>
      </c>
      <c r="F501" s="29">
        <f>CADASTROS!$E$150</f>
        <v>0</v>
      </c>
      <c r="G501" s="27">
        <f>CADASTROS!$F$150</f>
        <v>0</v>
      </c>
      <c r="H501" s="29">
        <f>CADASTROS!$G$150</f>
        <v>0</v>
      </c>
      <c r="I501" s="19">
        <f>CADASTROS!$H$150</f>
        <v>0</v>
      </c>
      <c r="J501" s="21">
        <f t="shared" si="15"/>
        <v>0</v>
      </c>
    </row>
    <row r="502" spans="1:10" ht="15.75" x14ac:dyDescent="0.25">
      <c r="A502" s="27">
        <f>CADASTROS!$B$151</f>
        <v>149</v>
      </c>
      <c r="B502" s="18">
        <f>CADASTROS!$C$151</f>
        <v>0</v>
      </c>
      <c r="C502" s="28"/>
      <c r="D502" s="28">
        <f>PLANILHA_COLHEITA_DIÁRIA!$I$238</f>
        <v>0</v>
      </c>
      <c r="E502" s="20">
        <v>6</v>
      </c>
      <c r="F502" s="29">
        <f>CADASTROS!$E$151</f>
        <v>0</v>
      </c>
      <c r="G502" s="27">
        <f>CADASTROS!$F$151</f>
        <v>0</v>
      </c>
      <c r="H502" s="29">
        <f>CADASTROS!$G$151</f>
        <v>0</v>
      </c>
      <c r="I502" s="19">
        <f>CADASTROS!$H$151</f>
        <v>0</v>
      </c>
      <c r="J502" s="21">
        <f t="shared" si="15"/>
        <v>0</v>
      </c>
    </row>
    <row r="503" spans="1:10" ht="15.75" x14ac:dyDescent="0.25">
      <c r="A503" s="27">
        <f>CADASTROS!$B$152</f>
        <v>150</v>
      </c>
      <c r="B503" s="18">
        <f>CADASTROS!$C$152</f>
        <v>0</v>
      </c>
      <c r="C503" s="28"/>
      <c r="D503" s="28">
        <f>PLANILHA_COLHEITA_DIÁRIA!$I$239</f>
        <v>0</v>
      </c>
      <c r="E503" s="20">
        <v>6</v>
      </c>
      <c r="F503" s="29">
        <f>CADASTROS!$E$152</f>
        <v>0</v>
      </c>
      <c r="G503" s="27">
        <f>CADASTROS!$F$152</f>
        <v>0</v>
      </c>
      <c r="H503" s="29">
        <f>CADASTROS!$G$152</f>
        <v>0</v>
      </c>
      <c r="I503" s="19">
        <f>CADASTROS!$H$152</f>
        <v>0</v>
      </c>
      <c r="J503" s="21">
        <f t="shared" si="15"/>
        <v>0</v>
      </c>
    </row>
    <row r="504" spans="1:10" ht="15.75" x14ac:dyDescent="0.25">
      <c r="A504" s="27">
        <f>CADASTROS!$B$153</f>
        <v>151</v>
      </c>
      <c r="B504" s="18">
        <f>CADASTROS!$C$153</f>
        <v>0</v>
      </c>
      <c r="C504" s="28"/>
      <c r="D504" s="28">
        <f>PLANILHA_COLHEITA_DIÁRIA!$I$240</f>
        <v>0</v>
      </c>
      <c r="E504" s="20">
        <v>6</v>
      </c>
      <c r="F504" s="29">
        <f>CADASTROS!$E$153</f>
        <v>0</v>
      </c>
      <c r="G504" s="27">
        <f>CADASTROS!$F$153</f>
        <v>0</v>
      </c>
      <c r="H504" s="29">
        <f>CADASTROS!$G$153</f>
        <v>0</v>
      </c>
      <c r="I504" s="19">
        <f>CADASTROS!$H$153</f>
        <v>0</v>
      </c>
      <c r="J504" s="21">
        <f t="shared" si="15"/>
        <v>0</v>
      </c>
    </row>
    <row r="505" spans="1:10" ht="15.75" x14ac:dyDescent="0.25">
      <c r="A505" s="27">
        <f>CADASTROS!$B$154</f>
        <v>152</v>
      </c>
      <c r="B505" s="18">
        <f>CADASTROS!$C$154</f>
        <v>0</v>
      </c>
      <c r="C505" s="28"/>
      <c r="D505" s="28">
        <f>PLANILHA_COLHEITA_DIÁRIA!$I$241</f>
        <v>0</v>
      </c>
      <c r="E505" s="20">
        <v>6</v>
      </c>
      <c r="F505" s="29">
        <f>CADASTROS!$E$154</f>
        <v>0</v>
      </c>
      <c r="G505" s="27">
        <f>CADASTROS!$F$154</f>
        <v>0</v>
      </c>
      <c r="H505" s="29">
        <f>CADASTROS!$G$154</f>
        <v>0</v>
      </c>
      <c r="I505" s="19">
        <f>CADASTROS!$H$154</f>
        <v>0</v>
      </c>
      <c r="J505" s="21">
        <f t="shared" si="15"/>
        <v>0</v>
      </c>
    </row>
    <row r="506" spans="1:10" ht="15.75" x14ac:dyDescent="0.25">
      <c r="A506" s="27">
        <f>CADASTROS!$B$155</f>
        <v>153</v>
      </c>
      <c r="B506" s="18">
        <f>CADASTROS!$C$155</f>
        <v>0</v>
      </c>
      <c r="C506" s="28"/>
      <c r="D506" s="51">
        <f>PLANILHA_COLHEITA_DIÁRIA!$I$242</f>
        <v>0</v>
      </c>
      <c r="E506" s="20">
        <v>6</v>
      </c>
      <c r="F506" s="29">
        <f>CADASTROS!$E$155</f>
        <v>0</v>
      </c>
      <c r="G506" s="27">
        <f>CADASTROS!$F$155</f>
        <v>0</v>
      </c>
      <c r="H506" s="29">
        <f>CADASTROS!$G$155</f>
        <v>0</v>
      </c>
      <c r="I506" s="19">
        <f>CADASTROS!$H$155</f>
        <v>0</v>
      </c>
      <c r="J506" s="21">
        <f t="shared" si="15"/>
        <v>0</v>
      </c>
    </row>
    <row r="507" spans="1:10" ht="15.75" x14ac:dyDescent="0.25">
      <c r="A507" s="27">
        <f>CADASTROS!$B$156</f>
        <v>154</v>
      </c>
      <c r="B507" s="18">
        <f>CADASTROS!$C$156</f>
        <v>0</v>
      </c>
      <c r="C507" s="28"/>
      <c r="D507" s="28">
        <f>PLANILHA_COLHEITA_DIÁRIA!$I$243</f>
        <v>0</v>
      </c>
      <c r="E507" s="20">
        <v>6</v>
      </c>
      <c r="F507" s="29">
        <f>CADASTROS!$E$156</f>
        <v>0</v>
      </c>
      <c r="G507" s="27">
        <f>CADASTROS!$F$156</f>
        <v>0</v>
      </c>
      <c r="H507" s="29">
        <f>CADASTROS!$G$156</f>
        <v>0</v>
      </c>
      <c r="I507" s="19">
        <f>CADASTROS!$H$156</f>
        <v>0</v>
      </c>
      <c r="J507" s="21">
        <f t="shared" si="15"/>
        <v>0</v>
      </c>
    </row>
    <row r="508" spans="1:10" ht="15.75" x14ac:dyDescent="0.25">
      <c r="A508" s="27">
        <f>CADASTROS!$B$157</f>
        <v>155</v>
      </c>
      <c r="B508" s="18">
        <f>CADASTROS!$C$157</f>
        <v>0</v>
      </c>
      <c r="C508" s="28"/>
      <c r="D508" s="28">
        <f>PLANILHA_COLHEITA_DIÁRIA!$I$244</f>
        <v>0</v>
      </c>
      <c r="E508" s="20">
        <v>6</v>
      </c>
      <c r="F508" s="29">
        <f>CADASTROS!$E$157</f>
        <v>0</v>
      </c>
      <c r="G508" s="27">
        <f>CADASTROS!$F$157</f>
        <v>0</v>
      </c>
      <c r="H508" s="29">
        <f>CADASTROS!$G$157</f>
        <v>0</v>
      </c>
      <c r="I508" s="19">
        <f>CADASTROS!$H$157</f>
        <v>0</v>
      </c>
      <c r="J508" s="21">
        <f t="shared" si="15"/>
        <v>0</v>
      </c>
    </row>
    <row r="509" spans="1:10" ht="15.75" x14ac:dyDescent="0.25">
      <c r="A509" s="27">
        <f>CADASTROS!$B$158</f>
        <v>156</v>
      </c>
      <c r="B509" s="18">
        <f>CADASTROS!$C$158</f>
        <v>0</v>
      </c>
      <c r="C509" s="28"/>
      <c r="D509" s="28">
        <f>PLANILHA_COLHEITA_DIÁRIA!$I$245</f>
        <v>0</v>
      </c>
      <c r="E509" s="20">
        <v>6</v>
      </c>
      <c r="F509" s="29">
        <f>CADASTROS!$E$158</f>
        <v>0</v>
      </c>
      <c r="G509" s="27">
        <f>CADASTROS!$F$158</f>
        <v>0</v>
      </c>
      <c r="H509" s="29">
        <f>CADASTROS!$G$158</f>
        <v>0</v>
      </c>
      <c r="I509" s="19">
        <f>CADASTROS!$H$158</f>
        <v>0</v>
      </c>
      <c r="J509" s="21">
        <f t="shared" si="15"/>
        <v>0</v>
      </c>
    </row>
    <row r="510" spans="1:10" ht="15.75" x14ac:dyDescent="0.25">
      <c r="A510" s="27">
        <f>CADASTROS!$B$159</f>
        <v>157</v>
      </c>
      <c r="B510" s="18">
        <f>CADASTROS!$C$159</f>
        <v>0</v>
      </c>
      <c r="C510" s="28"/>
      <c r="D510" s="28">
        <f>PLANILHA_COLHEITA_DIÁRIA!$I$246</f>
        <v>28.5</v>
      </c>
      <c r="E510" s="20">
        <v>6</v>
      </c>
      <c r="F510" s="29">
        <f>CADASTROS!$E$159</f>
        <v>0</v>
      </c>
      <c r="G510" s="27">
        <f>CADASTROS!$F$159</f>
        <v>0</v>
      </c>
      <c r="H510" s="29">
        <f>CADASTROS!$G$159</f>
        <v>0</v>
      </c>
      <c r="I510" s="19">
        <f>CADASTROS!$H$159</f>
        <v>0</v>
      </c>
      <c r="J510" s="21">
        <f t="shared" si="15"/>
        <v>171</v>
      </c>
    </row>
    <row r="511" spans="1:10" ht="15.75" x14ac:dyDescent="0.25">
      <c r="A511" s="27">
        <f>CADASTROS!$B$160</f>
        <v>158</v>
      </c>
      <c r="B511" s="18">
        <f>CADASTROS!$C$160</f>
        <v>0</v>
      </c>
      <c r="C511" s="28"/>
      <c r="D511" s="28">
        <f>PLANILHA_COLHEITA_DIÁRIA!$I$265</f>
        <v>0</v>
      </c>
      <c r="E511" s="20">
        <v>6</v>
      </c>
      <c r="F511" s="29">
        <f>CADASTROS!$E$160</f>
        <v>0</v>
      </c>
      <c r="G511" s="27">
        <f>CADASTROS!$F$160</f>
        <v>0</v>
      </c>
      <c r="H511" s="29">
        <f>CADASTROS!$G$160</f>
        <v>0</v>
      </c>
      <c r="I511" s="19">
        <f>CADASTROS!$H$160</f>
        <v>0</v>
      </c>
      <c r="J511" s="21">
        <f t="shared" si="15"/>
        <v>0</v>
      </c>
    </row>
    <row r="512" spans="1:10" ht="15.75" x14ac:dyDescent="0.25">
      <c r="A512" s="27">
        <f>CADASTROS!$B$161</f>
        <v>159</v>
      </c>
      <c r="B512" s="18">
        <f>CADASTROS!$C$161</f>
        <v>0</v>
      </c>
      <c r="C512" s="28"/>
      <c r="D512" s="28">
        <f>PLANILHA_COLHEITA_DIÁRIA!$I$266</f>
        <v>0</v>
      </c>
      <c r="E512" s="20">
        <v>6</v>
      </c>
      <c r="F512" s="29">
        <f>CADASTROS!$E$161</f>
        <v>0</v>
      </c>
      <c r="G512" s="27">
        <f>CADASTROS!$F$161</f>
        <v>0</v>
      </c>
      <c r="H512" s="29">
        <f>CADASTROS!$G$161</f>
        <v>0</v>
      </c>
      <c r="I512" s="19">
        <f>CADASTROS!$H$161</f>
        <v>0</v>
      </c>
      <c r="J512" s="21">
        <f t="shared" si="15"/>
        <v>0</v>
      </c>
    </row>
    <row r="513" spans="1:10" ht="15.75" x14ac:dyDescent="0.25">
      <c r="A513" s="27">
        <f>CADASTROS!$B$162</f>
        <v>160</v>
      </c>
      <c r="B513" s="18">
        <f>CADASTROS!$C$162</f>
        <v>0</v>
      </c>
      <c r="C513" s="28"/>
      <c r="D513" s="28">
        <f>PLANILHA_COLHEITA_DIÁRIA!$I$267</f>
        <v>0</v>
      </c>
      <c r="E513" s="20">
        <v>6</v>
      </c>
      <c r="F513" s="29">
        <f>CADASTROS!$E$162</f>
        <v>0</v>
      </c>
      <c r="G513" s="27">
        <f>CADASTROS!$F$162</f>
        <v>0</v>
      </c>
      <c r="H513" s="29">
        <f>CADASTROS!$G$162</f>
        <v>0</v>
      </c>
      <c r="I513" s="19">
        <f>CADASTROS!$H$162</f>
        <v>0</v>
      </c>
      <c r="J513" s="21">
        <f t="shared" si="15"/>
        <v>0</v>
      </c>
    </row>
    <row r="514" spans="1:10" ht="15.75" x14ac:dyDescent="0.25">
      <c r="A514" s="27">
        <f>CADASTROS!$B$163</f>
        <v>161</v>
      </c>
      <c r="B514" s="18">
        <f>CADASTROS!$C$163</f>
        <v>0</v>
      </c>
      <c r="C514" s="28"/>
      <c r="D514" s="50">
        <f>PLANILHA_COLHEITA_DIÁRIA!$I$268</f>
        <v>0</v>
      </c>
      <c r="E514" s="20">
        <v>6</v>
      </c>
      <c r="F514" s="29">
        <f>CADASTROS!$E$163</f>
        <v>0</v>
      </c>
      <c r="G514" s="27">
        <f>CADASTROS!$F$163</f>
        <v>0</v>
      </c>
      <c r="H514" s="29">
        <f>CADASTROS!$G$163</f>
        <v>0</v>
      </c>
      <c r="I514" s="19">
        <f>CADASTROS!$H$163</f>
        <v>0</v>
      </c>
      <c r="J514" s="21">
        <f t="shared" si="15"/>
        <v>0</v>
      </c>
    </row>
    <row r="515" spans="1:10" ht="15.75" x14ac:dyDescent="0.25">
      <c r="A515" s="27">
        <f>CADASTROS!$B$164</f>
        <v>162</v>
      </c>
      <c r="B515" s="18">
        <f>CADASTROS!$C$164</f>
        <v>0</v>
      </c>
      <c r="C515" s="28"/>
      <c r="D515" s="28">
        <f>PLANILHA_COLHEITA_DIÁRIA!$I$269</f>
        <v>0</v>
      </c>
      <c r="E515" s="20">
        <v>6</v>
      </c>
      <c r="F515" s="29">
        <f>CADASTROS!$E$164</f>
        <v>0</v>
      </c>
      <c r="G515" s="27">
        <f>CADASTROS!$F$164</f>
        <v>0</v>
      </c>
      <c r="H515" s="29">
        <f>CADASTROS!$G$164</f>
        <v>0</v>
      </c>
      <c r="I515" s="19">
        <f>CADASTROS!$H$164</f>
        <v>0</v>
      </c>
      <c r="J515" s="21">
        <f t="shared" si="15"/>
        <v>0</v>
      </c>
    </row>
    <row r="516" spans="1:10" ht="15.75" x14ac:dyDescent="0.25">
      <c r="A516" s="27">
        <f>CADASTROS!$B$165</f>
        <v>163</v>
      </c>
      <c r="B516" s="18">
        <f>CADASTROS!$C$165</f>
        <v>0</v>
      </c>
      <c r="C516" s="28"/>
      <c r="D516" s="28">
        <f>PLANILHA_COLHEITA_DIÁRIA!$I$270</f>
        <v>0</v>
      </c>
      <c r="E516" s="20">
        <v>6</v>
      </c>
      <c r="F516" s="29">
        <f>CADASTROS!$E$165</f>
        <v>0</v>
      </c>
      <c r="G516" s="27">
        <f>CADASTROS!$F$165</f>
        <v>0</v>
      </c>
      <c r="H516" s="29">
        <f>CADASTROS!$G$165</f>
        <v>0</v>
      </c>
      <c r="I516" s="19">
        <f>CADASTROS!$H$165</f>
        <v>0</v>
      </c>
      <c r="J516" s="21">
        <f t="shared" si="15"/>
        <v>0</v>
      </c>
    </row>
    <row r="517" spans="1:10" ht="15.75" x14ac:dyDescent="0.25">
      <c r="A517" s="27">
        <f>CADASTROS!$B$166</f>
        <v>164</v>
      </c>
      <c r="B517" s="18">
        <f>CADASTROS!$C$166</f>
        <v>0</v>
      </c>
      <c r="C517" s="28"/>
      <c r="D517" s="50">
        <f>PLANILHA_COLHEITA_DIÁRIA!$I$271</f>
        <v>0</v>
      </c>
      <c r="E517" s="20">
        <v>6</v>
      </c>
      <c r="F517" s="29">
        <f>CADASTROS!$E$166</f>
        <v>0</v>
      </c>
      <c r="G517" s="27">
        <f>CADASTROS!$F$166</f>
        <v>0</v>
      </c>
      <c r="H517" s="29">
        <f>CADASTROS!$G$166</f>
        <v>0</v>
      </c>
      <c r="I517" s="19">
        <f>CADASTROS!$H$166</f>
        <v>0</v>
      </c>
      <c r="J517" s="21">
        <f t="shared" si="15"/>
        <v>0</v>
      </c>
    </row>
    <row r="518" spans="1:10" ht="15.75" x14ac:dyDescent="0.25">
      <c r="A518" s="27">
        <f>CADASTROS!$B$167</f>
        <v>165</v>
      </c>
      <c r="B518" s="18">
        <f>CADASTROS!$C$167</f>
        <v>0</v>
      </c>
      <c r="C518" s="28"/>
      <c r="D518" s="28">
        <f>PLANILHA_COLHEITA_DIÁRIA!$I$272</f>
        <v>0</v>
      </c>
      <c r="E518" s="20">
        <v>6</v>
      </c>
      <c r="F518" s="29">
        <f>CADASTROS!$E$167</f>
        <v>0</v>
      </c>
      <c r="G518" s="27">
        <f>CADASTROS!$F$167</f>
        <v>0</v>
      </c>
      <c r="H518" s="29">
        <f>CADASTROS!$G$167</f>
        <v>0</v>
      </c>
      <c r="I518" s="19">
        <f>CADASTROS!$H$167</f>
        <v>0</v>
      </c>
      <c r="J518" s="21">
        <f t="shared" si="15"/>
        <v>0</v>
      </c>
    </row>
    <row r="519" spans="1:10" ht="15.75" x14ac:dyDescent="0.25">
      <c r="A519" s="27">
        <f>CADASTROS!$B$168</f>
        <v>166</v>
      </c>
      <c r="B519" s="18">
        <f>CADASTROS!$C$168</f>
        <v>0</v>
      </c>
      <c r="C519" s="28"/>
      <c r="D519" s="28">
        <f>PLANILHA_COLHEITA_DIÁRIA!$I$273</f>
        <v>0</v>
      </c>
      <c r="E519" s="20">
        <v>6</v>
      </c>
      <c r="F519" s="29">
        <f>CADASTROS!$E$168</f>
        <v>0</v>
      </c>
      <c r="G519" s="27">
        <f>CADASTROS!$F$168</f>
        <v>0</v>
      </c>
      <c r="H519" s="29">
        <f>CADASTROS!$G$168</f>
        <v>0</v>
      </c>
      <c r="I519" s="19">
        <f>CADASTROS!$H$168</f>
        <v>0</v>
      </c>
      <c r="J519" s="21">
        <f t="shared" si="15"/>
        <v>0</v>
      </c>
    </row>
    <row r="520" spans="1:10" ht="15.75" x14ac:dyDescent="0.25">
      <c r="A520" s="27">
        <f>CADASTROS!$B$169</f>
        <v>167</v>
      </c>
      <c r="B520" s="18">
        <f>CADASTROS!$C$169</f>
        <v>0</v>
      </c>
      <c r="C520" s="28"/>
      <c r="D520" s="28">
        <f>PLANILHA_COLHEITA_DIÁRIA!$I$274</f>
        <v>0</v>
      </c>
      <c r="E520" s="20">
        <v>6</v>
      </c>
      <c r="F520" s="29">
        <f>CADASTROS!$E$169</f>
        <v>0</v>
      </c>
      <c r="G520" s="27">
        <f>CADASTROS!$F$169</f>
        <v>0</v>
      </c>
      <c r="H520" s="29">
        <f>CADASTROS!$G$169</f>
        <v>0</v>
      </c>
      <c r="I520" s="19">
        <f>CADASTROS!$H$169</f>
        <v>0</v>
      </c>
      <c r="J520" s="21">
        <f t="shared" si="15"/>
        <v>0</v>
      </c>
    </row>
    <row r="521" spans="1:10" ht="15.75" x14ac:dyDescent="0.25">
      <c r="A521" s="27">
        <f>CADASTROS!$B$170</f>
        <v>168</v>
      </c>
      <c r="B521" s="18">
        <f>CADASTROS!$C$170</f>
        <v>0</v>
      </c>
      <c r="C521" s="28"/>
      <c r="D521" s="28">
        <f>PLANILHA_COLHEITA_DIÁRIA!$I$275</f>
        <v>0</v>
      </c>
      <c r="E521" s="20">
        <v>6</v>
      </c>
      <c r="F521" s="29">
        <f>CADASTROS!$E$170</f>
        <v>0</v>
      </c>
      <c r="G521" s="27">
        <f>CADASTROS!$F$170</f>
        <v>0</v>
      </c>
      <c r="H521" s="29">
        <f>CADASTROS!$G$170</f>
        <v>0</v>
      </c>
      <c r="I521" s="19">
        <f>CADASTROS!$H$170</f>
        <v>0</v>
      </c>
      <c r="J521" s="21">
        <f t="shared" si="15"/>
        <v>0</v>
      </c>
    </row>
    <row r="522" spans="1:10" ht="15.75" x14ac:dyDescent="0.25">
      <c r="A522" s="27">
        <f>CADASTROS!$B$171</f>
        <v>169</v>
      </c>
      <c r="B522" s="18">
        <f>CADASTROS!$C$171</f>
        <v>0</v>
      </c>
      <c r="C522" s="28"/>
      <c r="D522" s="50">
        <f>PLANILHA_COLHEITA_DIÁRIA!$I$276</f>
        <v>0</v>
      </c>
      <c r="E522" s="20">
        <v>6</v>
      </c>
      <c r="F522" s="29">
        <f>CADASTROS!$E$171</f>
        <v>0</v>
      </c>
      <c r="G522" s="27">
        <f>CADASTROS!$F$171</f>
        <v>0</v>
      </c>
      <c r="H522" s="29">
        <f>CADASTROS!$G$171</f>
        <v>0</v>
      </c>
      <c r="I522" s="19">
        <f>CADASTROS!$H$171</f>
        <v>0</v>
      </c>
      <c r="J522" s="21">
        <f t="shared" si="15"/>
        <v>0</v>
      </c>
    </row>
    <row r="523" spans="1:10" ht="15.75" x14ac:dyDescent="0.25">
      <c r="A523" s="27">
        <f>CADASTROS!$B$172</f>
        <v>170</v>
      </c>
      <c r="B523" s="18">
        <f>CADASTROS!$C$172</f>
        <v>0</v>
      </c>
      <c r="C523" s="28"/>
      <c r="D523" s="28">
        <f>PLANILHA_COLHEITA_DIÁRIA!$I$277</f>
        <v>0</v>
      </c>
      <c r="E523" s="20">
        <v>6</v>
      </c>
      <c r="F523" s="29">
        <f>CADASTROS!$E$172</f>
        <v>0</v>
      </c>
      <c r="G523" s="27">
        <f>CADASTROS!$F$172</f>
        <v>0</v>
      </c>
      <c r="H523" s="29">
        <f>CADASTROS!$G$172</f>
        <v>0</v>
      </c>
      <c r="I523" s="19">
        <f>CADASTROS!$H$172</f>
        <v>0</v>
      </c>
      <c r="J523" s="21">
        <f t="shared" si="15"/>
        <v>0</v>
      </c>
    </row>
    <row r="524" spans="1:10" ht="15.75" x14ac:dyDescent="0.25">
      <c r="A524" s="27">
        <f>CADASTROS!$B$173</f>
        <v>171</v>
      </c>
      <c r="B524" s="18">
        <f>CADASTROS!$C$173</f>
        <v>0</v>
      </c>
      <c r="C524" s="28"/>
      <c r="D524" s="28">
        <f>PLANILHA_COLHEITA_DIÁRIA!$I$278</f>
        <v>0</v>
      </c>
      <c r="E524" s="20">
        <v>6</v>
      </c>
      <c r="F524" s="29">
        <f>CADASTROS!$E$173</f>
        <v>0</v>
      </c>
      <c r="G524" s="27">
        <f>CADASTROS!$F$173</f>
        <v>0</v>
      </c>
      <c r="H524" s="29">
        <f>CADASTROS!$G$173</f>
        <v>0</v>
      </c>
      <c r="I524" s="19">
        <f>CADASTROS!$H$173</f>
        <v>0</v>
      </c>
      <c r="J524" s="21">
        <f t="shared" si="15"/>
        <v>0</v>
      </c>
    </row>
    <row r="525" spans="1:10" ht="15.75" x14ac:dyDescent="0.25">
      <c r="A525" s="27">
        <f>CADASTROS!$B$174</f>
        <v>172</v>
      </c>
      <c r="B525" s="18">
        <f>CADASTROS!$C$174</f>
        <v>0</v>
      </c>
      <c r="C525" s="28"/>
      <c r="D525" s="28">
        <f>PLANILHA_COLHEITA_DIÁRIA!$I$279</f>
        <v>22.5</v>
      </c>
      <c r="E525" s="20">
        <v>6</v>
      </c>
      <c r="F525" s="29">
        <f>CADASTROS!$E$174</f>
        <v>0</v>
      </c>
      <c r="G525" s="27">
        <f>CADASTROS!$F$174</f>
        <v>0</v>
      </c>
      <c r="H525" s="29">
        <f>CADASTROS!$G$174</f>
        <v>0</v>
      </c>
      <c r="I525" s="19">
        <f>CADASTROS!$H$174</f>
        <v>0</v>
      </c>
      <c r="J525" s="21">
        <f t="shared" si="15"/>
        <v>135</v>
      </c>
    </row>
    <row r="526" spans="1:10" ht="15.75" x14ac:dyDescent="0.25">
      <c r="A526" s="27">
        <f>CADASTROS!$B$175</f>
        <v>173</v>
      </c>
      <c r="B526" s="18">
        <f>CADASTROS!$C$175</f>
        <v>0</v>
      </c>
      <c r="C526" s="28"/>
      <c r="D526" s="28">
        <f>PLANILHA_COLHEITA_DIÁRIA!$I$280</f>
        <v>0</v>
      </c>
      <c r="E526" s="20">
        <v>6</v>
      </c>
      <c r="F526" s="29">
        <f>CADASTROS!$E$175</f>
        <v>0</v>
      </c>
      <c r="G526" s="27">
        <f>CADASTROS!$F$175</f>
        <v>0</v>
      </c>
      <c r="H526" s="29">
        <f>CADASTROS!$G$175</f>
        <v>0</v>
      </c>
      <c r="I526" s="19">
        <f>CADASTROS!$H$175</f>
        <v>0</v>
      </c>
      <c r="J526" s="21">
        <f t="shared" si="15"/>
        <v>0</v>
      </c>
    </row>
    <row r="527" spans="1:10" ht="15.75" x14ac:dyDescent="0.25">
      <c r="A527" s="27">
        <f>CADASTROS!$B$176</f>
        <v>174</v>
      </c>
      <c r="B527" s="18">
        <f>CADASTROS!$C$176</f>
        <v>0</v>
      </c>
      <c r="C527" s="28"/>
      <c r="D527" s="28">
        <f>PLANILHA_COLHEITA_DIÁRIA!$I$281</f>
        <v>0</v>
      </c>
      <c r="E527" s="20">
        <v>6</v>
      </c>
      <c r="F527" s="29">
        <f>CADASTROS!$E$176</f>
        <v>0</v>
      </c>
      <c r="G527" s="27">
        <f>CADASTROS!$F$176</f>
        <v>0</v>
      </c>
      <c r="H527" s="29">
        <f>CADASTROS!$G$176</f>
        <v>0</v>
      </c>
      <c r="I527" s="19">
        <f>CADASTROS!$H$176</f>
        <v>0</v>
      </c>
      <c r="J527" s="21">
        <f t="shared" si="15"/>
        <v>0</v>
      </c>
    </row>
    <row r="528" spans="1:10" ht="15.75" x14ac:dyDescent="0.25">
      <c r="A528" s="27">
        <f>CADASTROS!$B$177</f>
        <v>175</v>
      </c>
      <c r="B528" s="18" t="str">
        <f>CADASTROS!$C$177</f>
        <v>Antônio C Costa</v>
      </c>
      <c r="C528" s="28"/>
      <c r="D528" s="28">
        <f>PLANILHA_COLHEITA_DIÁRIA!$I$282</f>
        <v>0</v>
      </c>
      <c r="E528" s="20">
        <v>6</v>
      </c>
      <c r="F528" s="29">
        <f>CADASTROS!$E$177</f>
        <v>0</v>
      </c>
      <c r="G528" s="27">
        <f>CADASTROS!$F$177</f>
        <v>0</v>
      </c>
      <c r="H528" s="29">
        <f>CADASTROS!$G$177</f>
        <v>0</v>
      </c>
      <c r="I528" s="19">
        <f>CADASTROS!$H$177</f>
        <v>0</v>
      </c>
      <c r="J528" s="21">
        <f t="shared" si="15"/>
        <v>0</v>
      </c>
    </row>
    <row r="529" spans="1:10" ht="15.75" x14ac:dyDescent="0.25">
      <c r="A529" s="27">
        <f>CADASTROS!$B$178</f>
        <v>176</v>
      </c>
      <c r="B529" s="18">
        <f>CADASTROS!$C$178</f>
        <v>0</v>
      </c>
      <c r="C529" s="28"/>
      <c r="D529" s="50">
        <f>PLANILHA_COLHEITA_DIÁRIA!$I$283</f>
        <v>64</v>
      </c>
      <c r="E529" s="20">
        <v>6</v>
      </c>
      <c r="F529" s="29">
        <f>CADASTROS!$E$178</f>
        <v>0</v>
      </c>
      <c r="G529" s="27">
        <f>CADASTROS!$F$178</f>
        <v>0</v>
      </c>
      <c r="H529" s="29">
        <f>CADASTROS!$G$178</f>
        <v>0</v>
      </c>
      <c r="I529" s="19">
        <f>CADASTROS!$H$178</f>
        <v>0</v>
      </c>
      <c r="J529" s="21">
        <f t="shared" si="15"/>
        <v>384</v>
      </c>
    </row>
    <row r="530" spans="1:10" ht="15.75" x14ac:dyDescent="0.25">
      <c r="A530" s="27">
        <f>CADASTROS!$B$179</f>
        <v>177</v>
      </c>
      <c r="B530" s="18">
        <f>CADASTROS!$C$179</f>
        <v>0</v>
      </c>
      <c r="C530" s="28"/>
      <c r="D530" s="28">
        <f>PLANILHA_COLHEITA_DIÁRIA!$I$284</f>
        <v>0</v>
      </c>
      <c r="E530" s="20">
        <v>6</v>
      </c>
      <c r="F530" s="29">
        <f>CADASTROS!$E$179</f>
        <v>0</v>
      </c>
      <c r="G530" s="27">
        <f>CADASTROS!$F$179</f>
        <v>0</v>
      </c>
      <c r="H530" s="29">
        <f>CADASTROS!$G$179</f>
        <v>0</v>
      </c>
      <c r="I530" s="19">
        <f>CADASTROS!$H$179</f>
        <v>0</v>
      </c>
      <c r="J530" s="21">
        <f t="shared" si="15"/>
        <v>0</v>
      </c>
    </row>
    <row r="531" spans="1:10" ht="15.75" x14ac:dyDescent="0.25">
      <c r="A531" s="27">
        <f>CADASTROS!$B$180</f>
        <v>178</v>
      </c>
      <c r="B531" s="18">
        <f>CADASTROS!$C$180</f>
        <v>0</v>
      </c>
      <c r="C531" s="28"/>
      <c r="D531" s="28">
        <f>PLANILHA_COLHEITA_DIÁRIA!$I$285</f>
        <v>0</v>
      </c>
      <c r="E531" s="20">
        <v>6</v>
      </c>
      <c r="F531" s="29">
        <f>CADASTROS!$E$180</f>
        <v>0</v>
      </c>
      <c r="G531" s="27">
        <f>CADASTROS!$F$180</f>
        <v>0</v>
      </c>
      <c r="H531" s="29">
        <f>CADASTROS!$G$180</f>
        <v>0</v>
      </c>
      <c r="I531" s="19">
        <f>CADASTROS!$H$180</f>
        <v>0</v>
      </c>
      <c r="J531" s="21">
        <f t="shared" si="15"/>
        <v>0</v>
      </c>
    </row>
    <row r="532" spans="1:10" ht="15.75" x14ac:dyDescent="0.25">
      <c r="A532" s="27">
        <f>CADASTROS!$B$181</f>
        <v>179</v>
      </c>
      <c r="B532" s="18">
        <f>CADASTROS!$C$181</f>
        <v>0</v>
      </c>
      <c r="C532" s="28"/>
      <c r="D532" s="28">
        <f>PLANILHA_COLHEITA_DIÁRIA!$I$286</f>
        <v>0</v>
      </c>
      <c r="E532" s="20">
        <v>6</v>
      </c>
      <c r="F532" s="29">
        <f>CADASTROS!$E$181</f>
        <v>0</v>
      </c>
      <c r="G532" s="27">
        <f>CADASTROS!$F$181</f>
        <v>0</v>
      </c>
      <c r="H532" s="29">
        <f>CADASTROS!$G$181</f>
        <v>0</v>
      </c>
      <c r="I532" s="19">
        <f>CADASTROS!$H$181</f>
        <v>0</v>
      </c>
      <c r="J532" s="21">
        <f t="shared" si="15"/>
        <v>0</v>
      </c>
    </row>
    <row r="533" spans="1:10" ht="15.75" x14ac:dyDescent="0.25">
      <c r="B533" s="289"/>
      <c r="C533" s="289"/>
      <c r="D533" s="15">
        <f>SUM(D488:D532)</f>
        <v>171</v>
      </c>
      <c r="E533" s="15"/>
      <c r="F533" s="294"/>
      <c r="G533" s="295"/>
      <c r="H533" s="295"/>
      <c r="I533" s="296"/>
      <c r="J533" s="17">
        <f>SUM(J488:J532)</f>
        <v>1026</v>
      </c>
    </row>
    <row r="536" spans="1:10" ht="15.75" x14ac:dyDescent="0.25">
      <c r="A536" s="282" t="s">
        <v>8</v>
      </c>
      <c r="B536" s="282"/>
      <c r="C536" s="282"/>
      <c r="D536" s="282"/>
      <c r="E536" s="282"/>
      <c r="F536" s="282"/>
      <c r="G536" s="282"/>
      <c r="H536" s="282"/>
      <c r="I536" s="282"/>
      <c r="J536" s="282"/>
    </row>
    <row r="537" spans="1:10" ht="16.5" thickBot="1" x14ac:dyDescent="0.3">
      <c r="A537" s="283" t="s">
        <v>10</v>
      </c>
      <c r="B537" s="283"/>
      <c r="C537" s="283"/>
      <c r="D537" s="283"/>
      <c r="E537" s="283"/>
      <c r="F537" s="283"/>
      <c r="G537" s="283"/>
      <c r="H537" s="283"/>
      <c r="I537" s="283"/>
      <c r="J537" s="283"/>
    </row>
    <row r="538" spans="1:10" ht="17.25" thickTop="1" thickBot="1" x14ac:dyDescent="0.3">
      <c r="A538" s="284" t="s">
        <v>2967</v>
      </c>
      <c r="B538" s="284"/>
      <c r="C538" s="284"/>
      <c r="D538" s="284"/>
      <c r="E538" s="284"/>
      <c r="F538" s="284"/>
      <c r="G538" s="284"/>
      <c r="H538" s="284"/>
      <c r="I538" s="284"/>
      <c r="J538" s="284"/>
    </row>
    <row r="539" spans="1:10" ht="19.5" customHeight="1" x14ac:dyDescent="0.25">
      <c r="A539" s="22" t="s">
        <v>21</v>
      </c>
      <c r="B539" s="285" t="s">
        <v>19</v>
      </c>
      <c r="C539" s="290" t="s">
        <v>7</v>
      </c>
      <c r="D539" s="292" t="s">
        <v>13</v>
      </c>
      <c r="E539" s="23" t="s">
        <v>12</v>
      </c>
      <c r="F539" s="285" t="s">
        <v>14</v>
      </c>
      <c r="G539" s="285" t="s">
        <v>15</v>
      </c>
      <c r="H539" s="285" t="s">
        <v>16</v>
      </c>
      <c r="I539" s="285" t="s">
        <v>17</v>
      </c>
      <c r="J539" s="287" t="s">
        <v>18</v>
      </c>
    </row>
    <row r="540" spans="1:10" ht="20.100000000000001" customHeight="1" thickBot="1" x14ac:dyDescent="0.3">
      <c r="A540" s="24" t="s">
        <v>20</v>
      </c>
      <c r="B540" s="286"/>
      <c r="C540" s="291"/>
      <c r="D540" s="293"/>
      <c r="E540" s="38" t="s">
        <v>11</v>
      </c>
      <c r="F540" s="286"/>
      <c r="G540" s="286"/>
      <c r="H540" s="286"/>
      <c r="I540" s="286"/>
      <c r="J540" s="288"/>
    </row>
    <row r="541" spans="1:10" ht="15.75" x14ac:dyDescent="0.25">
      <c r="A541" s="27">
        <f>CADASTROS!$B$452</f>
        <v>450</v>
      </c>
      <c r="B541" s="18" t="str">
        <f>CADASTROS!$C$452</f>
        <v>João de Jesus Santos</v>
      </c>
      <c r="C541" s="28"/>
      <c r="D541" s="28">
        <f>PLANILHA_COLHEITA_DIÁRIA!$I$739</f>
        <v>0</v>
      </c>
      <c r="E541" s="20">
        <v>6</v>
      </c>
      <c r="F541" s="29" t="str">
        <f>CADASTROS!$E$452</f>
        <v>Cx. Econômica</v>
      </c>
      <c r="G541" s="27">
        <f>CADASTROS!$F$452</f>
        <v>780</v>
      </c>
      <c r="H541" s="29" t="str">
        <f>CADASTROS!$G$452</f>
        <v>013</v>
      </c>
      <c r="I541" s="19" t="str">
        <f>CADASTROS!$H$452</f>
        <v>00003652-1</v>
      </c>
      <c r="J541" s="21">
        <f t="shared" ref="J541:J585" si="16">D541*E541</f>
        <v>0</v>
      </c>
    </row>
    <row r="542" spans="1:10" ht="15.75" x14ac:dyDescent="0.25">
      <c r="A542" s="27">
        <f>CADASTROS!$B$453</f>
        <v>451</v>
      </c>
      <c r="B542" s="18" t="str">
        <f>CADASTROS!$C$453</f>
        <v>Luana Marques da Silva</v>
      </c>
      <c r="C542" s="28"/>
      <c r="D542" s="28">
        <f>PLANILHA_COLHEITA_DIÁRIA!$I$740</f>
        <v>0</v>
      </c>
      <c r="E542" s="20">
        <v>6</v>
      </c>
      <c r="F542" s="29" t="str">
        <f>CADASTROS!$E$453</f>
        <v>Cx. Econômica</v>
      </c>
      <c r="G542" s="27">
        <f>CADASTROS!$F$453</f>
        <v>4825</v>
      </c>
      <c r="H542" s="29">
        <f>CADASTROS!$G$453</f>
        <v>13</v>
      </c>
      <c r="I542" s="19" t="str">
        <f>CADASTROS!$H$453</f>
        <v>00008399-0</v>
      </c>
      <c r="J542" s="21">
        <f t="shared" si="16"/>
        <v>0</v>
      </c>
    </row>
    <row r="543" spans="1:10" ht="15.75" x14ac:dyDescent="0.25">
      <c r="A543" s="27">
        <f>CADASTROS!$B$454</f>
        <v>452</v>
      </c>
      <c r="B543" s="18" t="str">
        <f>CADASTROS!$C$454</f>
        <v>Mailton de Jesus Silva</v>
      </c>
      <c r="C543" s="28"/>
      <c r="D543" s="28">
        <f>PLANILHA_COLHEITA_DIÁRIA!$I$741</f>
        <v>0</v>
      </c>
      <c r="E543" s="20">
        <v>6</v>
      </c>
      <c r="F543" s="29" t="str">
        <f>CADASTROS!$E$454</f>
        <v>Cx. Econômica</v>
      </c>
      <c r="G543" s="27">
        <f>CADASTROS!$F$454</f>
        <v>4825</v>
      </c>
      <c r="H543" s="29" t="str">
        <f>CADASTROS!$G$454</f>
        <v>013</v>
      </c>
      <c r="I543" s="19" t="str">
        <f>CADASTROS!$H$454</f>
        <v>00010827-6</v>
      </c>
      <c r="J543" s="21">
        <f t="shared" si="16"/>
        <v>0</v>
      </c>
    </row>
    <row r="544" spans="1:10" ht="15.75" x14ac:dyDescent="0.25">
      <c r="A544" s="27">
        <f>CADASTROS!$B$455</f>
        <v>453</v>
      </c>
      <c r="B544" s="18" t="str">
        <f>CADASTROS!$C$455</f>
        <v>Joelma Pereira Amaral</v>
      </c>
      <c r="C544" s="28"/>
      <c r="D544" s="28">
        <f>PLANILHA_COLHEITA_DIÁRIA!$I$742</f>
        <v>0</v>
      </c>
      <c r="E544" s="20">
        <v>6</v>
      </c>
      <c r="F544" s="29" t="str">
        <f>CADASTROS!$E$455</f>
        <v>Cx. Econômica</v>
      </c>
      <c r="G544" s="27">
        <f>CADASTROS!$F$455</f>
        <v>780</v>
      </c>
      <c r="H544" s="29" t="str">
        <f>CADASTROS!$G$455</f>
        <v>013</v>
      </c>
      <c r="I544" s="19" t="str">
        <f>CADASTROS!$H$455</f>
        <v>00004936-4</v>
      </c>
      <c r="J544" s="21">
        <f t="shared" si="16"/>
        <v>0</v>
      </c>
    </row>
    <row r="545" spans="1:10" ht="15.75" x14ac:dyDescent="0.25">
      <c r="A545" s="27">
        <f>CADASTROS!$B$456</f>
        <v>454</v>
      </c>
      <c r="B545" s="18" t="str">
        <f>CADASTROS!$C$456</f>
        <v>Edneide Oliveira Santos</v>
      </c>
      <c r="C545" s="28"/>
      <c r="D545" s="63">
        <f>PLANILHA_COLHEITA_DIÁRIA!$I$743</f>
        <v>0</v>
      </c>
      <c r="E545" s="20">
        <v>6</v>
      </c>
      <c r="F545" s="29" t="str">
        <f>CADASTROS!$E$456</f>
        <v>Cx. Econômica</v>
      </c>
      <c r="G545" s="27">
        <f>CADASTROS!$F$456</f>
        <v>780</v>
      </c>
      <c r="H545" s="29" t="str">
        <f>CADASTROS!$G$456</f>
        <v>013</v>
      </c>
      <c r="I545" s="19" t="str">
        <f>CADASTROS!$H$456</f>
        <v>00009162-0</v>
      </c>
      <c r="J545" s="21">
        <f t="shared" si="16"/>
        <v>0</v>
      </c>
    </row>
    <row r="546" spans="1:10" ht="15.75" x14ac:dyDescent="0.25">
      <c r="A546" s="27">
        <f>CADASTROS!$B$457</f>
        <v>455</v>
      </c>
      <c r="B546" s="18" t="str">
        <f>CADASTROS!$C$457</f>
        <v>Jessica Lima Barros</v>
      </c>
      <c r="C546" s="28"/>
      <c r="D546" s="28">
        <f>PLANILHA_COLHEITA_DIÁRIA!$I$744</f>
        <v>0</v>
      </c>
      <c r="E546" s="20">
        <v>6</v>
      </c>
      <c r="F546" s="29" t="str">
        <f>CADASTROS!$E$457</f>
        <v>Cx. Econômica</v>
      </c>
      <c r="G546" s="27">
        <f>CADASTROS!$F$457</f>
        <v>4825</v>
      </c>
      <c r="H546" s="29" t="str">
        <f>CADASTROS!$G$457</f>
        <v>013</v>
      </c>
      <c r="I546" s="19" t="str">
        <f>CADASTROS!$H$457</f>
        <v>00004429-4</v>
      </c>
      <c r="J546" s="21">
        <f t="shared" si="16"/>
        <v>0</v>
      </c>
    </row>
    <row r="547" spans="1:10" ht="15.75" x14ac:dyDescent="0.25">
      <c r="A547" s="27">
        <f>CADASTROS!$B$458</f>
        <v>456</v>
      </c>
      <c r="B547" s="18" t="str">
        <f>CADASTROS!$C$458</f>
        <v>Antônio Carlos Almeida</v>
      </c>
      <c r="C547" s="28"/>
      <c r="D547" s="28">
        <f>PLANILHA_COLHEITA_DIÁRIA!$I$745</f>
        <v>0</v>
      </c>
      <c r="E547" s="20">
        <v>6</v>
      </c>
      <c r="F547" s="29" t="str">
        <f>CADASTROS!$E$458</f>
        <v>Cx. Econômica</v>
      </c>
      <c r="G547" s="27">
        <f>CADASTROS!$F$458</f>
        <v>4825</v>
      </c>
      <c r="H547" s="29" t="str">
        <f>CADASTROS!$G$458</f>
        <v>013</v>
      </c>
      <c r="I547" s="19" t="str">
        <f>CADASTROS!$H$458</f>
        <v>00009082-2</v>
      </c>
      <c r="J547" s="21">
        <f t="shared" si="16"/>
        <v>0</v>
      </c>
    </row>
    <row r="548" spans="1:10" ht="15.75" x14ac:dyDescent="0.25">
      <c r="A548" s="27">
        <f>CADASTROS!$B$459</f>
        <v>457</v>
      </c>
      <c r="B548" s="18" t="str">
        <f>CADASTROS!$C$459</f>
        <v>Iara Alves de Miranda</v>
      </c>
      <c r="C548" s="28"/>
      <c r="D548" s="28">
        <f>PLANILHA_COLHEITA_DIÁRIA!$I$746</f>
        <v>0</v>
      </c>
      <c r="E548" s="20">
        <v>6</v>
      </c>
      <c r="F548" s="29" t="str">
        <f>CADASTROS!$E$459</f>
        <v>Cx. Econômica</v>
      </c>
      <c r="G548" s="27">
        <f>CADASTROS!$F$459</f>
        <v>4825</v>
      </c>
      <c r="H548" s="29" t="str">
        <f>CADASTROS!$G$459</f>
        <v>013</v>
      </c>
      <c r="I548" s="19" t="str">
        <f>CADASTROS!$H$459</f>
        <v>00012672-0</v>
      </c>
      <c r="J548" s="21">
        <f t="shared" si="16"/>
        <v>0</v>
      </c>
    </row>
    <row r="549" spans="1:10" ht="15.75" x14ac:dyDescent="0.25">
      <c r="A549" s="27">
        <f>CADASTROS!$B$460</f>
        <v>458</v>
      </c>
      <c r="B549" s="18" t="str">
        <f>CADASTROS!$C$460</f>
        <v>Antônio José Evangelista Sampaio</v>
      </c>
      <c r="C549" s="28"/>
      <c r="D549" s="44">
        <f>PLANILHA_COLHEITA_DIÁRIA!$I$747</f>
        <v>0</v>
      </c>
      <c r="E549" s="20">
        <v>6</v>
      </c>
      <c r="F549" s="29" t="str">
        <f>CADASTROS!$E$460</f>
        <v>Cx. Econômica</v>
      </c>
      <c r="G549" s="27">
        <f>CADASTROS!$F$460</f>
        <v>949</v>
      </c>
      <c r="H549" s="29">
        <f>CADASTROS!$G$460</f>
        <v>13</v>
      </c>
      <c r="I549" s="19" t="str">
        <f>CADASTROS!$H$460</f>
        <v>00064306-0</v>
      </c>
      <c r="J549" s="21">
        <f t="shared" si="16"/>
        <v>0</v>
      </c>
    </row>
    <row r="550" spans="1:10" ht="15.75" x14ac:dyDescent="0.25">
      <c r="A550" s="27">
        <f>CADASTROS!$B$461</f>
        <v>459</v>
      </c>
      <c r="B550" s="18" t="str">
        <f>CADASTROS!$C$461</f>
        <v>Rozana Santana de Assunção</v>
      </c>
      <c r="C550" s="28"/>
      <c r="D550" s="44">
        <f>PLANILHA_COLHEITA_DIÁRIA!$I$748</f>
        <v>0</v>
      </c>
      <c r="E550" s="20">
        <v>6</v>
      </c>
      <c r="F550" s="29" t="str">
        <f>CADASTROS!$E$461</f>
        <v>Cx. Econômica</v>
      </c>
      <c r="G550" s="27">
        <f>CADASTROS!$F$461</f>
        <v>4825</v>
      </c>
      <c r="H550" s="29" t="str">
        <f>CADASTROS!$G$461</f>
        <v>023</v>
      </c>
      <c r="I550" s="19" t="str">
        <f>CADASTROS!$H$461</f>
        <v>00000202-5</v>
      </c>
      <c r="J550" s="21">
        <f t="shared" si="16"/>
        <v>0</v>
      </c>
    </row>
    <row r="551" spans="1:10" ht="15.75" x14ac:dyDescent="0.25">
      <c r="A551" s="27">
        <f>CADASTROS!$B$462</f>
        <v>460</v>
      </c>
      <c r="B551" s="18" t="str">
        <f>CADASTROS!$C$462</f>
        <v>Olivia dos Anjos Oliveira</v>
      </c>
      <c r="C551" s="28"/>
      <c r="D551" s="44">
        <f>PLANILHA_COLHEITA_DIÁRIA!$I$749</f>
        <v>0</v>
      </c>
      <c r="E551" s="20">
        <v>6</v>
      </c>
      <c r="F551" s="29" t="str">
        <f>CADASTROS!$E$461</f>
        <v>Cx. Econômica</v>
      </c>
      <c r="G551" s="27">
        <f>CADASTROS!$F$462</f>
        <v>4825</v>
      </c>
      <c r="H551" s="29" t="str">
        <f>CADASTROS!$G$462</f>
        <v>013</v>
      </c>
      <c r="I551" s="19" t="str">
        <f>CADASTROS!$H$462</f>
        <v>00001085-3</v>
      </c>
      <c r="J551" s="21">
        <f t="shared" si="16"/>
        <v>0</v>
      </c>
    </row>
    <row r="552" spans="1:10" ht="15.75" x14ac:dyDescent="0.25">
      <c r="A552" s="27">
        <f>CADASTROS!$B$463</f>
        <v>461</v>
      </c>
      <c r="B552" s="18" t="str">
        <f>CADASTROS!$C$463</f>
        <v>Alfredo Oliveira Matos</v>
      </c>
      <c r="C552" s="28"/>
      <c r="D552" s="44">
        <f>PLANILHA_COLHEITA_DIÁRIA!$I$750</f>
        <v>0</v>
      </c>
      <c r="E552" s="20">
        <v>6</v>
      </c>
      <c r="F552" s="29" t="str">
        <f>CADASTROS!$E$463</f>
        <v>Cx. Econômica</v>
      </c>
      <c r="G552" s="27">
        <f>CADASTROS!$F$463</f>
        <v>4825</v>
      </c>
      <c r="H552" s="29" t="str">
        <f>CADASTROS!$G$463</f>
        <v>1288</v>
      </c>
      <c r="I552" s="19" t="str">
        <f>CADASTROS!$H$463</f>
        <v>806145106-7</v>
      </c>
      <c r="J552" s="21">
        <f t="shared" si="16"/>
        <v>0</v>
      </c>
    </row>
    <row r="553" spans="1:10" ht="15.75" x14ac:dyDescent="0.25">
      <c r="A553" s="27">
        <f>CADASTROS!$B$464</f>
        <v>462</v>
      </c>
      <c r="B553" s="18" t="str">
        <f>CADASTROS!$C$464</f>
        <v>Marco Antônio José dos Santos</v>
      </c>
      <c r="C553" s="28"/>
      <c r="D553" s="44">
        <f>PLANILHA_COLHEITA_DIÁRIA!$I$751</f>
        <v>0</v>
      </c>
      <c r="E553" s="20">
        <v>6</v>
      </c>
      <c r="F553" s="29" t="str">
        <f>CADASTROS!$E$464</f>
        <v>Cx. Econômica</v>
      </c>
      <c r="G553" s="27">
        <f>CADASTROS!$F$464</f>
        <v>1340</v>
      </c>
      <c r="H553" s="29" t="str">
        <f>CADASTROS!$G$464</f>
        <v>013</v>
      </c>
      <c r="I553" s="19" t="str">
        <f>CADASTROS!$H$464</f>
        <v>00055119-1</v>
      </c>
      <c r="J553" s="21">
        <f t="shared" si="16"/>
        <v>0</v>
      </c>
    </row>
    <row r="554" spans="1:10" ht="15.75" x14ac:dyDescent="0.25">
      <c r="A554" s="27">
        <f>CADASTROS!$B$465</f>
        <v>463</v>
      </c>
      <c r="B554" s="18" t="str">
        <f>CADASTROS!$C$465</f>
        <v>Josemar José dos Santos</v>
      </c>
      <c r="C554" s="28"/>
      <c r="D554" s="44">
        <f>PLANILHA_COLHEITA_DIÁRIA!$I$752</f>
        <v>0</v>
      </c>
      <c r="E554" s="20">
        <v>6</v>
      </c>
      <c r="F554" s="29" t="str">
        <f>CADASTROS!$E$465</f>
        <v>Cx. Econômica</v>
      </c>
      <c r="G554" s="27">
        <f>CADASTROS!$F$465</f>
        <v>4825</v>
      </c>
      <c r="H554" s="29" t="str">
        <f>CADASTROS!$G$465</f>
        <v>013</v>
      </c>
      <c r="I554" s="19" t="str">
        <f>CADASTROS!$H$465</f>
        <v>00008523-3</v>
      </c>
      <c r="J554" s="21">
        <f t="shared" si="16"/>
        <v>0</v>
      </c>
    </row>
    <row r="555" spans="1:10" ht="15.75" x14ac:dyDescent="0.25">
      <c r="A555" s="27">
        <f>CADASTROS!$B$466</f>
        <v>464</v>
      </c>
      <c r="B555" s="18" t="str">
        <f>CADASTROS!$C$466</f>
        <v>Eutácio Silva de Oliveira</v>
      </c>
      <c r="C555" s="28"/>
      <c r="D555" s="44">
        <f>PLANILHA_COLHEITA_DIÁRIA!$I$753</f>
        <v>0</v>
      </c>
      <c r="E555" s="20">
        <v>6</v>
      </c>
      <c r="F555" s="29" t="str">
        <f>CADASTROS!$E$466</f>
        <v>Cx. Econômica</v>
      </c>
      <c r="G555" s="27">
        <f>CADASTROS!$F$466</f>
        <v>4825</v>
      </c>
      <c r="H555" s="29" t="str">
        <f>CADASTROS!$G$466</f>
        <v>013</v>
      </c>
      <c r="I555" s="19" t="str">
        <f>CADASTROS!$H$466</f>
        <v>00004832-0</v>
      </c>
      <c r="J555" s="21">
        <f t="shared" si="16"/>
        <v>0</v>
      </c>
    </row>
    <row r="556" spans="1:10" ht="15.75" x14ac:dyDescent="0.25">
      <c r="A556" s="27">
        <f>CADASTROS!$B$467</f>
        <v>465</v>
      </c>
      <c r="B556" s="18" t="str">
        <f>CADASTROS!$C$467</f>
        <v>Tainá Rosa de Souza</v>
      </c>
      <c r="C556" s="28"/>
      <c r="D556" s="44">
        <f>PLANILHA_COLHEITA_DIÁRIA!$I$754</f>
        <v>0</v>
      </c>
      <c r="E556" s="20">
        <v>6</v>
      </c>
      <c r="F556" s="29" t="str">
        <f>CADASTROS!$E$467</f>
        <v>Cx. Econômica</v>
      </c>
      <c r="G556" s="27">
        <f>CADASTROS!$F$467</f>
        <v>4825</v>
      </c>
      <c r="H556" s="29" t="str">
        <f>CADASTROS!$G$467</f>
        <v>013</v>
      </c>
      <c r="I556" s="19" t="str">
        <f>CADASTROS!$H$467</f>
        <v>00012530-8</v>
      </c>
      <c r="J556" s="21">
        <f t="shared" si="16"/>
        <v>0</v>
      </c>
    </row>
    <row r="557" spans="1:10" ht="15.75" x14ac:dyDescent="0.25">
      <c r="A557" s="27">
        <f>CADASTROS!$B$468</f>
        <v>466</v>
      </c>
      <c r="B557" s="18" t="str">
        <f>CADASTROS!$C$468</f>
        <v>Ivanilton Soares da Silva</v>
      </c>
      <c r="C557" s="28"/>
      <c r="D557" s="44">
        <f>PLANILHA_COLHEITA_DIÁRIA!$I$755</f>
        <v>0</v>
      </c>
      <c r="E557" s="20">
        <v>6</v>
      </c>
      <c r="F557" s="29" t="str">
        <f>CADASTROS!$E$468</f>
        <v>Cx. Econômica</v>
      </c>
      <c r="G557" s="27">
        <f>CADASTROS!$F$468</f>
        <v>0</v>
      </c>
      <c r="H557" s="29">
        <f>CADASTROS!$G$468</f>
        <v>0</v>
      </c>
      <c r="I557" s="19" t="str">
        <f>CADASTROS!$H$468</f>
        <v>20963393884-01</v>
      </c>
      <c r="J557" s="21">
        <f t="shared" si="16"/>
        <v>0</v>
      </c>
    </row>
    <row r="558" spans="1:10" ht="15.75" x14ac:dyDescent="0.25">
      <c r="A558" s="27">
        <f>CADASTROS!$B$469</f>
        <v>467</v>
      </c>
      <c r="B558" s="18" t="str">
        <f>CADASTROS!$C$469</f>
        <v>Maria Miranda dos Santos</v>
      </c>
      <c r="C558" s="28"/>
      <c r="D558" s="44">
        <f>PLANILHA_COLHEITA_DIÁRIA!$I$756</f>
        <v>0</v>
      </c>
      <c r="E558" s="20">
        <v>6</v>
      </c>
      <c r="F558" s="29" t="str">
        <f>CADASTROS!$E$469</f>
        <v>Cx. Econômica</v>
      </c>
      <c r="G558" s="27">
        <f>CADASTROS!$F$469</f>
        <v>4825</v>
      </c>
      <c r="H558" s="29" t="str">
        <f>CADASTROS!$G$469</f>
        <v>013</v>
      </c>
      <c r="I558" s="19" t="str">
        <f>CADASTROS!$H$469</f>
        <v>00016667-5</v>
      </c>
      <c r="J558" s="21">
        <f t="shared" si="16"/>
        <v>0</v>
      </c>
    </row>
    <row r="559" spans="1:10" ht="15.75" x14ac:dyDescent="0.25">
      <c r="A559" s="27">
        <f>CADASTROS!$B$470</f>
        <v>468</v>
      </c>
      <c r="B559" s="18" t="str">
        <f>CADASTROS!$C$470</f>
        <v>Marleide de Jesus Carvalho</v>
      </c>
      <c r="C559" s="28"/>
      <c r="D559" s="63">
        <f>PLANILHA_COLHEITA_DIÁRIA!$I$757</f>
        <v>52.5</v>
      </c>
      <c r="E559" s="20">
        <v>6</v>
      </c>
      <c r="F559" s="29" t="str">
        <f>CADASTROS!$E$470</f>
        <v>Cx. Econômica</v>
      </c>
      <c r="G559" s="27">
        <f>CADASTROS!$F$470</f>
        <v>4825</v>
      </c>
      <c r="H559" s="29" t="str">
        <f>CADASTROS!$G$470</f>
        <v>013</v>
      </c>
      <c r="I559" s="19" t="str">
        <f>CADASTROS!$H$470</f>
        <v>796526228-3</v>
      </c>
      <c r="J559" s="21">
        <f t="shared" si="16"/>
        <v>315</v>
      </c>
    </row>
    <row r="560" spans="1:10" ht="15.75" x14ac:dyDescent="0.25">
      <c r="A560" s="27">
        <f>CADASTROS!$B$471</f>
        <v>469</v>
      </c>
      <c r="B560" s="18" t="str">
        <f>CADASTROS!$C$471</f>
        <v>Cícero de Oliveira Santos</v>
      </c>
      <c r="C560" s="28"/>
      <c r="D560" s="44">
        <f>PLANILHA_COLHEITA_DIÁRIA!$I$758</f>
        <v>0</v>
      </c>
      <c r="E560" s="20">
        <v>6</v>
      </c>
      <c r="F560" s="29" t="str">
        <f>CADASTROS!$E$471</f>
        <v>Cx. Econômica</v>
      </c>
      <c r="G560" s="27">
        <f>CADASTROS!$F$471</f>
        <v>4825</v>
      </c>
      <c r="H560" s="29" t="str">
        <f>CADASTROS!$G$471</f>
        <v>013</v>
      </c>
      <c r="I560" s="19" t="str">
        <f>CADASTROS!$H$471</f>
        <v>00004218-6</v>
      </c>
      <c r="J560" s="21">
        <f t="shared" si="16"/>
        <v>0</v>
      </c>
    </row>
    <row r="561" spans="1:10" ht="15.75" x14ac:dyDescent="0.25">
      <c r="A561" s="27">
        <f>CADASTROS!$B$472</f>
        <v>470</v>
      </c>
      <c r="B561" s="18" t="str">
        <f>CADASTROS!$C$472</f>
        <v>Flávio Antônio Bezerra de Sá</v>
      </c>
      <c r="C561" s="28"/>
      <c r="D561" s="44">
        <f>PLANILHA_COLHEITA_DIÁRIA!$I$759</f>
        <v>0</v>
      </c>
      <c r="E561" s="20">
        <v>6</v>
      </c>
      <c r="F561" s="29" t="str">
        <f>CADASTROS!$E$472</f>
        <v>Bradesco</v>
      </c>
      <c r="G561" s="27" t="str">
        <f>CADASTROS!$F$472</f>
        <v>3801-6</v>
      </c>
      <c r="H561" s="29" t="str">
        <f>CADASTROS!$G$472</f>
        <v>poup</v>
      </c>
      <c r="I561" s="19" t="str">
        <f>CADASTROS!$H$472</f>
        <v>1000354-7</v>
      </c>
      <c r="J561" s="21">
        <f t="shared" si="16"/>
        <v>0</v>
      </c>
    </row>
    <row r="562" spans="1:10" ht="15.75" x14ac:dyDescent="0.25">
      <c r="A562" s="27">
        <f>CADASTROS!$B$473</f>
        <v>471</v>
      </c>
      <c r="B562" s="18" t="str">
        <f>CADASTROS!$C$473</f>
        <v>Célia Pereira dos Santos</v>
      </c>
      <c r="C562" s="28"/>
      <c r="D562" s="44">
        <f>PLANILHA_COLHEITA_DIÁRIA!$I$760</f>
        <v>0</v>
      </c>
      <c r="E562" s="20">
        <v>6</v>
      </c>
      <c r="F562" s="29" t="str">
        <f>CADASTROS!$E$473</f>
        <v>Cx. Econômica</v>
      </c>
      <c r="G562" s="27">
        <f>CADASTROS!$F$473</f>
        <v>4825</v>
      </c>
      <c r="H562" s="29" t="str">
        <f>CADASTROS!$G$473</f>
        <v>013</v>
      </c>
      <c r="I562" s="19" t="str">
        <f>CADASTROS!$H$473</f>
        <v>00002507-9</v>
      </c>
      <c r="J562" s="21">
        <f t="shared" si="16"/>
        <v>0</v>
      </c>
    </row>
    <row r="563" spans="1:10" ht="15.75" x14ac:dyDescent="0.25">
      <c r="A563" s="27">
        <f>CADASTROS!$B$474</f>
        <v>472</v>
      </c>
      <c r="B563" s="18" t="str">
        <f>CADASTROS!$C$474</f>
        <v>Mariazinha de Jesus</v>
      </c>
      <c r="C563" s="28"/>
      <c r="D563" s="44">
        <f>PLANILHA_COLHEITA_DIÁRIA!$I$761</f>
        <v>0</v>
      </c>
      <c r="E563" s="20">
        <v>6</v>
      </c>
      <c r="F563" s="29" t="str">
        <f>CADASTROS!$E$474</f>
        <v>Cx. Econômica</v>
      </c>
      <c r="G563" s="27">
        <f>CADASTROS!$F$474</f>
        <v>780</v>
      </c>
      <c r="H563" s="29" t="str">
        <f>CADASTROS!$G$474</f>
        <v>023</v>
      </c>
      <c r="I563" s="19" t="str">
        <f>CADASTROS!$H$474</f>
        <v>00012127-5</v>
      </c>
      <c r="J563" s="21">
        <f t="shared" si="16"/>
        <v>0</v>
      </c>
    </row>
    <row r="564" spans="1:10" ht="15.75" x14ac:dyDescent="0.25">
      <c r="A564" s="27">
        <f>CADASTROS!$B$475</f>
        <v>473</v>
      </c>
      <c r="B564" s="18" t="str">
        <f>CADASTROS!$C$475</f>
        <v>Aucicléia de Jesus Silva</v>
      </c>
      <c r="C564" s="28"/>
      <c r="D564" s="63">
        <f>PLANILHA_COLHEITA_DIÁRIA!$I$762</f>
        <v>0</v>
      </c>
      <c r="E564" s="20">
        <v>6</v>
      </c>
      <c r="F564" s="29" t="str">
        <f>CADASTROS!$E$475</f>
        <v>Cx. Econômica</v>
      </c>
      <c r="G564" s="27">
        <f>CADASTROS!$F$475</f>
        <v>4825</v>
      </c>
      <c r="H564" s="29" t="str">
        <f>CADASTROS!$G$475</f>
        <v>013</v>
      </c>
      <c r="I564" s="19" t="str">
        <f>CADASTROS!$H$475</f>
        <v>00002048-4</v>
      </c>
      <c r="J564" s="21">
        <f t="shared" si="16"/>
        <v>0</v>
      </c>
    </row>
    <row r="565" spans="1:10" ht="15.75" x14ac:dyDescent="0.25">
      <c r="A565" s="27">
        <f>CADASTROS!$B$476</f>
        <v>474</v>
      </c>
      <c r="B565" s="18" t="str">
        <f>CADASTROS!$C$476</f>
        <v>Eliene Jesus Souza Pinto</v>
      </c>
      <c r="C565" s="28"/>
      <c r="D565" s="44">
        <f>PLANILHA_COLHEITA_DIÁRIA!$I$763</f>
        <v>0</v>
      </c>
      <c r="E565" s="20">
        <v>6</v>
      </c>
      <c r="F565" s="29" t="str">
        <f>CADASTROS!$E$476</f>
        <v>Cx. Econômica</v>
      </c>
      <c r="G565" s="27">
        <f>CADASTROS!$F$476</f>
        <v>780</v>
      </c>
      <c r="H565" s="29">
        <f>CADASTROS!$G$476</f>
        <v>13</v>
      </c>
      <c r="I565" s="19" t="str">
        <f>CADASTROS!$H$476</f>
        <v>00003530-4</v>
      </c>
      <c r="J565" s="21">
        <f t="shared" si="16"/>
        <v>0</v>
      </c>
    </row>
    <row r="566" spans="1:10" ht="15.75" x14ac:dyDescent="0.25">
      <c r="A566" s="27">
        <f>CADASTROS!$B$477</f>
        <v>475</v>
      </c>
      <c r="B566" s="18" t="str">
        <f>CADASTROS!$C$477</f>
        <v>Ilmara Soares de Souza</v>
      </c>
      <c r="C566" s="28"/>
      <c r="D566" s="44">
        <f>PLANILHA_COLHEITA_DIÁRIA!$I$764</f>
        <v>0</v>
      </c>
      <c r="E566" s="20">
        <v>6</v>
      </c>
      <c r="F566" s="29" t="str">
        <f>CADASTROS!$E$477</f>
        <v>Cx. Econômica</v>
      </c>
      <c r="G566" s="27">
        <f>CADASTROS!$F$477</f>
        <v>780</v>
      </c>
      <c r="H566" s="29">
        <f>CADASTROS!$G$477</f>
        <v>23</v>
      </c>
      <c r="I566" s="19" t="str">
        <f>CADASTROS!$H$477</f>
        <v>00013741-4</v>
      </c>
      <c r="J566" s="21">
        <f t="shared" si="16"/>
        <v>0</v>
      </c>
    </row>
    <row r="567" spans="1:10" ht="15.75" x14ac:dyDescent="0.25">
      <c r="A567" s="27">
        <f>CADASTROS!$B$478</f>
        <v>476</v>
      </c>
      <c r="B567" s="18" t="str">
        <f>CADASTROS!$C$478</f>
        <v>Joscilene Silva de Oliveira</v>
      </c>
      <c r="C567" s="28"/>
      <c r="D567" s="44">
        <f>PLANILHA_COLHEITA_DIÁRIA!$I$765</f>
        <v>0</v>
      </c>
      <c r="E567" s="20">
        <v>6</v>
      </c>
      <c r="F567" s="29" t="str">
        <f>CADASTROS!$E$478</f>
        <v>Cx. Econômica</v>
      </c>
      <c r="G567" s="27">
        <f>CADASTROS!$F$478</f>
        <v>780</v>
      </c>
      <c r="H567" s="29" t="str">
        <f>CADASTROS!$G$478</f>
        <v>023</v>
      </c>
      <c r="I567" s="19" t="str">
        <f>CADASTROS!$H$478</f>
        <v>00010044-8</v>
      </c>
      <c r="J567" s="21">
        <f t="shared" si="16"/>
        <v>0</v>
      </c>
    </row>
    <row r="568" spans="1:10" ht="15.75" x14ac:dyDescent="0.25">
      <c r="A568" s="27">
        <f>CADASTROS!$B$479</f>
        <v>477</v>
      </c>
      <c r="B568" s="18" t="str">
        <f>CADASTROS!$C$479</f>
        <v>Silvania da Silva Santos</v>
      </c>
      <c r="C568" s="28"/>
      <c r="D568" s="44">
        <f>PLANILHA_COLHEITA_DIÁRIA!$I$782</f>
        <v>0</v>
      </c>
      <c r="E568" s="20">
        <v>6</v>
      </c>
      <c r="F568" s="29" t="str">
        <f>CADASTROS!$E$479</f>
        <v>Cx. Econômica</v>
      </c>
      <c r="G568" s="27">
        <f>CADASTROS!$F$479</f>
        <v>780</v>
      </c>
      <c r="H568" s="29">
        <f>CADASTROS!$G$479</f>
        <v>23</v>
      </c>
      <c r="I568" s="19" t="str">
        <f>CADASTROS!$H$479</f>
        <v>00014432-1</v>
      </c>
      <c r="J568" s="21">
        <f t="shared" si="16"/>
        <v>0</v>
      </c>
    </row>
    <row r="569" spans="1:10" ht="15.75" x14ac:dyDescent="0.25">
      <c r="A569" s="27">
        <f>CADASTROS!$B$480</f>
        <v>478</v>
      </c>
      <c r="B569" s="18" t="str">
        <f>CADASTROS!$C$480</f>
        <v>Joselita Brito Santos</v>
      </c>
      <c r="C569" s="28"/>
      <c r="D569" s="44">
        <f>PLANILHA_COLHEITA_DIÁRIA!$I$783</f>
        <v>0</v>
      </c>
      <c r="E569" s="20">
        <v>6</v>
      </c>
      <c r="F569" s="29" t="str">
        <f>CADASTROS!$E$480</f>
        <v>Cx. Econômica</v>
      </c>
      <c r="G569" s="27">
        <f>CADASTROS!$F$480</f>
        <v>4818</v>
      </c>
      <c r="H569" s="29">
        <f>CADASTROS!$G$480</f>
        <v>13</v>
      </c>
      <c r="I569" s="19" t="str">
        <f>CADASTROS!$H$480</f>
        <v>00008399-2</v>
      </c>
      <c r="J569" s="21">
        <f t="shared" si="16"/>
        <v>0</v>
      </c>
    </row>
    <row r="570" spans="1:10" ht="15.75" x14ac:dyDescent="0.25">
      <c r="A570" s="27">
        <f>CADASTROS!$B$481</f>
        <v>479</v>
      </c>
      <c r="B570" s="18" t="str">
        <f>CADASTROS!$C$481</f>
        <v>Vilma Lucia Lobo da Silva</v>
      </c>
      <c r="C570" s="28"/>
      <c r="D570" s="44">
        <f>PLANILHA_COLHEITA_DIÁRIA!$I$784</f>
        <v>0</v>
      </c>
      <c r="E570" s="20">
        <v>6</v>
      </c>
      <c r="F570" s="29" t="str">
        <f>CADASTROS!$E$481</f>
        <v>Cx. Econômica</v>
      </c>
      <c r="G570" s="27">
        <f>CADASTROS!$F$481</f>
        <v>949</v>
      </c>
      <c r="H570" s="29">
        <f>CADASTROS!$G$481</f>
        <v>23</v>
      </c>
      <c r="I570" s="19" t="str">
        <f>CADASTROS!$H$481</f>
        <v>00023332-2</v>
      </c>
      <c r="J570" s="21">
        <f t="shared" si="16"/>
        <v>0</v>
      </c>
    </row>
    <row r="571" spans="1:10" ht="15.75" x14ac:dyDescent="0.25">
      <c r="A571" s="27">
        <f>CADASTROS!$B$482</f>
        <v>480</v>
      </c>
      <c r="B571" s="18" t="str">
        <f>CADASTROS!$C$482</f>
        <v>Edivaldo de Jesus Alves</v>
      </c>
      <c r="C571" s="28"/>
      <c r="D571" s="44">
        <f>PLANILHA_COLHEITA_DIÁRIA!$I$785</f>
        <v>0</v>
      </c>
      <c r="E571" s="20">
        <v>6</v>
      </c>
      <c r="F571" s="29" t="str">
        <f>CADASTROS!$E$482</f>
        <v>Bradesco</v>
      </c>
      <c r="G571" s="27" t="str">
        <f>CADASTROS!$F$482</f>
        <v>3616-1</v>
      </c>
      <c r="H571" s="29" t="str">
        <f>CADASTROS!$G$482</f>
        <v>poup</v>
      </c>
      <c r="I571" s="19" t="str">
        <f>CADASTROS!$H$482</f>
        <v>0004694-9</v>
      </c>
      <c r="J571" s="21">
        <f t="shared" si="16"/>
        <v>0</v>
      </c>
    </row>
    <row r="572" spans="1:10" ht="15.75" x14ac:dyDescent="0.25">
      <c r="A572" s="27">
        <f>CADASTROS!$B$483</f>
        <v>481</v>
      </c>
      <c r="B572" s="18" t="str">
        <f>CADASTROS!$C$483</f>
        <v>Cosme Santana Oliveira</v>
      </c>
      <c r="C572" s="28"/>
      <c r="D572" s="44">
        <f>PLANILHA_COLHEITA_DIÁRIA!$I$786</f>
        <v>0</v>
      </c>
      <c r="E572" s="20">
        <v>6</v>
      </c>
      <c r="F572" s="29" t="str">
        <f>CADASTROS!$E$483</f>
        <v>Banco do Brasil</v>
      </c>
      <c r="G572" s="27" t="str">
        <f>CADASTROS!$F$483</f>
        <v>2760-X</v>
      </c>
      <c r="H572" s="29" t="str">
        <f>CADASTROS!$G$483</f>
        <v>poup</v>
      </c>
      <c r="I572" s="19" t="str">
        <f>CADASTROS!$H$483</f>
        <v>6.389-4</v>
      </c>
      <c r="J572" s="21">
        <f t="shared" si="16"/>
        <v>0</v>
      </c>
    </row>
    <row r="573" spans="1:10" ht="15.75" x14ac:dyDescent="0.25">
      <c r="A573" s="27">
        <f>CADASTROS!$B$484</f>
        <v>482</v>
      </c>
      <c r="B573" s="18" t="str">
        <f>CADASTROS!$C$484</f>
        <v>Clenilson Santos Alves</v>
      </c>
      <c r="C573" s="28"/>
      <c r="D573" s="44">
        <f>PLANILHA_COLHEITA_DIÁRIA!$I$787</f>
        <v>0</v>
      </c>
      <c r="E573" s="20">
        <v>6</v>
      </c>
      <c r="F573" s="29" t="str">
        <f>CADASTROS!$E$484</f>
        <v>Cx. Econômica</v>
      </c>
      <c r="G573" s="27">
        <f>CADASTROS!$F$484</f>
        <v>949</v>
      </c>
      <c r="H573" s="29">
        <f>CADASTROS!$G$484</f>
        <v>13</v>
      </c>
      <c r="I573" s="19" t="str">
        <f>CADASTROS!$H$484</f>
        <v>00029983-0</v>
      </c>
      <c r="J573" s="21">
        <f t="shared" si="16"/>
        <v>0</v>
      </c>
    </row>
    <row r="574" spans="1:10" ht="15.75" x14ac:dyDescent="0.25">
      <c r="A574" s="27">
        <f>CADASTROS!$B$485</f>
        <v>483</v>
      </c>
      <c r="B574" s="18" t="str">
        <f>CADASTROS!$C$485</f>
        <v>José Nilton A Araújo</v>
      </c>
      <c r="C574" s="28"/>
      <c r="D574" s="44">
        <f>PLANILHA_COLHEITA_DIÁRIA!$I$788</f>
        <v>0</v>
      </c>
      <c r="E574" s="20">
        <v>6</v>
      </c>
      <c r="F574" s="29" t="str">
        <f>CADASTROS!$E$485</f>
        <v>Banco do Brasil</v>
      </c>
      <c r="G574" s="27" t="str">
        <f>CADASTROS!$F$485</f>
        <v>2760-X</v>
      </c>
      <c r="H574" s="29" t="str">
        <f>CADASTROS!$G$485</f>
        <v>poup</v>
      </c>
      <c r="I574" s="19" t="str">
        <f>CADASTROS!$H$485</f>
        <v>13.328-0</v>
      </c>
      <c r="J574" s="21">
        <f t="shared" si="16"/>
        <v>0</v>
      </c>
    </row>
    <row r="575" spans="1:10" ht="15.75" x14ac:dyDescent="0.25">
      <c r="A575" s="27">
        <f>CADASTROS!$B$486</f>
        <v>484</v>
      </c>
      <c r="B575" s="18" t="str">
        <f>CADASTROS!$C$486</f>
        <v>Marleide Rosa Soares</v>
      </c>
      <c r="C575" s="28"/>
      <c r="D575" s="44">
        <f>PLANILHA_COLHEITA_DIÁRIA!$I$789</f>
        <v>0</v>
      </c>
      <c r="E575" s="20">
        <v>6</v>
      </c>
      <c r="F575" s="29" t="str">
        <f>CADASTROS!$E$486</f>
        <v>Cx. Econômica</v>
      </c>
      <c r="G575" s="27">
        <f>CADASTROS!$F$486</f>
        <v>949</v>
      </c>
      <c r="H575" s="29">
        <f>CADASTROS!$G$486</f>
        <v>23</v>
      </c>
      <c r="I575" s="19" t="str">
        <f>CADASTROS!$H$486</f>
        <v>00015461-9</v>
      </c>
      <c r="J575" s="21">
        <f t="shared" si="16"/>
        <v>0</v>
      </c>
    </row>
    <row r="576" spans="1:10" ht="15.75" x14ac:dyDescent="0.25">
      <c r="A576" s="27">
        <f>CADASTROS!$B$487</f>
        <v>485</v>
      </c>
      <c r="B576" s="18" t="str">
        <f>CADASTROS!$C$487</f>
        <v>Clécia Paes da Silva</v>
      </c>
      <c r="C576" s="28"/>
      <c r="D576" s="44">
        <f>PLANILHA_COLHEITA_DIÁRIA!$I$790</f>
        <v>0</v>
      </c>
      <c r="E576" s="20">
        <v>6</v>
      </c>
      <c r="F576" s="29" t="str">
        <f>CADASTROS!$E$487</f>
        <v>Cx. Econômica</v>
      </c>
      <c r="G576" s="27">
        <f>CADASTROS!$F$487</f>
        <v>949</v>
      </c>
      <c r="H576" s="29">
        <f>CADASTROS!$G$487</f>
        <v>23</v>
      </c>
      <c r="I576" s="19" t="str">
        <f>CADASTROS!$H$487</f>
        <v>00027269-7</v>
      </c>
      <c r="J576" s="21">
        <f t="shared" si="16"/>
        <v>0</v>
      </c>
    </row>
    <row r="577" spans="1:10" ht="15.75" x14ac:dyDescent="0.25">
      <c r="A577" s="27">
        <f>CADASTROS!$B$488</f>
        <v>486</v>
      </c>
      <c r="B577" s="18" t="str">
        <f>CADASTROS!$C$488</f>
        <v>Leandro de Jesus Cruz</v>
      </c>
      <c r="C577" s="28"/>
      <c r="D577" s="44">
        <f>PLANILHA_COLHEITA_DIÁRIA!$I$791</f>
        <v>0</v>
      </c>
      <c r="E577" s="20">
        <v>6</v>
      </c>
      <c r="F577" s="29" t="str">
        <f>CADASTROS!$E$488</f>
        <v>Banco do Brasil</v>
      </c>
      <c r="G577" s="27" t="str">
        <f>CADASTROS!$F$488</f>
        <v>2760-X</v>
      </c>
      <c r="H577" s="29" t="str">
        <f>CADASTROS!$G$488</f>
        <v>poup</v>
      </c>
      <c r="I577" s="19" t="str">
        <f>CADASTROS!$H$488</f>
        <v>11.457-X</v>
      </c>
      <c r="J577" s="21">
        <f t="shared" si="16"/>
        <v>0</v>
      </c>
    </row>
    <row r="578" spans="1:10" ht="15.75" x14ac:dyDescent="0.25">
      <c r="A578" s="27">
        <f>CADASTROS!$B$489</f>
        <v>487</v>
      </c>
      <c r="B578" s="18" t="str">
        <f>CADASTROS!$C$489</f>
        <v>Sandra Ferreira da Silva</v>
      </c>
      <c r="C578" s="28"/>
      <c r="D578" s="44">
        <f>PLANILHA_COLHEITA_DIÁRIA!$I$792</f>
        <v>0</v>
      </c>
      <c r="E578" s="20">
        <v>6</v>
      </c>
      <c r="F578" s="29" t="str">
        <f>CADASTROS!$E$489</f>
        <v>Cx. Econômica</v>
      </c>
      <c r="G578" s="27">
        <f>CADASTROS!$F$489</f>
        <v>4825</v>
      </c>
      <c r="H578" s="29">
        <f>CADASTROS!$G$489</f>
        <v>13</v>
      </c>
      <c r="I578" s="19" t="str">
        <f>CADASTROS!$H$489</f>
        <v>00003040-4</v>
      </c>
      <c r="J578" s="21">
        <f t="shared" si="16"/>
        <v>0</v>
      </c>
    </row>
    <row r="579" spans="1:10" ht="15.75" x14ac:dyDescent="0.25">
      <c r="A579" s="27">
        <f>CADASTROS!$B$490</f>
        <v>488</v>
      </c>
      <c r="B579" s="18" t="str">
        <f>CADASTROS!$C$490</f>
        <v>Eliones Melo Silva</v>
      </c>
      <c r="C579" s="28"/>
      <c r="D579" s="44">
        <f>PLANILHA_COLHEITA_DIÁRIA!$I$793</f>
        <v>0</v>
      </c>
      <c r="E579" s="20">
        <v>6</v>
      </c>
      <c r="F579" s="29" t="str">
        <f>CADASTROS!$E$490</f>
        <v>Cx. Econômica</v>
      </c>
      <c r="G579" s="27">
        <f>CADASTROS!$F$490</f>
        <v>949</v>
      </c>
      <c r="H579" s="29">
        <f>CADASTROS!$G$490</f>
        <v>23</v>
      </c>
      <c r="I579" s="19" t="str">
        <f>CADASTROS!$H$490</f>
        <v>00006475-0</v>
      </c>
      <c r="J579" s="21">
        <f t="shared" si="16"/>
        <v>0</v>
      </c>
    </row>
    <row r="580" spans="1:10" ht="15.75" x14ac:dyDescent="0.25">
      <c r="A580" s="27">
        <f>CADASTROS!$B$491</f>
        <v>489</v>
      </c>
      <c r="B580" s="18" t="str">
        <f>CADASTROS!$C$491</f>
        <v>Maria Pereira de Brito</v>
      </c>
      <c r="C580" s="28"/>
      <c r="D580" s="44">
        <f>PLANILHA_COLHEITA_DIÁRIA!$I$794</f>
        <v>0</v>
      </c>
      <c r="E580" s="20">
        <v>6</v>
      </c>
      <c r="F580" s="29" t="str">
        <f>CADASTROS!$E$491</f>
        <v>Cx. Econômica</v>
      </c>
      <c r="G580" s="27">
        <f>CADASTROS!$F$491</f>
        <v>780</v>
      </c>
      <c r="H580" s="29">
        <f>CADASTROS!$G$491</f>
        <v>13</v>
      </c>
      <c r="I580" s="19" t="str">
        <f>CADASTROS!$H$491</f>
        <v>00067750-0</v>
      </c>
      <c r="J580" s="21">
        <f t="shared" si="16"/>
        <v>0</v>
      </c>
    </row>
    <row r="581" spans="1:10" ht="15.75" x14ac:dyDescent="0.25">
      <c r="A581" s="27">
        <f>CADASTROS!$B$492</f>
        <v>490</v>
      </c>
      <c r="B581" s="18" t="str">
        <f>CADASTROS!$C$492</f>
        <v>Gildeon Sena de Lisboa</v>
      </c>
      <c r="C581" s="28"/>
      <c r="D581" s="44">
        <f>PLANILHA_COLHEITA_DIÁRIA!$I$795</f>
        <v>0</v>
      </c>
      <c r="E581" s="20">
        <v>6</v>
      </c>
      <c r="F581" s="29" t="str">
        <f>CADASTROS!$E$492</f>
        <v>Bradesco</v>
      </c>
      <c r="G581" s="27" t="str">
        <f>CADASTROS!$F$492</f>
        <v>3616-1</v>
      </c>
      <c r="H581" s="29" t="str">
        <f>CADASTROS!$G$492</f>
        <v>c/corr</v>
      </c>
      <c r="I581" s="19" t="str">
        <f>CADASTROS!$H$492</f>
        <v>0079341-8</v>
      </c>
      <c r="J581" s="21">
        <f t="shared" si="16"/>
        <v>0</v>
      </c>
    </row>
    <row r="582" spans="1:10" ht="15.75" x14ac:dyDescent="0.25">
      <c r="A582" s="27">
        <f>CADASTROS!$B$493</f>
        <v>491</v>
      </c>
      <c r="B582" s="18" t="str">
        <f>CADASTROS!$C$493</f>
        <v>Paulo Santos Oliveira</v>
      </c>
      <c r="C582" s="28"/>
      <c r="D582" s="44">
        <f>PLANILHA_COLHEITA_DIÁRIA!$I$796</f>
        <v>0</v>
      </c>
      <c r="E582" s="20">
        <v>6</v>
      </c>
      <c r="F582" s="29" t="str">
        <f>CADASTROS!$E$493</f>
        <v>Cx. Econômica</v>
      </c>
      <c r="G582" s="27">
        <f>CADASTROS!$F$493</f>
        <v>4818</v>
      </c>
      <c r="H582" s="29">
        <f>CADASTROS!$G$493</f>
        <v>13</v>
      </c>
      <c r="I582" s="19" t="str">
        <f>CADASTROS!$H$493</f>
        <v>00001670-5</v>
      </c>
      <c r="J582" s="21">
        <f t="shared" si="16"/>
        <v>0</v>
      </c>
    </row>
    <row r="583" spans="1:10" ht="15.75" x14ac:dyDescent="0.25">
      <c r="A583" s="27">
        <f>CADASTROS!$B$494</f>
        <v>492</v>
      </c>
      <c r="B583" s="18" t="str">
        <f>CADASTROS!$C$494</f>
        <v>Jazon Dias Damasceno</v>
      </c>
      <c r="C583" s="28"/>
      <c r="D583" s="44">
        <f>PLANILHA_COLHEITA_DIÁRIA!$I$797</f>
        <v>0</v>
      </c>
      <c r="E583" s="20">
        <v>6</v>
      </c>
      <c r="F583" s="29" t="str">
        <f>CADASTROS!$E$494</f>
        <v>Cx. Econômica</v>
      </c>
      <c r="G583" s="27">
        <f>CADASTROS!$F$494</f>
        <v>4818</v>
      </c>
      <c r="H583" s="29">
        <f>CADASTROS!$G$494</f>
        <v>13</v>
      </c>
      <c r="I583" s="19" t="str">
        <f>CADASTROS!$H$494</f>
        <v>00010722-0</v>
      </c>
      <c r="J583" s="21">
        <f t="shared" si="16"/>
        <v>0</v>
      </c>
    </row>
    <row r="584" spans="1:10" ht="15.75" x14ac:dyDescent="0.25">
      <c r="A584" s="27">
        <f>CADASTROS!$B$495</f>
        <v>493</v>
      </c>
      <c r="B584" s="18">
        <f>CADASTROS!$C$495</f>
        <v>0</v>
      </c>
      <c r="C584" s="28"/>
      <c r="D584" s="44">
        <f>PLANILHA_COLHEITA_DIÁRIA!$I$798</f>
        <v>0</v>
      </c>
      <c r="E584" s="20">
        <v>6</v>
      </c>
      <c r="F584" s="29">
        <f>CADASTROS!$E$495</f>
        <v>0</v>
      </c>
      <c r="G584" s="27">
        <f>CADASTROS!$F$495</f>
        <v>0</v>
      </c>
      <c r="H584" s="29">
        <f>CADASTROS!$G$495</f>
        <v>0</v>
      </c>
      <c r="I584" s="19">
        <f>CADASTROS!$H$495</f>
        <v>0</v>
      </c>
      <c r="J584" s="21">
        <f t="shared" si="16"/>
        <v>0</v>
      </c>
    </row>
    <row r="585" spans="1:10" ht="15.75" x14ac:dyDescent="0.25">
      <c r="A585" s="27">
        <f>CADASTROS!$B$496</f>
        <v>494</v>
      </c>
      <c r="B585" s="18" t="str">
        <f>CADASTROS!$C$496</f>
        <v>José Luiz Santos da Silva</v>
      </c>
      <c r="C585" s="28"/>
      <c r="D585" s="44">
        <f>PLANILHA_COLHEITA_DIÁRIA!$I$799</f>
        <v>0</v>
      </c>
      <c r="E585" s="20">
        <v>6</v>
      </c>
      <c r="F585" s="29" t="str">
        <f>CADASTROS!$E$496</f>
        <v>Banco do Brasil</v>
      </c>
      <c r="G585" s="27" t="str">
        <f>CADASTROS!$F$496</f>
        <v>2760-X</v>
      </c>
      <c r="H585" s="29" t="str">
        <f>CADASTROS!$G$496</f>
        <v>poup</v>
      </c>
      <c r="I585" s="19" t="str">
        <f>CADASTROS!$H$496</f>
        <v>19.340-2</v>
      </c>
      <c r="J585" s="21">
        <f t="shared" si="16"/>
        <v>0</v>
      </c>
    </row>
    <row r="586" spans="1:10" ht="15.75" x14ac:dyDescent="0.25">
      <c r="B586" s="289"/>
      <c r="C586" s="289"/>
      <c r="D586" s="15">
        <f>SUM(D541:D585)</f>
        <v>52.5</v>
      </c>
      <c r="E586" s="15"/>
      <c r="F586" s="294"/>
      <c r="G586" s="295"/>
      <c r="H586" s="295"/>
      <c r="I586" s="296"/>
      <c r="J586" s="17">
        <f>SUM(J541:J585)</f>
        <v>315</v>
      </c>
    </row>
    <row r="589" spans="1:10" ht="15.75" x14ac:dyDescent="0.25">
      <c r="A589" s="282" t="s">
        <v>8</v>
      </c>
      <c r="B589" s="282"/>
      <c r="C589" s="282"/>
      <c r="D589" s="282"/>
      <c r="E589" s="282"/>
      <c r="F589" s="282"/>
      <c r="G589" s="282"/>
      <c r="H589" s="282"/>
      <c r="I589" s="282"/>
      <c r="J589" s="282"/>
    </row>
    <row r="590" spans="1:10" ht="16.5" thickBot="1" x14ac:dyDescent="0.3">
      <c r="A590" s="283" t="s">
        <v>10</v>
      </c>
      <c r="B590" s="283"/>
      <c r="C590" s="283"/>
      <c r="D590" s="283"/>
      <c r="E590" s="283"/>
      <c r="F590" s="283"/>
      <c r="G590" s="283"/>
      <c r="H590" s="283"/>
      <c r="I590" s="283"/>
      <c r="J590" s="283"/>
    </row>
    <row r="591" spans="1:10" ht="17.25" thickTop="1" thickBot="1" x14ac:dyDescent="0.3">
      <c r="A591" s="284" t="s">
        <v>2967</v>
      </c>
      <c r="B591" s="284"/>
      <c r="C591" s="284"/>
      <c r="D591" s="284"/>
      <c r="E591" s="284"/>
      <c r="F591" s="284"/>
      <c r="G591" s="284"/>
      <c r="H591" s="284"/>
      <c r="I591" s="284"/>
      <c r="J591" s="284"/>
    </row>
    <row r="592" spans="1:10" ht="19.5" customHeight="1" x14ac:dyDescent="0.25">
      <c r="A592" s="22" t="s">
        <v>21</v>
      </c>
      <c r="B592" s="285" t="s">
        <v>19</v>
      </c>
      <c r="C592" s="290" t="s">
        <v>7</v>
      </c>
      <c r="D592" s="292" t="s">
        <v>13</v>
      </c>
      <c r="E592" s="23" t="s">
        <v>12</v>
      </c>
      <c r="F592" s="285" t="s">
        <v>14</v>
      </c>
      <c r="G592" s="285" t="s">
        <v>15</v>
      </c>
      <c r="H592" s="285" t="s">
        <v>16</v>
      </c>
      <c r="I592" s="285" t="s">
        <v>17</v>
      </c>
      <c r="J592" s="287" t="s">
        <v>18</v>
      </c>
    </row>
    <row r="593" spans="1:10" ht="19.5" customHeight="1" thickBot="1" x14ac:dyDescent="0.3">
      <c r="A593" s="24" t="s">
        <v>20</v>
      </c>
      <c r="B593" s="286"/>
      <c r="C593" s="291"/>
      <c r="D593" s="293"/>
      <c r="E593" s="38" t="s">
        <v>11</v>
      </c>
      <c r="F593" s="286"/>
      <c r="G593" s="286"/>
      <c r="H593" s="286"/>
      <c r="I593" s="286"/>
      <c r="J593" s="288"/>
    </row>
    <row r="594" spans="1:10" ht="15.75" x14ac:dyDescent="0.25">
      <c r="A594" s="27">
        <f>CADASTROS!$B$497</f>
        <v>495</v>
      </c>
      <c r="B594" s="18" t="str">
        <f>CADASTROS!$C$497</f>
        <v>Givaneide Cortes de Oliveira</v>
      </c>
      <c r="C594" s="28"/>
      <c r="D594" s="28">
        <f>PLANILHA_COLHEITA_DIÁRIA!$I$800</f>
        <v>0</v>
      </c>
      <c r="E594" s="20">
        <v>6</v>
      </c>
      <c r="F594" s="29" t="str">
        <f>CADASTROS!$E$497</f>
        <v>Cx. Econômica</v>
      </c>
      <c r="G594" s="27">
        <f>CADASTROS!$F$497</f>
        <v>949</v>
      </c>
      <c r="H594" s="29">
        <f>CADASTROS!$G$497</f>
        <v>23</v>
      </c>
      <c r="I594" s="19" t="str">
        <f>CADASTROS!$H$497</f>
        <v>00007239-6</v>
      </c>
      <c r="J594" s="21">
        <f t="shared" ref="J594:J638" si="17">D594*E594</f>
        <v>0</v>
      </c>
    </row>
    <row r="595" spans="1:10" ht="15.75" x14ac:dyDescent="0.25">
      <c r="A595" s="27">
        <f>CADASTROS!$B$498</f>
        <v>496</v>
      </c>
      <c r="B595" s="18" t="str">
        <f>CADASTROS!$C$498</f>
        <v>Maria Aparecida Sousa</v>
      </c>
      <c r="C595" s="28"/>
      <c r="D595" s="28">
        <f>PLANILHA_COLHEITA_DIÁRIA!$I$801</f>
        <v>0</v>
      </c>
      <c r="E595" s="20">
        <v>6</v>
      </c>
      <c r="F595" s="29" t="str">
        <f>CADASTROS!$E$498</f>
        <v>Banco do Brasil</v>
      </c>
      <c r="G595" s="27" t="str">
        <f>CADASTROS!$F$498</f>
        <v>2760-X</v>
      </c>
      <c r="H595" s="29" t="str">
        <f>CADASTROS!$G$498</f>
        <v>poup</v>
      </c>
      <c r="I595" s="19" t="str">
        <f>CADASTROS!$H$498</f>
        <v>15.818-6</v>
      </c>
      <c r="J595" s="21">
        <f t="shared" si="17"/>
        <v>0</v>
      </c>
    </row>
    <row r="596" spans="1:10" ht="15.75" x14ac:dyDescent="0.25">
      <c r="A596" s="27">
        <f>CADASTROS!$B$499</f>
        <v>497</v>
      </c>
      <c r="B596" s="18" t="str">
        <f>CADASTROS!$C$499</f>
        <v>Aline Damasceno Silva</v>
      </c>
      <c r="C596" s="28"/>
      <c r="D596" s="44">
        <f>PLANILHA_COLHEITA_DIÁRIA!$I$802</f>
        <v>0</v>
      </c>
      <c r="E596" s="20">
        <v>6</v>
      </c>
      <c r="F596" s="29" t="str">
        <f>CADASTROS!$E$499</f>
        <v>Cx. Econômica</v>
      </c>
      <c r="G596" s="27">
        <f>CADASTROS!$F$499</f>
        <v>949</v>
      </c>
      <c r="H596" s="29">
        <f>CADASTROS!$G$499</f>
        <v>13</v>
      </c>
      <c r="I596" s="19" t="str">
        <f>CADASTROS!$H$499</f>
        <v>00033489-0</v>
      </c>
      <c r="J596" s="21">
        <f t="shared" si="17"/>
        <v>0</v>
      </c>
    </row>
    <row r="597" spans="1:10" ht="15.75" x14ac:dyDescent="0.25">
      <c r="A597" s="27">
        <f>CADASTROS!$B$500</f>
        <v>498</v>
      </c>
      <c r="B597" s="18" t="str">
        <f>CADASTROS!$C$500</f>
        <v>Rodrigo Santos Machado</v>
      </c>
      <c r="C597" s="28"/>
      <c r="D597" s="44">
        <f>PLANILHA_COLHEITA_DIÁRIA!$I$803</f>
        <v>0</v>
      </c>
      <c r="E597" s="20">
        <v>6</v>
      </c>
      <c r="F597" s="29" t="str">
        <f>CADASTROS!$E$500</f>
        <v>Cx. Econômica</v>
      </c>
      <c r="G597" s="27">
        <f>CADASTROS!$F$500</f>
        <v>3419</v>
      </c>
      <c r="H597" s="29">
        <f>CADASTROS!$G$500</f>
        <v>13</v>
      </c>
      <c r="I597" s="19" t="str">
        <f>CADASTROS!$H$500</f>
        <v>00016051-0</v>
      </c>
      <c r="J597" s="21">
        <f t="shared" si="17"/>
        <v>0</v>
      </c>
    </row>
    <row r="598" spans="1:10" ht="15.75" x14ac:dyDescent="0.25">
      <c r="A598" s="27">
        <f>CADASTROS!$B$501</f>
        <v>499</v>
      </c>
      <c r="B598" s="18" t="str">
        <f>CADASTROS!$C$501</f>
        <v>Janileide Oliveira Silva</v>
      </c>
      <c r="C598" s="28"/>
      <c r="D598" s="44">
        <f>PLANILHA_COLHEITA_DIÁRIA!$I$804</f>
        <v>0</v>
      </c>
      <c r="E598" s="20">
        <v>6</v>
      </c>
      <c r="F598" s="29" t="str">
        <f>CADASTROS!$E$501</f>
        <v>Cx. Econômica</v>
      </c>
      <c r="G598" s="27">
        <f>CADASTROS!$F$501</f>
        <v>4818</v>
      </c>
      <c r="H598" s="29">
        <f>CADASTROS!$G$501</f>
        <v>13</v>
      </c>
      <c r="I598" s="19" t="str">
        <f>CADASTROS!$H$501</f>
        <v>00005824-6</v>
      </c>
      <c r="J598" s="21">
        <f t="shared" si="17"/>
        <v>0</v>
      </c>
    </row>
    <row r="599" spans="1:10" ht="15.75" x14ac:dyDescent="0.25">
      <c r="A599" s="27">
        <f>CADASTROS!$B$502</f>
        <v>500</v>
      </c>
      <c r="B599" s="18" t="str">
        <f>CADASTROS!$C$502</f>
        <v>Eduelton Pires Santos</v>
      </c>
      <c r="C599" s="28"/>
      <c r="D599" s="44">
        <f>PLANILHA_COLHEITA_DIÁRIA!$I$805</f>
        <v>0</v>
      </c>
      <c r="E599" s="20">
        <v>6</v>
      </c>
      <c r="F599" s="29" t="str">
        <f>CADASTROS!$E$502</f>
        <v>Sincoob</v>
      </c>
      <c r="G599" s="27">
        <f>CADASTROS!$F$502</f>
        <v>3025</v>
      </c>
      <c r="H599" s="29">
        <f>CADASTROS!$G$502</f>
        <v>0</v>
      </c>
      <c r="I599" s="19">
        <f>CADASTROS!$H$502</f>
        <v>1019880</v>
      </c>
      <c r="J599" s="21">
        <f t="shared" si="17"/>
        <v>0</v>
      </c>
    </row>
    <row r="600" spans="1:10" ht="15.75" x14ac:dyDescent="0.25">
      <c r="A600" s="27">
        <f>CADASTROS!$B$503</f>
        <v>501</v>
      </c>
      <c r="B600" s="18" t="str">
        <f>CADASTROS!$C$503</f>
        <v>Jeane Paixão da Silva</v>
      </c>
      <c r="C600" s="28"/>
      <c r="D600" s="44">
        <f>PLANILHA_COLHEITA_DIÁRIA!$I$806</f>
        <v>0</v>
      </c>
      <c r="E600" s="20">
        <v>6</v>
      </c>
      <c r="F600" s="29" t="str">
        <f>CADASTROS!$E$503</f>
        <v>Cx. Econômica</v>
      </c>
      <c r="G600" s="27">
        <f>CADASTROS!$F$503</f>
        <v>4818</v>
      </c>
      <c r="H600" s="29">
        <f>CADASTROS!$G$503</f>
        <v>13</v>
      </c>
      <c r="I600" s="19" t="str">
        <f>CADASTROS!$H$503</f>
        <v>00009393-9</v>
      </c>
      <c r="J600" s="21">
        <f t="shared" si="17"/>
        <v>0</v>
      </c>
    </row>
    <row r="601" spans="1:10" ht="15.75" x14ac:dyDescent="0.25">
      <c r="A601" s="27">
        <f>CADASTROS!$B$504</f>
        <v>502</v>
      </c>
      <c r="B601" s="18" t="str">
        <f>CADASTROS!$C$504</f>
        <v>Leandro Ferreira Salvador</v>
      </c>
      <c r="C601" s="28"/>
      <c r="D601" s="44">
        <f>PLANILHA_COLHEITA_DIÁRIA!$I$807</f>
        <v>0</v>
      </c>
      <c r="E601" s="20">
        <v>6</v>
      </c>
      <c r="F601" s="29" t="str">
        <f>CADASTROS!$E$504</f>
        <v>Cx. Econômica</v>
      </c>
      <c r="G601" s="27">
        <f>CADASTROS!$F$504</f>
        <v>4818</v>
      </c>
      <c r="H601" s="29">
        <f>CADASTROS!$G$504</f>
        <v>13</v>
      </c>
      <c r="I601" s="19" t="str">
        <f>CADASTROS!$H$504</f>
        <v>00006205-7</v>
      </c>
      <c r="J601" s="21">
        <f t="shared" si="17"/>
        <v>0</v>
      </c>
    </row>
    <row r="602" spans="1:10" ht="15.75" x14ac:dyDescent="0.25">
      <c r="A602" s="27">
        <f>CADASTROS!$B$505</f>
        <v>503</v>
      </c>
      <c r="B602" s="18" t="str">
        <f>CADASTROS!$C$505</f>
        <v>João Batista Conceição de Jesus</v>
      </c>
      <c r="C602" s="28"/>
      <c r="D602" s="44">
        <f>PLANILHA_COLHEITA_DIÁRIA!$I$808</f>
        <v>0</v>
      </c>
      <c r="E602" s="20">
        <v>6</v>
      </c>
      <c r="F602" s="29" t="str">
        <f>CADASTROS!$E$505</f>
        <v>Cx. Econômica</v>
      </c>
      <c r="G602" s="27">
        <f>CADASTROS!$F$505</f>
        <v>4818</v>
      </c>
      <c r="H602" s="29">
        <f>CADASTROS!$G$505</f>
        <v>23</v>
      </c>
      <c r="I602" s="19" t="str">
        <f>CADASTROS!$H$505</f>
        <v>00000968-4</v>
      </c>
      <c r="J602" s="21">
        <f t="shared" si="17"/>
        <v>0</v>
      </c>
    </row>
    <row r="603" spans="1:10" ht="15.75" x14ac:dyDescent="0.25">
      <c r="A603" s="27">
        <f>CADASTROS!$B$506</f>
        <v>504</v>
      </c>
      <c r="B603" s="18" t="str">
        <f>CADASTROS!$C$506</f>
        <v>Ana Maria Souza Ferreira</v>
      </c>
      <c r="C603" s="28"/>
      <c r="D603" s="44">
        <f>PLANILHA_COLHEITA_DIÁRIA!$I$825</f>
        <v>0</v>
      </c>
      <c r="E603" s="20">
        <v>6</v>
      </c>
      <c r="F603" s="29" t="str">
        <f>CADASTROS!$E$506</f>
        <v>Cx. Econômica</v>
      </c>
      <c r="G603" s="27">
        <f>CADASTROS!$F$506</f>
        <v>4818</v>
      </c>
      <c r="H603" s="29">
        <f>CADASTROS!$G$506</f>
        <v>13</v>
      </c>
      <c r="I603" s="19" t="str">
        <f>CADASTROS!$H$506</f>
        <v>00008274-0</v>
      </c>
      <c r="J603" s="21">
        <f t="shared" si="17"/>
        <v>0</v>
      </c>
    </row>
    <row r="604" spans="1:10" ht="15.75" x14ac:dyDescent="0.25">
      <c r="A604" s="27">
        <f>CADASTROS!$B$507</f>
        <v>505</v>
      </c>
      <c r="B604" s="18" t="str">
        <f>CADASTROS!$C$507</f>
        <v>Eliene Cesar dos Santos</v>
      </c>
      <c r="C604" s="28"/>
      <c r="D604" s="44">
        <f>PLANILHA_COLHEITA_DIÁRIA!$I$826</f>
        <v>0</v>
      </c>
      <c r="E604" s="20">
        <v>6</v>
      </c>
      <c r="F604" s="29" t="str">
        <f>CADASTROS!$E$507</f>
        <v>Cx. Econômica</v>
      </c>
      <c r="G604" s="27">
        <f>CADASTROS!$F$507</f>
        <v>949</v>
      </c>
      <c r="H604" s="29">
        <f>CADASTROS!$G$507</f>
        <v>1288</v>
      </c>
      <c r="I604" s="19" t="str">
        <f>CADASTROS!$H$507</f>
        <v>875882167-6</v>
      </c>
      <c r="J604" s="21">
        <f t="shared" si="17"/>
        <v>0</v>
      </c>
    </row>
    <row r="605" spans="1:10" ht="15.75" x14ac:dyDescent="0.25">
      <c r="A605" s="27">
        <f>CADASTROS!$B$508</f>
        <v>506</v>
      </c>
      <c r="B605" s="18" t="str">
        <f>CADASTROS!$C$508</f>
        <v>Josinei Sousa Silva</v>
      </c>
      <c r="C605" s="28"/>
      <c r="D605" s="44">
        <f>PLANILHA_COLHEITA_DIÁRIA!$I$827</f>
        <v>0</v>
      </c>
      <c r="E605" s="20">
        <v>6</v>
      </c>
      <c r="F605" s="29" t="str">
        <f>CADASTROS!$E$508</f>
        <v>Cx. Econômica</v>
      </c>
      <c r="G605" s="27">
        <f>CADASTROS!$F$508</f>
        <v>4818</v>
      </c>
      <c r="H605" s="29">
        <f>CADASTROS!$G$508</f>
        <v>13</v>
      </c>
      <c r="I605" s="19" t="str">
        <f>CADASTROS!$H$508</f>
        <v>00005636-7</v>
      </c>
      <c r="J605" s="21">
        <f t="shared" si="17"/>
        <v>0</v>
      </c>
    </row>
    <row r="606" spans="1:10" ht="15.75" x14ac:dyDescent="0.25">
      <c r="A606" s="27">
        <f>CADASTROS!$B$509</f>
        <v>507</v>
      </c>
      <c r="B606" s="18" t="str">
        <f>CADASTROS!$C$509</f>
        <v>Patrícia Alves de França Vieira</v>
      </c>
      <c r="C606" s="28"/>
      <c r="D606" s="44">
        <f>PLANILHA_COLHEITA_DIÁRIA!$I$828</f>
        <v>0</v>
      </c>
      <c r="E606" s="20">
        <v>6</v>
      </c>
      <c r="F606" s="29" t="str">
        <f>CADASTROS!$E$509</f>
        <v>Cx. Econômica</v>
      </c>
      <c r="G606" s="27">
        <f>CADASTROS!$F$509</f>
        <v>4818</v>
      </c>
      <c r="H606" s="29">
        <f>CADASTROS!$G$509</f>
        <v>13</v>
      </c>
      <c r="I606" s="19" t="str">
        <f>CADASTROS!$H$509</f>
        <v>00007619-8</v>
      </c>
      <c r="J606" s="21">
        <f t="shared" si="17"/>
        <v>0</v>
      </c>
    </row>
    <row r="607" spans="1:10" ht="15.75" x14ac:dyDescent="0.25">
      <c r="A607" s="27">
        <f>CADASTROS!$B$510</f>
        <v>508</v>
      </c>
      <c r="B607" s="18" t="str">
        <f>CADASTROS!$C$510</f>
        <v>Jorge Elcivan Filho</v>
      </c>
      <c r="C607" s="28"/>
      <c r="D607" s="44">
        <f>PLANILHA_COLHEITA_DIÁRIA!$I$829</f>
        <v>0</v>
      </c>
      <c r="E607" s="20">
        <v>6</v>
      </c>
      <c r="F607" s="29" t="str">
        <f>CADASTROS!$E$510</f>
        <v>Cx. Econômica</v>
      </c>
      <c r="G607" s="27">
        <f>CADASTROS!$F$510</f>
        <v>949</v>
      </c>
      <c r="H607" s="29">
        <f>CADASTROS!$G$510</f>
        <v>13</v>
      </c>
      <c r="I607" s="19" t="str">
        <f>CADASTROS!$H$510</f>
        <v>00017633-0</v>
      </c>
      <c r="J607" s="21">
        <f t="shared" si="17"/>
        <v>0</v>
      </c>
    </row>
    <row r="608" spans="1:10" ht="15.75" x14ac:dyDescent="0.25">
      <c r="A608" s="27">
        <f>CADASTROS!$B$511</f>
        <v>509</v>
      </c>
      <c r="B608" s="18" t="str">
        <f>CADASTROS!$C$511</f>
        <v>Vilma Damasceno Silva</v>
      </c>
      <c r="C608" s="28"/>
      <c r="D608" s="44">
        <f>PLANILHA_COLHEITA_DIÁRIA!$I$830</f>
        <v>0</v>
      </c>
      <c r="E608" s="20">
        <v>6</v>
      </c>
      <c r="F608" s="29" t="str">
        <f>CADASTROS!$E$511</f>
        <v>Cx. Econômica</v>
      </c>
      <c r="G608" s="27">
        <f>CADASTROS!$F$511</f>
        <v>949</v>
      </c>
      <c r="H608" s="29">
        <f>CADASTROS!$G$511</f>
        <v>23</v>
      </c>
      <c r="I608" s="19" t="str">
        <f>CADASTROS!$H$511</f>
        <v>00021783-1</v>
      </c>
      <c r="J608" s="21">
        <f t="shared" si="17"/>
        <v>0</v>
      </c>
    </row>
    <row r="609" spans="1:10" ht="15.75" x14ac:dyDescent="0.25">
      <c r="A609" s="27">
        <f>CADASTROS!$B$512</f>
        <v>510</v>
      </c>
      <c r="B609" s="18" t="str">
        <f>CADASTROS!$C$512</f>
        <v>Ivanilda Conceição Leite</v>
      </c>
      <c r="C609" s="28"/>
      <c r="D609" s="44">
        <f>PLANILHA_COLHEITA_DIÁRIA!$I$831</f>
        <v>0</v>
      </c>
      <c r="E609" s="20">
        <v>6</v>
      </c>
      <c r="F609" s="29" t="str">
        <f>CADASTROS!$E$512</f>
        <v>Cx. Econômica</v>
      </c>
      <c r="G609" s="27">
        <f>CADASTROS!$F$512</f>
        <v>949</v>
      </c>
      <c r="H609" s="29">
        <f>CADASTROS!$G$512</f>
        <v>23</v>
      </c>
      <c r="I609" s="19" t="str">
        <f>CADASTROS!$H$512</f>
        <v>00022081-6</v>
      </c>
      <c r="J609" s="21">
        <f t="shared" si="17"/>
        <v>0</v>
      </c>
    </row>
    <row r="610" spans="1:10" ht="15.75" x14ac:dyDescent="0.25">
      <c r="A610" s="27">
        <f>CADASTROS!$B$513</f>
        <v>511</v>
      </c>
      <c r="B610" s="18" t="str">
        <f>CADASTROS!$C$513</f>
        <v>Samuel Monteiro da Cruz</v>
      </c>
      <c r="C610" s="28"/>
      <c r="D610" s="44">
        <f>PLANILHA_COLHEITA_DIÁRIA!$I$832</f>
        <v>0</v>
      </c>
      <c r="E610" s="20">
        <v>6</v>
      </c>
      <c r="F610" s="29" t="str">
        <f>CADASTROS!$E$513</f>
        <v>Cx. Econômica</v>
      </c>
      <c r="G610" s="27">
        <f>CADASTROS!$F$513</f>
        <v>4818</v>
      </c>
      <c r="H610" s="29">
        <f>CADASTROS!$G$513</f>
        <v>13</v>
      </c>
      <c r="I610" s="19" t="str">
        <f>CADASTROS!$H$513</f>
        <v>00007273-7</v>
      </c>
      <c r="J610" s="21">
        <f t="shared" si="17"/>
        <v>0</v>
      </c>
    </row>
    <row r="611" spans="1:10" ht="15.75" x14ac:dyDescent="0.25">
      <c r="A611" s="27">
        <f>CADASTROS!$B$514</f>
        <v>512</v>
      </c>
      <c r="B611" s="18" t="str">
        <f>CADASTROS!$C$514</f>
        <v>Girlande Sampaio dos Santos</v>
      </c>
      <c r="C611" s="28"/>
      <c r="D611" s="63">
        <f>PLANILHA_COLHEITA_DIÁRIA!$I$833</f>
        <v>0</v>
      </c>
      <c r="E611" s="20">
        <v>6</v>
      </c>
      <c r="F611" s="29" t="str">
        <f>CADASTROS!$E$514</f>
        <v>Cx. Econômica</v>
      </c>
      <c r="G611" s="27">
        <f>CADASTROS!$F$514</f>
        <v>4818</v>
      </c>
      <c r="H611" s="29">
        <f>CADASTROS!$G$514</f>
        <v>13</v>
      </c>
      <c r="I611" s="19" t="str">
        <f>CADASTROS!$H$514</f>
        <v>00007272-9</v>
      </c>
      <c r="J611" s="21">
        <f t="shared" si="17"/>
        <v>0</v>
      </c>
    </row>
    <row r="612" spans="1:10" ht="15.75" x14ac:dyDescent="0.25">
      <c r="A612" s="27">
        <f>CADASTROS!$B$515</f>
        <v>513</v>
      </c>
      <c r="B612" s="18" t="str">
        <f>CADASTROS!$C$515</f>
        <v>Gessirlande Silva de Oliveira</v>
      </c>
      <c r="C612" s="28"/>
      <c r="D612" s="44">
        <f>PLANILHA_COLHEITA_DIÁRIA!$I$834</f>
        <v>0</v>
      </c>
      <c r="E612" s="20">
        <v>6</v>
      </c>
      <c r="F612" s="29" t="str">
        <f>CADASTROS!$E$515</f>
        <v>Cx. Econômica</v>
      </c>
      <c r="G612" s="27">
        <f>CADASTROS!$F$515</f>
        <v>4818</v>
      </c>
      <c r="H612" s="29">
        <f>CADASTROS!$G$515</f>
        <v>13</v>
      </c>
      <c r="I612" s="19" t="str">
        <f>CADASTROS!$H$515</f>
        <v>00006396-7</v>
      </c>
      <c r="J612" s="21">
        <f t="shared" si="17"/>
        <v>0</v>
      </c>
    </row>
    <row r="613" spans="1:10" ht="15.75" x14ac:dyDescent="0.25">
      <c r="A613" s="27">
        <f>CADASTROS!$B$516</f>
        <v>514</v>
      </c>
      <c r="B613" s="18" t="str">
        <f>CADASTROS!$C$516</f>
        <v>Lucas Moraes de Souza</v>
      </c>
      <c r="C613" s="28"/>
      <c r="D613" s="44">
        <f>PLANILHA_COLHEITA_DIÁRIA!$I$835</f>
        <v>0</v>
      </c>
      <c r="E613" s="20">
        <v>6</v>
      </c>
      <c r="F613" s="29" t="str">
        <f>CADASTROS!$E$516</f>
        <v>Cx. Econômica</v>
      </c>
      <c r="G613" s="27">
        <f>CADASTROS!$F$516</f>
        <v>4818</v>
      </c>
      <c r="H613" s="29">
        <f>CADASTROS!$G$516</f>
        <v>23</v>
      </c>
      <c r="I613" s="19" t="str">
        <f>CADASTROS!$H$516</f>
        <v>00000657-0</v>
      </c>
      <c r="J613" s="21">
        <f t="shared" si="17"/>
        <v>0</v>
      </c>
    </row>
    <row r="614" spans="1:10" ht="15.75" x14ac:dyDescent="0.25">
      <c r="A614" s="27">
        <f>CADASTROS!$B$517</f>
        <v>515</v>
      </c>
      <c r="B614" s="18" t="str">
        <f>CADASTROS!$C$517</f>
        <v>Dirlene de Arruda Santos</v>
      </c>
      <c r="C614" s="28"/>
      <c r="D614" s="44">
        <f>PLANILHA_COLHEITA_DIÁRIA!$I$836</f>
        <v>0</v>
      </c>
      <c r="E614" s="20">
        <v>6</v>
      </c>
      <c r="F614" s="29" t="str">
        <f>CADASTROS!$E$517</f>
        <v>Cx. Econômica</v>
      </c>
      <c r="G614" s="27">
        <f>CADASTROS!$F$517</f>
        <v>4818</v>
      </c>
      <c r="H614" s="29">
        <f>CADASTROS!$G$517</f>
        <v>13</v>
      </c>
      <c r="I614" s="19" t="str">
        <f>CADASTROS!$H$517</f>
        <v>00004743-0</v>
      </c>
      <c r="J614" s="21">
        <f t="shared" si="17"/>
        <v>0</v>
      </c>
    </row>
    <row r="615" spans="1:10" ht="15.75" x14ac:dyDescent="0.25">
      <c r="A615" s="27">
        <f>CADASTROS!$B$518</f>
        <v>516</v>
      </c>
      <c r="B615" s="18" t="str">
        <f>CADASTROS!$C$518</f>
        <v>Ueliton Silva</v>
      </c>
      <c r="C615" s="28"/>
      <c r="D615" s="28">
        <f>PLANILHA_COLHEITA_DIÁRIA!$I$837</f>
        <v>0</v>
      </c>
      <c r="E615" s="20">
        <v>6</v>
      </c>
      <c r="F615" s="29" t="str">
        <f>CADASTROS!$E$518</f>
        <v>Sincoob</v>
      </c>
      <c r="G615" s="27">
        <f>CADASTROS!$F$518</f>
        <v>3025</v>
      </c>
      <c r="H615" s="29">
        <f>CADASTROS!$G$518</f>
        <v>0</v>
      </c>
      <c r="I615" s="19">
        <f>CADASTROS!$H$518</f>
        <v>1018604</v>
      </c>
      <c r="J615" s="21">
        <f t="shared" si="17"/>
        <v>0</v>
      </c>
    </row>
    <row r="616" spans="1:10" ht="15.75" x14ac:dyDescent="0.25">
      <c r="A616" s="27">
        <f>CADASTROS!$B$519</f>
        <v>517</v>
      </c>
      <c r="B616" s="18" t="str">
        <f>CADASTROS!$C$519</f>
        <v>Lusinete Oliveira de Sousa</v>
      </c>
      <c r="C616" s="28"/>
      <c r="D616" s="50">
        <f>PLANILHA_COLHEITA_DIÁRIA!$I$838</f>
        <v>0</v>
      </c>
      <c r="E616" s="20">
        <v>6</v>
      </c>
      <c r="F616" s="29" t="str">
        <f>CADASTROS!$E$519</f>
        <v>Cx. Econômica</v>
      </c>
      <c r="G616" s="27">
        <f>CADASTROS!$F$519</f>
        <v>949</v>
      </c>
      <c r="H616" s="29">
        <f>CADASTROS!$G$519</f>
        <v>23</v>
      </c>
      <c r="I616" s="19" t="str">
        <f>CADASTROS!$H$519</f>
        <v>00012551-1</v>
      </c>
      <c r="J616" s="21">
        <f t="shared" si="17"/>
        <v>0</v>
      </c>
    </row>
    <row r="617" spans="1:10" ht="15.75" x14ac:dyDescent="0.25">
      <c r="A617" s="27">
        <f>CADASTROS!$B$520</f>
        <v>518</v>
      </c>
      <c r="B617" s="18" t="str">
        <f>CADASTROS!$C$520</f>
        <v>Gildélia Pires de Souza</v>
      </c>
      <c r="C617" s="28"/>
      <c r="D617" s="28">
        <f>PLANILHA_COLHEITA_DIÁRIA!$I$839</f>
        <v>0</v>
      </c>
      <c r="E617" s="20">
        <v>6</v>
      </c>
      <c r="F617" s="29" t="str">
        <f>CADASTROS!$E$520</f>
        <v>Cx. Econômica</v>
      </c>
      <c r="G617" s="27">
        <f>CADASTROS!$F$520</f>
        <v>949</v>
      </c>
      <c r="H617" s="29">
        <f>CADASTROS!$G$520</f>
        <v>23</v>
      </c>
      <c r="I617" s="19" t="str">
        <f>CADASTROS!$H$520</f>
        <v>00026204-7</v>
      </c>
      <c r="J617" s="21">
        <f t="shared" si="17"/>
        <v>0</v>
      </c>
    </row>
    <row r="618" spans="1:10" ht="15.75" x14ac:dyDescent="0.25">
      <c r="A618" s="27">
        <f>CADASTROS!$B$521</f>
        <v>519</v>
      </c>
      <c r="B618" s="18" t="str">
        <f>CADASTROS!$C$521</f>
        <v>Ebilisária de Almeida Silva</v>
      </c>
      <c r="C618" s="28"/>
      <c r="D618" s="28">
        <f>PLANILHA_COLHEITA_DIÁRIA!$I$840</f>
        <v>0</v>
      </c>
      <c r="E618" s="20">
        <v>6</v>
      </c>
      <c r="F618" s="29" t="str">
        <f>CADASTROS!$E$521</f>
        <v>Cx. Econômica</v>
      </c>
      <c r="G618" s="27">
        <f>CADASTROS!$F$521</f>
        <v>4818</v>
      </c>
      <c r="H618" s="29">
        <f>CADASTROS!$G$521</f>
        <v>13</v>
      </c>
      <c r="I618" s="19" t="str">
        <f>CADASTROS!$H$521</f>
        <v>00008324-0</v>
      </c>
      <c r="J618" s="21">
        <f t="shared" si="17"/>
        <v>0</v>
      </c>
    </row>
    <row r="619" spans="1:10" ht="15.75" x14ac:dyDescent="0.25">
      <c r="A619" s="27">
        <f>CADASTROS!$B$522</f>
        <v>520</v>
      </c>
      <c r="B619" s="18" t="str">
        <f>CADASTROS!$C$522</f>
        <v>Fernando Moreira da Silva</v>
      </c>
      <c r="C619" s="28"/>
      <c r="D619" s="28">
        <f>PLANILHA_COLHEITA_DIÁRIA!$I$841</f>
        <v>0</v>
      </c>
      <c r="E619" s="20">
        <v>6</v>
      </c>
      <c r="F619" s="29" t="str">
        <f>CADASTROS!$E$522</f>
        <v>Banco do Brasil</v>
      </c>
      <c r="G619" s="27" t="str">
        <f>CADASTROS!$F$522</f>
        <v>2760-X</v>
      </c>
      <c r="H619" s="29" t="str">
        <f>CADASTROS!$G$522</f>
        <v>poup</v>
      </c>
      <c r="I619" s="19" t="str">
        <f>CADASTROS!$H$522</f>
        <v>15.244-7</v>
      </c>
      <c r="J619" s="21">
        <f t="shared" si="17"/>
        <v>0</v>
      </c>
    </row>
    <row r="620" spans="1:10" ht="15.75" x14ac:dyDescent="0.25">
      <c r="A620" s="27">
        <f>CADASTROS!$B$523</f>
        <v>521</v>
      </c>
      <c r="B620" s="18" t="str">
        <f>CADASTROS!$C$523</f>
        <v>Dhenif Freitas Araújo</v>
      </c>
      <c r="C620" s="28"/>
      <c r="D620" s="28">
        <f>PLANILHA_COLHEITA_DIÁRIA!$I$842</f>
        <v>0</v>
      </c>
      <c r="E620" s="20">
        <v>6</v>
      </c>
      <c r="F620" s="29" t="str">
        <f>CADASTROS!$E$523</f>
        <v>Cx. Econômica</v>
      </c>
      <c r="G620" s="27">
        <f>CADASTROS!$F$523</f>
        <v>4818</v>
      </c>
      <c r="H620" s="29">
        <f>CADASTROS!$G$523</f>
        <v>13</v>
      </c>
      <c r="I620" s="19" t="str">
        <f>CADASTROS!$H$523</f>
        <v>00009876-0</v>
      </c>
      <c r="J620" s="21">
        <f t="shared" si="17"/>
        <v>0</v>
      </c>
    </row>
    <row r="621" spans="1:10" ht="15.75" x14ac:dyDescent="0.25">
      <c r="A621" s="27">
        <f>CADASTROS!$B$524</f>
        <v>522</v>
      </c>
      <c r="B621" s="18" t="str">
        <f>CADASTROS!$C$524</f>
        <v>Ilzete Pereira C Macedo</v>
      </c>
      <c r="C621" s="28"/>
      <c r="D621" s="28">
        <f>PLANILHA_COLHEITA_DIÁRIA!$I$843</f>
        <v>0</v>
      </c>
      <c r="E621" s="20">
        <v>6</v>
      </c>
      <c r="F621" s="29" t="str">
        <f>CADASTROS!$E$524</f>
        <v>Banco do Brasil</v>
      </c>
      <c r="G621" s="27" t="str">
        <f>CADASTROS!$F$524</f>
        <v>2760-X</v>
      </c>
      <c r="H621" s="29" t="str">
        <f>CADASTROS!$G$524</f>
        <v>poup</v>
      </c>
      <c r="I621" s="19" t="str">
        <f>CADASTROS!$H$524</f>
        <v>12.936-4</v>
      </c>
      <c r="J621" s="21">
        <f t="shared" si="17"/>
        <v>0</v>
      </c>
    </row>
    <row r="622" spans="1:10" ht="15.75" x14ac:dyDescent="0.25">
      <c r="A622" s="27">
        <f>CADASTROS!$B$525</f>
        <v>523</v>
      </c>
      <c r="B622" s="18" t="str">
        <f>CADASTROS!$C$525</f>
        <v>Maria de Almeida</v>
      </c>
      <c r="C622" s="28"/>
      <c r="D622" s="28">
        <f>PLANILHA_COLHEITA_DIÁRIA!$I$844</f>
        <v>0</v>
      </c>
      <c r="E622" s="20">
        <v>6</v>
      </c>
      <c r="F622" s="29" t="str">
        <f>CADASTROS!$E$525</f>
        <v>Cx. Econômica</v>
      </c>
      <c r="G622" s="27">
        <f>CADASTROS!$F$525</f>
        <v>949</v>
      </c>
      <c r="H622" s="29">
        <f>CADASTROS!$G$525</f>
        <v>23</v>
      </c>
      <c r="I622" s="19" t="str">
        <f>CADASTROS!$H$525</f>
        <v>00024202-0</v>
      </c>
      <c r="J622" s="21">
        <f t="shared" si="17"/>
        <v>0</v>
      </c>
    </row>
    <row r="623" spans="1:10" ht="15.75" x14ac:dyDescent="0.25">
      <c r="A623" s="27">
        <f>CADASTROS!$B$526</f>
        <v>524</v>
      </c>
      <c r="B623" s="18" t="str">
        <f>CADASTROS!$C$526</f>
        <v>Maria Fonseca de Oliveira</v>
      </c>
      <c r="C623" s="28"/>
      <c r="D623" s="28">
        <f>PLANILHA_COLHEITA_DIÁRIA!$I$845</f>
        <v>12</v>
      </c>
      <c r="E623" s="20">
        <v>6</v>
      </c>
      <c r="F623" s="29" t="str">
        <f>CADASTROS!$E$526</f>
        <v>Cx. Econômica</v>
      </c>
      <c r="G623" s="27">
        <f>CADASTROS!$F$526</f>
        <v>780</v>
      </c>
      <c r="H623" s="29">
        <f>CADASTROS!$G$526</f>
        <v>13</v>
      </c>
      <c r="I623" s="19" t="str">
        <f>CADASTROS!$H$526</f>
        <v>00014508-8</v>
      </c>
      <c r="J623" s="21">
        <f t="shared" si="17"/>
        <v>72</v>
      </c>
    </row>
    <row r="624" spans="1:10" ht="15.75" x14ac:dyDescent="0.25">
      <c r="A624" s="27">
        <f>CADASTROS!$B$527</f>
        <v>525</v>
      </c>
      <c r="B624" s="18" t="str">
        <f>CADASTROS!$C$527</f>
        <v>Edson Andrade dos Santos</v>
      </c>
      <c r="C624" s="28"/>
      <c r="D624" s="28">
        <f>PLANILHA_COLHEITA_DIÁRIA!$I$846</f>
        <v>0</v>
      </c>
      <c r="E624" s="20">
        <v>6</v>
      </c>
      <c r="F624" s="29" t="str">
        <f>CADASTROS!$E$527</f>
        <v>Cx. Econômica</v>
      </c>
      <c r="G624" s="27">
        <f>CADASTROS!$F$527</f>
        <v>780</v>
      </c>
      <c r="H624" s="29">
        <f>CADASTROS!$G$527</f>
        <v>13</v>
      </c>
      <c r="I624" s="19" t="str">
        <f>CADASTROS!$H$527</f>
        <v>00067764-0</v>
      </c>
      <c r="J624" s="21">
        <f t="shared" si="17"/>
        <v>0</v>
      </c>
    </row>
    <row r="625" spans="1:10" ht="15.75" x14ac:dyDescent="0.25">
      <c r="A625" s="27">
        <f>CADASTROS!$B$528</f>
        <v>526</v>
      </c>
      <c r="B625" s="18" t="str">
        <f>CADASTROS!$C$528</f>
        <v>Adriana Souza dos Anjos</v>
      </c>
      <c r="C625" s="28"/>
      <c r="D625" s="50">
        <f>PLANILHA_COLHEITA_DIÁRIA!$I$847</f>
        <v>0</v>
      </c>
      <c r="E625" s="20">
        <v>6</v>
      </c>
      <c r="F625" s="29" t="str">
        <f>CADASTROS!$E$528</f>
        <v>Cx. Econômica</v>
      </c>
      <c r="G625" s="27">
        <f>CADASTROS!$F$528</f>
        <v>4825</v>
      </c>
      <c r="H625" s="29">
        <f>CADASTROS!$G$528</f>
        <v>13</v>
      </c>
      <c r="I625" s="19" t="str">
        <f>CADASTROS!$H$528</f>
        <v>00001824-2</v>
      </c>
      <c r="J625" s="21">
        <f t="shared" si="17"/>
        <v>0</v>
      </c>
    </row>
    <row r="626" spans="1:10" ht="15.75" x14ac:dyDescent="0.25">
      <c r="A626" s="27">
        <f>CADASTROS!$B$529</f>
        <v>527</v>
      </c>
      <c r="B626" s="18">
        <f>CADASTROS!$C$529</f>
        <v>0</v>
      </c>
      <c r="C626" s="28"/>
      <c r="D626" s="28">
        <f>PLANILHA_COLHEITA_DIÁRIA!$I$848</f>
        <v>0</v>
      </c>
      <c r="E626" s="20">
        <v>6</v>
      </c>
      <c r="F626" s="29">
        <f>CADASTROS!$E$529</f>
        <v>0</v>
      </c>
      <c r="G626" s="27">
        <f>CADASTROS!$F$529</f>
        <v>0</v>
      </c>
      <c r="H626" s="29">
        <f>CADASTROS!$G$529</f>
        <v>0</v>
      </c>
      <c r="I626" s="19">
        <f>CADASTROS!$H$529</f>
        <v>0</v>
      </c>
      <c r="J626" s="21">
        <f t="shared" si="17"/>
        <v>0</v>
      </c>
    </row>
    <row r="627" spans="1:10" ht="15.75" x14ac:dyDescent="0.25">
      <c r="A627" s="27">
        <f>CADASTROS!$B$530</f>
        <v>528</v>
      </c>
      <c r="B627" s="18" t="str">
        <f>CADASTROS!$C$530</f>
        <v>Joselito Lima de Souza</v>
      </c>
      <c r="C627" s="28"/>
      <c r="D627" s="44">
        <f>PLANILHA_COLHEITA_DIÁRIA!$I$849</f>
        <v>0</v>
      </c>
      <c r="E627" s="20">
        <v>6</v>
      </c>
      <c r="F627" s="29" t="str">
        <f>CADASTROS!$E$530</f>
        <v>Bradesco</v>
      </c>
      <c r="G627" s="27" t="str">
        <f>CADASTROS!$F$530</f>
        <v>3516-5</v>
      </c>
      <c r="H627" s="29" t="str">
        <f>CADASTROS!$G$530</f>
        <v>c/corr</v>
      </c>
      <c r="I627" s="19" t="str">
        <f>CADASTROS!$H$530</f>
        <v>0062207-9</v>
      </c>
      <c r="J627" s="21">
        <f t="shared" si="17"/>
        <v>0</v>
      </c>
    </row>
    <row r="628" spans="1:10" ht="15.75" x14ac:dyDescent="0.25">
      <c r="A628" s="27">
        <f>CADASTROS!$B$531</f>
        <v>529</v>
      </c>
      <c r="B628" s="18" t="str">
        <f>CADASTROS!$C$531</f>
        <v>Vanuza Martins Pereira</v>
      </c>
      <c r="C628" s="28"/>
      <c r="D628" s="44">
        <f>PLANILHA_COLHEITA_DIÁRIA!$I$850</f>
        <v>0</v>
      </c>
      <c r="E628" s="20">
        <v>6</v>
      </c>
      <c r="F628" s="29" t="str">
        <f>CADASTROS!$E$531</f>
        <v>Cx. Econômica</v>
      </c>
      <c r="G628" s="27">
        <f>CADASTROS!$F$531</f>
        <v>4825</v>
      </c>
      <c r="H628" s="29">
        <f>CADASTROS!$G$531</f>
        <v>13</v>
      </c>
      <c r="I628" s="19" t="str">
        <f>CADASTROS!$H$531</f>
        <v>00000505-1</v>
      </c>
      <c r="J628" s="21">
        <f t="shared" si="17"/>
        <v>0</v>
      </c>
    </row>
    <row r="629" spans="1:10" ht="15.75" x14ac:dyDescent="0.25">
      <c r="A629" s="27">
        <f>CADASTROS!$B$532</f>
        <v>530</v>
      </c>
      <c r="B629" s="18" t="str">
        <f>CADASTROS!$C$532</f>
        <v>Maria das Graças Pereira Moreira</v>
      </c>
      <c r="C629" s="28"/>
      <c r="D629" s="44">
        <f>PLANILHA_COLHEITA_DIÁRIA!$I$851</f>
        <v>0</v>
      </c>
      <c r="E629" s="20">
        <v>6</v>
      </c>
      <c r="F629" s="29" t="str">
        <f>CADASTROS!$E$532</f>
        <v>Cx. Econômica</v>
      </c>
      <c r="G629" s="27">
        <f>CADASTROS!$F$532</f>
        <v>949</v>
      </c>
      <c r="H629" s="29">
        <f>CADASTROS!$G$532</f>
        <v>13</v>
      </c>
      <c r="I629" s="19" t="str">
        <f>CADASTROS!$H$532</f>
        <v>00017775-1</v>
      </c>
      <c r="J629" s="21">
        <f t="shared" si="17"/>
        <v>0</v>
      </c>
    </row>
    <row r="630" spans="1:10" ht="15.75" x14ac:dyDescent="0.25">
      <c r="A630" s="27">
        <f>CADASTROS!$B$533</f>
        <v>531</v>
      </c>
      <c r="B630" s="18" t="str">
        <f>CADASTROS!$C$533</f>
        <v>Adailton Barbosa dos Santos</v>
      </c>
      <c r="C630" s="28"/>
      <c r="D630" s="44">
        <f>PLANILHA_COLHEITA_DIÁRIA!$I$868</f>
        <v>0</v>
      </c>
      <c r="E630" s="20">
        <v>6</v>
      </c>
      <c r="F630" s="29" t="str">
        <f>CADASTROS!$E$533</f>
        <v>Cx. Econômica</v>
      </c>
      <c r="G630" s="27">
        <f>CADASTROS!$F$533</f>
        <v>614</v>
      </c>
      <c r="H630" s="29">
        <f>CADASTROS!$G$533</f>
        <v>13</v>
      </c>
      <c r="I630" s="19" t="str">
        <f>CADASTROS!$H$533</f>
        <v>00073797-6</v>
      </c>
      <c r="J630" s="21">
        <f t="shared" si="17"/>
        <v>0</v>
      </c>
    </row>
    <row r="631" spans="1:10" ht="15.75" x14ac:dyDescent="0.25">
      <c r="A631" s="27">
        <f>CADASTROS!$B$534</f>
        <v>532</v>
      </c>
      <c r="B631" s="18" t="str">
        <f>CADASTROS!$C$534</f>
        <v>Carlinho Pereira dos Santos</v>
      </c>
      <c r="C631" s="28"/>
      <c r="D631" s="44">
        <f>PLANILHA_COLHEITA_DIÁRIA!$I$869</f>
        <v>0</v>
      </c>
      <c r="E631" s="20">
        <v>6</v>
      </c>
      <c r="F631" s="29" t="str">
        <f>CADASTROS!$E$534</f>
        <v>Cx. Econômica</v>
      </c>
      <c r="G631" s="27">
        <f>CADASTROS!$F$534</f>
        <v>780</v>
      </c>
      <c r="H631" s="29">
        <f>CADASTROS!$G$534</f>
        <v>23</v>
      </c>
      <c r="I631" s="19" t="str">
        <f>CADASTROS!$H$534</f>
        <v>00000932-7</v>
      </c>
      <c r="J631" s="21">
        <f t="shared" si="17"/>
        <v>0</v>
      </c>
    </row>
    <row r="632" spans="1:10" ht="15.75" x14ac:dyDescent="0.25">
      <c r="A632" s="27">
        <f>CADASTROS!$B$535</f>
        <v>533</v>
      </c>
      <c r="B632" s="18" t="str">
        <f>CADASTROS!$C$535</f>
        <v>Regilandia Pereira dos Santos</v>
      </c>
      <c r="C632" s="28"/>
      <c r="D632" s="63">
        <f>PLANILHA_COLHEITA_DIÁRIA!$I$870</f>
        <v>0</v>
      </c>
      <c r="E632" s="20">
        <v>6</v>
      </c>
      <c r="F632" s="29" t="str">
        <f>CADASTROS!$E$535</f>
        <v>Cx. Econômica</v>
      </c>
      <c r="G632" s="27">
        <f>CADASTROS!$F$535</f>
        <v>780</v>
      </c>
      <c r="H632" s="29">
        <f>CADASTROS!$G$535</f>
        <v>23</v>
      </c>
      <c r="I632" s="19" t="str">
        <f>CADASTROS!$H$535</f>
        <v>00024416-4</v>
      </c>
      <c r="J632" s="21">
        <f t="shared" si="17"/>
        <v>0</v>
      </c>
    </row>
    <row r="633" spans="1:10" ht="15.75" x14ac:dyDescent="0.25">
      <c r="A633" s="27">
        <f>CADASTROS!$B$536</f>
        <v>534</v>
      </c>
      <c r="B633" s="18" t="str">
        <f>CADASTROS!$C$536</f>
        <v>Roseli Lima de Oliveira</v>
      </c>
      <c r="C633" s="28"/>
      <c r="D633" s="44">
        <f>PLANILHA_COLHEITA_DIÁRIA!$I$871</f>
        <v>0</v>
      </c>
      <c r="E633" s="20">
        <v>6</v>
      </c>
      <c r="F633" s="29" t="str">
        <f>CADASTROS!$E$536</f>
        <v>Cx. Econômica</v>
      </c>
      <c r="G633" s="27">
        <f>CADASTROS!$F$536</f>
        <v>4825</v>
      </c>
      <c r="H633" s="29">
        <f>CADASTROS!$G$536</f>
        <v>13</v>
      </c>
      <c r="I633" s="19" t="str">
        <f>CADASTROS!$H$536</f>
        <v>00012811-0</v>
      </c>
      <c r="J633" s="21">
        <f t="shared" si="17"/>
        <v>0</v>
      </c>
    </row>
    <row r="634" spans="1:10" ht="15.75" x14ac:dyDescent="0.25">
      <c r="A634" s="27">
        <f>CADASTROS!$B$537</f>
        <v>535</v>
      </c>
      <c r="B634" s="18" t="str">
        <f>CADASTROS!$C$537</f>
        <v>Adriana Alcanja Santos</v>
      </c>
      <c r="C634" s="28"/>
      <c r="D634" s="44">
        <f>PLANILHA_COLHEITA_DIÁRIA!$I$872</f>
        <v>0</v>
      </c>
      <c r="E634" s="20">
        <v>6</v>
      </c>
      <c r="F634" s="29" t="str">
        <f>CADASTROS!$E$537</f>
        <v>Cx. Econômica</v>
      </c>
      <c r="G634" s="27">
        <f>CADASTROS!$F$537</f>
        <v>4825</v>
      </c>
      <c r="H634" s="29">
        <f>CADASTROS!$G$537</f>
        <v>13</v>
      </c>
      <c r="I634" s="19" t="str">
        <f>CADASTROS!$H$537</f>
        <v>00011059-9</v>
      </c>
      <c r="J634" s="21">
        <f t="shared" si="17"/>
        <v>0</v>
      </c>
    </row>
    <row r="635" spans="1:10" ht="15.75" x14ac:dyDescent="0.25">
      <c r="A635" s="27">
        <f>CADASTROS!$B$538</f>
        <v>536</v>
      </c>
      <c r="B635" s="18" t="str">
        <f>CADASTROS!$C$538</f>
        <v>Romário Nascimento dos Santos</v>
      </c>
      <c r="C635" s="28"/>
      <c r="D635" s="28">
        <f>PLANILHA_COLHEITA_DIÁRIA!$I$873</f>
        <v>0</v>
      </c>
      <c r="E635" s="20">
        <v>6</v>
      </c>
      <c r="F635" s="29" t="str">
        <f>CADASTROS!$E$538</f>
        <v>Cx. Econômica</v>
      </c>
      <c r="G635" s="27">
        <f>CADASTROS!$F$538</f>
        <v>4825</v>
      </c>
      <c r="H635" s="29">
        <f>CADASTROS!$G$538</f>
        <v>13</v>
      </c>
      <c r="I635" s="19" t="str">
        <f>CADASTROS!$H$538</f>
        <v>00005082-0</v>
      </c>
      <c r="J635" s="21">
        <f t="shared" si="17"/>
        <v>0</v>
      </c>
    </row>
    <row r="636" spans="1:10" ht="15.75" x14ac:dyDescent="0.25">
      <c r="A636" s="27">
        <f>CADASTROS!$B$539</f>
        <v>537</v>
      </c>
      <c r="B636" s="18" t="str">
        <f>CADASTROS!$C$539</f>
        <v>Adriana Carlos da Silva</v>
      </c>
      <c r="C636" s="28"/>
      <c r="D636" s="28">
        <f>PLANILHA_COLHEITA_DIÁRIA!$I$874</f>
        <v>0</v>
      </c>
      <c r="E636" s="20">
        <v>6</v>
      </c>
      <c r="F636" s="29" t="str">
        <f>CADASTROS!$E$539</f>
        <v>Cx. Econômica</v>
      </c>
      <c r="G636" s="27">
        <f>CADASTROS!$F$539</f>
        <v>4825</v>
      </c>
      <c r="H636" s="29">
        <f>CADASTROS!$G$539</f>
        <v>13</v>
      </c>
      <c r="I636" s="19" t="str">
        <f>CADASTROS!$H$539</f>
        <v>00012109-4</v>
      </c>
      <c r="J636" s="21">
        <f t="shared" si="17"/>
        <v>0</v>
      </c>
    </row>
    <row r="637" spans="1:10" ht="15.75" x14ac:dyDescent="0.25">
      <c r="A637" s="27">
        <f>CADASTROS!$B$540</f>
        <v>538</v>
      </c>
      <c r="B637" s="18" t="str">
        <f>CADASTROS!$C$540</f>
        <v>Maria José Alves de Souza</v>
      </c>
      <c r="C637" s="28"/>
      <c r="D637" s="63">
        <f>PLANILHA_COLHEITA_DIÁRIA!$I$875</f>
        <v>0</v>
      </c>
      <c r="E637" s="20">
        <v>6</v>
      </c>
      <c r="F637" s="29" t="str">
        <f>CADASTROS!$E$540</f>
        <v>Cx. Econômica</v>
      </c>
      <c r="G637" s="27">
        <f>CADASTROS!$F$540</f>
        <v>3653</v>
      </c>
      <c r="H637" s="29">
        <f>CADASTROS!$G$540</f>
        <v>13</v>
      </c>
      <c r="I637" s="19" t="str">
        <f>CADASTROS!$H$540</f>
        <v>00008629-1</v>
      </c>
      <c r="J637" s="21">
        <f t="shared" si="17"/>
        <v>0</v>
      </c>
    </row>
    <row r="638" spans="1:10" ht="15.75" x14ac:dyDescent="0.25">
      <c r="A638" s="27">
        <f>CADASTROS!$B$541</f>
        <v>539</v>
      </c>
      <c r="B638" s="18" t="str">
        <f>CADASTROS!$C$541</f>
        <v>Albino Joaquim da Silva</v>
      </c>
      <c r="C638" s="28"/>
      <c r="D638" s="28">
        <f>PLANILHA_COLHEITA_DIÁRIA!$I$876</f>
        <v>0</v>
      </c>
      <c r="E638" s="20">
        <v>6</v>
      </c>
      <c r="F638" s="29" t="str">
        <f>CADASTROS!$E$541</f>
        <v>Bradesco</v>
      </c>
      <c r="G638" s="27" t="str">
        <f>CADASTROS!$F$541</f>
        <v>3801-6</v>
      </c>
      <c r="H638" s="29" t="str">
        <f>CADASTROS!$G$541</f>
        <v>c/corr</v>
      </c>
      <c r="I638" s="19" t="str">
        <f>CADASTROS!$H$541</f>
        <v>0520834-3</v>
      </c>
      <c r="J638" s="21">
        <f t="shared" si="17"/>
        <v>0</v>
      </c>
    </row>
    <row r="639" spans="1:10" ht="15.75" x14ac:dyDescent="0.25">
      <c r="B639" s="289"/>
      <c r="C639" s="289"/>
      <c r="D639" s="15">
        <f>SUM(D594:D638)</f>
        <v>12</v>
      </c>
      <c r="E639" s="15"/>
      <c r="F639" s="41"/>
      <c r="G639" s="12"/>
      <c r="H639" s="12"/>
      <c r="I639" s="42"/>
      <c r="J639" s="17">
        <f>SUM(J594:J638)</f>
        <v>72</v>
      </c>
    </row>
    <row r="642" spans="1:10" ht="15.75" x14ac:dyDescent="0.25">
      <c r="A642" s="282" t="s">
        <v>8</v>
      </c>
      <c r="B642" s="282"/>
      <c r="C642" s="282"/>
      <c r="D642" s="282"/>
      <c r="E642" s="282"/>
      <c r="F642" s="282"/>
      <c r="G642" s="282"/>
      <c r="H642" s="282"/>
      <c r="I642" s="282"/>
      <c r="J642" s="282"/>
    </row>
    <row r="643" spans="1:10" ht="16.5" thickBot="1" x14ac:dyDescent="0.3">
      <c r="A643" s="283" t="s">
        <v>10</v>
      </c>
      <c r="B643" s="283"/>
      <c r="C643" s="283"/>
      <c r="D643" s="283"/>
      <c r="E643" s="283"/>
      <c r="F643" s="283"/>
      <c r="G643" s="283"/>
      <c r="H643" s="283"/>
      <c r="I643" s="283"/>
      <c r="J643" s="283"/>
    </row>
    <row r="644" spans="1:10" ht="17.25" thickTop="1" thickBot="1" x14ac:dyDescent="0.3">
      <c r="A644" s="284" t="s">
        <v>2967</v>
      </c>
      <c r="B644" s="284"/>
      <c r="C644" s="284"/>
      <c r="D644" s="284"/>
      <c r="E644" s="284"/>
      <c r="F644" s="284"/>
      <c r="G644" s="284"/>
      <c r="H644" s="284"/>
      <c r="I644" s="284"/>
      <c r="J644" s="284"/>
    </row>
    <row r="645" spans="1:10" ht="19.149999999999999" customHeight="1" x14ac:dyDescent="0.25">
      <c r="A645" s="22" t="s">
        <v>21</v>
      </c>
      <c r="B645" s="285" t="s">
        <v>19</v>
      </c>
      <c r="C645" s="290" t="s">
        <v>7</v>
      </c>
      <c r="D645" s="292" t="s">
        <v>13</v>
      </c>
      <c r="E645" s="23" t="s">
        <v>12</v>
      </c>
      <c r="F645" s="285" t="s">
        <v>14</v>
      </c>
      <c r="G645" s="285" t="s">
        <v>15</v>
      </c>
      <c r="H645" s="285" t="s">
        <v>16</v>
      </c>
      <c r="I645" s="285" t="s">
        <v>17</v>
      </c>
      <c r="J645" s="287" t="s">
        <v>18</v>
      </c>
    </row>
    <row r="646" spans="1:10" ht="19.5" customHeight="1" thickBot="1" x14ac:dyDescent="0.3">
      <c r="A646" s="24" t="s">
        <v>20</v>
      </c>
      <c r="B646" s="286"/>
      <c r="C646" s="291"/>
      <c r="D646" s="293"/>
      <c r="E646" s="38" t="s">
        <v>11</v>
      </c>
      <c r="F646" s="286"/>
      <c r="G646" s="286"/>
      <c r="H646" s="286"/>
      <c r="I646" s="286"/>
      <c r="J646" s="288"/>
    </row>
    <row r="647" spans="1:10" ht="15.75" x14ac:dyDescent="0.25">
      <c r="A647" s="27">
        <f>CADASTROS!$B$542</f>
        <v>540</v>
      </c>
      <c r="B647" s="18" t="str">
        <f>CADASTROS!$C$542</f>
        <v>Raimundo R Oliveira</v>
      </c>
      <c r="C647" s="28"/>
      <c r="D647" s="44">
        <f>PLANILHA_COLHEITA_DIÁRIA!$I$877</f>
        <v>0</v>
      </c>
      <c r="E647" s="20">
        <v>6</v>
      </c>
      <c r="F647" s="29" t="str">
        <f>CADASTROS!$E$542</f>
        <v>Cx. Econômica</v>
      </c>
      <c r="G647" s="27">
        <f>CADASTROS!$F$542</f>
        <v>4825</v>
      </c>
      <c r="H647" s="29">
        <f>CADASTROS!$G$542</f>
        <v>13</v>
      </c>
      <c r="I647" s="19" t="str">
        <f>CADASTROS!$H$542</f>
        <v>00010490-4</v>
      </c>
      <c r="J647" s="21">
        <f t="shared" ref="J647:J691" si="18">D647*E647</f>
        <v>0</v>
      </c>
    </row>
    <row r="648" spans="1:10" ht="15.75" x14ac:dyDescent="0.25">
      <c r="A648" s="27">
        <f>CADASTROS!$B$543</f>
        <v>541</v>
      </c>
      <c r="B648" s="18" t="str">
        <f>CADASTROS!$C$543</f>
        <v>Graciene Maria Gabriel</v>
      </c>
      <c r="C648" s="28"/>
      <c r="D648" s="44">
        <f>PLANILHA_COLHEITA_DIÁRIA!$I$878</f>
        <v>0</v>
      </c>
      <c r="E648" s="20">
        <v>6</v>
      </c>
      <c r="F648" s="29" t="str">
        <f>CADASTROS!$E$543</f>
        <v>Cx. Econômica</v>
      </c>
      <c r="G648" s="27">
        <f>CADASTROS!$F$543</f>
        <v>4825</v>
      </c>
      <c r="H648" s="29">
        <f>CADASTROS!$G$543</f>
        <v>13</v>
      </c>
      <c r="I648" s="19" t="str">
        <f>CADASTROS!$H$543</f>
        <v>00011947-2</v>
      </c>
      <c r="J648" s="21">
        <f t="shared" si="18"/>
        <v>0</v>
      </c>
    </row>
    <row r="649" spans="1:10" ht="15.75" x14ac:dyDescent="0.25">
      <c r="A649" s="27">
        <f>CADASTROS!$B$544</f>
        <v>542</v>
      </c>
      <c r="B649" s="18" t="str">
        <f>CADASTROS!$C$544</f>
        <v>Mirian Jorge dos Santos</v>
      </c>
      <c r="C649" s="28"/>
      <c r="D649" s="44">
        <f>PLANILHA_COLHEITA_DIÁRIA!$I$879</f>
        <v>0</v>
      </c>
      <c r="E649" s="20">
        <v>6</v>
      </c>
      <c r="F649" s="29" t="str">
        <f>CADASTROS!$E$544</f>
        <v>Banco do Brasil</v>
      </c>
      <c r="G649" s="27" t="str">
        <f>CADASTROS!$F$544</f>
        <v>2760-X</v>
      </c>
      <c r="H649" s="29" t="str">
        <f>CADASTROS!$G$544</f>
        <v>c/poup</v>
      </c>
      <c r="I649" s="19" t="str">
        <f>CADASTROS!$H$544</f>
        <v>11.297-6</v>
      </c>
      <c r="J649" s="21">
        <f t="shared" si="18"/>
        <v>0</v>
      </c>
    </row>
    <row r="650" spans="1:10" ht="15.75" x14ac:dyDescent="0.25">
      <c r="A650" s="27">
        <f>CADASTROS!$B$545</f>
        <v>543</v>
      </c>
      <c r="B650" s="18" t="str">
        <f>CADASTROS!$C$545</f>
        <v>Gilmacio Santos Oliveira</v>
      </c>
      <c r="C650" s="28"/>
      <c r="D650" s="44">
        <f>PLANILHA_COLHEITA_DIÁRIA!$I$880</f>
        <v>0</v>
      </c>
      <c r="E650" s="20">
        <v>6</v>
      </c>
      <c r="F650" s="29" t="str">
        <f>CADASTROS!$E$545</f>
        <v>Banco do Brasil</v>
      </c>
      <c r="G650" s="27" t="str">
        <f>CADASTROS!$F$545</f>
        <v>2760-X</v>
      </c>
      <c r="H650" s="29" t="str">
        <f>CADASTROS!$G$545</f>
        <v>c/poup</v>
      </c>
      <c r="I650" s="19" t="str">
        <f>CADASTROS!$H$545</f>
        <v>14.282-4</v>
      </c>
      <c r="J650" s="21">
        <f t="shared" si="18"/>
        <v>0</v>
      </c>
    </row>
    <row r="651" spans="1:10" ht="15.75" x14ac:dyDescent="0.25">
      <c r="A651" s="27">
        <f>CADASTROS!$B$546</f>
        <v>544</v>
      </c>
      <c r="B651" s="18" t="str">
        <f>CADASTROS!$C$546</f>
        <v>Roberto A Fernandes</v>
      </c>
      <c r="C651" s="28"/>
      <c r="D651" s="44">
        <f>PLANILHA_COLHEITA_DIÁRIA!$I$881</f>
        <v>0</v>
      </c>
      <c r="E651" s="20">
        <v>6</v>
      </c>
      <c r="F651" s="29" t="str">
        <f>CADASTROS!$E$546</f>
        <v>Cx. Econômica</v>
      </c>
      <c r="G651" s="27">
        <f>CADASTROS!$F$546</f>
        <v>4825</v>
      </c>
      <c r="H651" s="29" t="str">
        <f>CADASTROS!$G$546</f>
        <v>013</v>
      </c>
      <c r="I651" s="19" t="str">
        <f>CADASTROS!$H$546</f>
        <v>00017454-6</v>
      </c>
      <c r="J651" s="21">
        <f t="shared" si="18"/>
        <v>0</v>
      </c>
    </row>
    <row r="652" spans="1:10" ht="15.75" x14ac:dyDescent="0.25">
      <c r="A652" s="27">
        <f>CADASTROS!$B$547</f>
        <v>545</v>
      </c>
      <c r="B652" s="18" t="str">
        <f>CADASTROS!$C$547</f>
        <v>Zenaide Souza</v>
      </c>
      <c r="C652" s="28"/>
      <c r="D652" s="44">
        <f>PLANILHA_COLHEITA_DIÁRIA!$I$882</f>
        <v>0</v>
      </c>
      <c r="E652" s="20">
        <v>6</v>
      </c>
      <c r="F652" s="29" t="str">
        <f>CADASTROS!$E$547</f>
        <v>Cx. Econômica</v>
      </c>
      <c r="G652" s="27">
        <f>CADASTROS!$F$547</f>
        <v>949</v>
      </c>
      <c r="H652" s="29" t="str">
        <f>CADASTROS!$G$547</f>
        <v>023</v>
      </c>
      <c r="I652" s="19" t="str">
        <f>CADASTROS!$H$547</f>
        <v>00007229-9</v>
      </c>
      <c r="J652" s="21">
        <f t="shared" si="18"/>
        <v>0</v>
      </c>
    </row>
    <row r="653" spans="1:10" ht="15.75" x14ac:dyDescent="0.25">
      <c r="A653" s="27">
        <f>CADASTROS!$B$548</f>
        <v>546</v>
      </c>
      <c r="B653" s="18" t="str">
        <f>CADASTROS!$C$548</f>
        <v>Leda Marcia Rosa Santos</v>
      </c>
      <c r="C653" s="28"/>
      <c r="D653" s="44">
        <f>PLANILHA_COLHEITA_DIÁRIA!$I$883</f>
        <v>0</v>
      </c>
      <c r="E653" s="20">
        <v>6</v>
      </c>
      <c r="F653" s="29" t="str">
        <f>CADASTROS!$E$548</f>
        <v>Cx. Econômica</v>
      </c>
      <c r="G653" s="27">
        <f>CADASTROS!$F$548</f>
        <v>4694</v>
      </c>
      <c r="H653" s="29" t="str">
        <f>CADASTROS!$G$548</f>
        <v>023</v>
      </c>
      <c r="I653" s="19" t="str">
        <f>CADASTROS!$H$548</f>
        <v>00000538-4</v>
      </c>
      <c r="J653" s="21">
        <f t="shared" si="18"/>
        <v>0</v>
      </c>
    </row>
    <row r="654" spans="1:10" ht="15.75" x14ac:dyDescent="0.25">
      <c r="A654" s="27">
        <f>CADASTROS!$B$549</f>
        <v>547</v>
      </c>
      <c r="B654" s="18" t="str">
        <f>CADASTROS!$C$549</f>
        <v>Valter Pereira Alves</v>
      </c>
      <c r="C654" s="28"/>
      <c r="D654" s="44">
        <f>PLANILHA_COLHEITA_DIÁRIA!$I$884</f>
        <v>0</v>
      </c>
      <c r="E654" s="20">
        <v>6</v>
      </c>
      <c r="F654" s="29" t="str">
        <f>CADASTROS!$E$549</f>
        <v>Cx. Econômica</v>
      </c>
      <c r="G654" s="27">
        <f>CADASTROS!$F$549</f>
        <v>4773</v>
      </c>
      <c r="H654" s="29" t="str">
        <f>CADASTROS!$G$549</f>
        <v>013</v>
      </c>
      <c r="I654" s="19" t="str">
        <f>CADASTROS!$H$549</f>
        <v>00007732-8</v>
      </c>
      <c r="J654" s="21">
        <f t="shared" si="18"/>
        <v>0</v>
      </c>
    </row>
    <row r="655" spans="1:10" ht="15.75" x14ac:dyDescent="0.25">
      <c r="A655" s="27">
        <f>CADASTROS!$B$550</f>
        <v>548</v>
      </c>
      <c r="B655" s="18" t="str">
        <f>CADASTROS!$C$550</f>
        <v>Sebastião Almeida da Cruz</v>
      </c>
      <c r="C655" s="28"/>
      <c r="D655" s="44">
        <f>PLANILHA_COLHEITA_DIÁRIA!$I$885</f>
        <v>0</v>
      </c>
      <c r="E655" s="20">
        <v>6</v>
      </c>
      <c r="F655" s="29" t="str">
        <f>CADASTROS!$E$550</f>
        <v>Cx. Econômica</v>
      </c>
      <c r="G655" s="27">
        <f>CADASTROS!$F$550</f>
        <v>4818</v>
      </c>
      <c r="H655" s="29" t="str">
        <f>CADASTROS!$G$550</f>
        <v>013</v>
      </c>
      <c r="I655" s="19" t="str">
        <f>CADASTROS!$H$550</f>
        <v>00005832-7</v>
      </c>
      <c r="J655" s="21">
        <f t="shared" si="18"/>
        <v>0</v>
      </c>
    </row>
    <row r="656" spans="1:10" ht="15.75" x14ac:dyDescent="0.25">
      <c r="A656" s="27">
        <f>CADASTROS!$B$551</f>
        <v>549</v>
      </c>
      <c r="B656" s="18" t="str">
        <f>CADASTROS!$C$551</f>
        <v>Ana Rita Santos de Souza</v>
      </c>
      <c r="C656" s="28"/>
      <c r="D656" s="44">
        <f>PLANILHA_COLHEITA_DIÁRIA!$I$886</f>
        <v>0</v>
      </c>
      <c r="E656" s="20">
        <v>6</v>
      </c>
      <c r="F656" s="29" t="str">
        <f>CADASTROS!$E$551</f>
        <v>Cx. Econômica</v>
      </c>
      <c r="G656" s="27">
        <f>CADASTROS!$F$551</f>
        <v>780</v>
      </c>
      <c r="H656" s="29" t="str">
        <f>CADASTROS!$G$551</f>
        <v>023</v>
      </c>
      <c r="I656" s="19" t="str">
        <f>CADASTROS!$H$551</f>
        <v>00011013-3</v>
      </c>
      <c r="J656" s="21">
        <f t="shared" si="18"/>
        <v>0</v>
      </c>
    </row>
    <row r="657" spans="1:10" ht="15.75" x14ac:dyDescent="0.25">
      <c r="A657" s="27">
        <f>CADASTROS!$B$552</f>
        <v>550</v>
      </c>
      <c r="B657" s="18" t="str">
        <f>CADASTROS!$C$552</f>
        <v>Luana Conceição Santos</v>
      </c>
      <c r="C657" s="28"/>
      <c r="D657" s="44">
        <f>PLANILHA_COLHEITA_DIÁRIA!$I$887</f>
        <v>0</v>
      </c>
      <c r="E657" s="20">
        <v>6</v>
      </c>
      <c r="F657" s="29" t="str">
        <f>CADASTROS!$E$552</f>
        <v>Cx. Econômica</v>
      </c>
      <c r="G657" s="27">
        <f>CADASTROS!$F$552</f>
        <v>4105</v>
      </c>
      <c r="H657" s="29" t="str">
        <f>CADASTROS!$G$552</f>
        <v>013</v>
      </c>
      <c r="I657" s="19" t="str">
        <f>CADASTROS!$H$552</f>
        <v>00022914-1</v>
      </c>
      <c r="J657" s="21">
        <f t="shared" si="18"/>
        <v>0</v>
      </c>
    </row>
    <row r="658" spans="1:10" ht="15.75" x14ac:dyDescent="0.25">
      <c r="A658" s="27">
        <f>CADASTROS!$B$553</f>
        <v>551</v>
      </c>
      <c r="B658" s="18" t="str">
        <f>CADASTROS!$C$553</f>
        <v>Aldenir Marques de Souza</v>
      </c>
      <c r="C658" s="28"/>
      <c r="D658" s="44">
        <f>PLANILHA_COLHEITA_DIÁRIA!$I$888</f>
        <v>0</v>
      </c>
      <c r="E658" s="20">
        <v>6</v>
      </c>
      <c r="F658" s="29" t="str">
        <f>CADASTROS!$E$553</f>
        <v>Cx. Econômica</v>
      </c>
      <c r="G658" s="27">
        <f>CADASTROS!$F$553</f>
        <v>4825</v>
      </c>
      <c r="H658" s="29" t="str">
        <f>CADASTROS!$G$553</f>
        <v>013</v>
      </c>
      <c r="I658" s="19" t="str">
        <f>CADASTROS!$H$553</f>
        <v>00009870-0</v>
      </c>
      <c r="J658" s="21">
        <f t="shared" si="18"/>
        <v>0</v>
      </c>
    </row>
    <row r="659" spans="1:10" ht="15.75" x14ac:dyDescent="0.25">
      <c r="A659" s="27">
        <f>CADASTROS!$B$554</f>
        <v>552</v>
      </c>
      <c r="B659" s="18" t="str">
        <f>CADASTROS!$C$554</f>
        <v>Neilton de Oliveira Mendes</v>
      </c>
      <c r="C659" s="28"/>
      <c r="D659" s="44">
        <f>PLANILHA_COLHEITA_DIÁRIA!$I$889</f>
        <v>0</v>
      </c>
      <c r="E659" s="20">
        <v>6</v>
      </c>
      <c r="F659" s="29" t="str">
        <f>CADASTROS!$E$554</f>
        <v>Cx. Econômica</v>
      </c>
      <c r="G659" s="27">
        <f>CADASTROS!$F$554</f>
        <v>4825</v>
      </c>
      <c r="H659" s="29" t="str">
        <f>CADASTROS!$G$554</f>
        <v>013</v>
      </c>
      <c r="I659" s="19" t="str">
        <f>CADASTROS!$H$554</f>
        <v>00016622-5</v>
      </c>
      <c r="J659" s="21">
        <f t="shared" si="18"/>
        <v>0</v>
      </c>
    </row>
    <row r="660" spans="1:10" ht="15.75" x14ac:dyDescent="0.25">
      <c r="A660" s="27">
        <f>CADASTROS!$B$555</f>
        <v>553</v>
      </c>
      <c r="B660" s="18" t="str">
        <f>CADASTROS!$C$555</f>
        <v>Ednalva Moreira da Silva</v>
      </c>
      <c r="C660" s="28"/>
      <c r="D660" s="44">
        <f>PLANILHA_COLHEITA_DIÁRIA!$I$890</f>
        <v>0</v>
      </c>
      <c r="E660" s="20">
        <v>6</v>
      </c>
      <c r="F660" s="29" t="str">
        <f>CADASTROS!$E$555</f>
        <v>Cx. Econômica</v>
      </c>
      <c r="G660" s="27">
        <f>CADASTROS!$F$555</f>
        <v>4825</v>
      </c>
      <c r="H660" s="29" t="str">
        <f>CADASTROS!$G$555</f>
        <v>013</v>
      </c>
      <c r="I660" s="19" t="str">
        <f>CADASTROS!$H$555</f>
        <v>00000302-4</v>
      </c>
      <c r="J660" s="21">
        <f t="shared" si="18"/>
        <v>0</v>
      </c>
    </row>
    <row r="661" spans="1:10" ht="15.75" x14ac:dyDescent="0.25">
      <c r="A661" s="27">
        <f>CADASTROS!$B$556</f>
        <v>554</v>
      </c>
      <c r="B661" s="18" t="str">
        <f>CADASTROS!$C$556</f>
        <v>Nilza Bispo Ferreira</v>
      </c>
      <c r="C661" s="28"/>
      <c r="D661" s="44">
        <f>PLANILHA_COLHEITA_DIÁRIA!$I$891</f>
        <v>0</v>
      </c>
      <c r="E661" s="20">
        <v>6</v>
      </c>
      <c r="F661" s="29" t="str">
        <f>CADASTROS!$E$556</f>
        <v>Bradesco</v>
      </c>
      <c r="G661" s="27" t="str">
        <f>CADASTROS!$F$556</f>
        <v>3801-6</v>
      </c>
      <c r="H661" s="29" t="str">
        <f>CADASTROS!$G$556</f>
        <v>poup</v>
      </c>
      <c r="I661" s="19" t="str">
        <f>CADASTROS!$H$556</f>
        <v>1000291-5</v>
      </c>
      <c r="J661" s="21">
        <f t="shared" si="18"/>
        <v>0</v>
      </c>
    </row>
    <row r="662" spans="1:10" ht="15.75" x14ac:dyDescent="0.25">
      <c r="A662" s="27">
        <f>CADASTROS!$B$557</f>
        <v>555</v>
      </c>
      <c r="B662" s="18" t="str">
        <f>CADASTROS!$C$557</f>
        <v>Alcilene Jesus da Silva</v>
      </c>
      <c r="C662" s="28"/>
      <c r="D662" s="44">
        <f>PLANILHA_COLHEITA_DIÁRIA!$I$892</f>
        <v>0</v>
      </c>
      <c r="E662" s="20">
        <v>6</v>
      </c>
      <c r="F662" s="29" t="str">
        <f>CADASTROS!$E$557</f>
        <v>Cx. Econômica</v>
      </c>
      <c r="G662" s="27">
        <f>CADASTROS!$F$557</f>
        <v>4825</v>
      </c>
      <c r="H662" s="29" t="str">
        <f>CADASTROS!$G$557</f>
        <v>013</v>
      </c>
      <c r="I662" s="19" t="str">
        <f>CADASTROS!$H$557</f>
        <v>00002573-7</v>
      </c>
      <c r="J662" s="21">
        <f t="shared" si="18"/>
        <v>0</v>
      </c>
    </row>
    <row r="663" spans="1:10" ht="15.75" x14ac:dyDescent="0.25">
      <c r="A663" s="27">
        <f>CADASTROS!$B$558</f>
        <v>556</v>
      </c>
      <c r="B663" s="18" t="str">
        <f>CADASTROS!$C$558</f>
        <v>Mariazinha de Jesus Silva</v>
      </c>
      <c r="C663" s="28"/>
      <c r="D663" s="44">
        <f>PLANILHA_COLHEITA_DIÁRIA!$I$893</f>
        <v>0</v>
      </c>
      <c r="E663" s="20">
        <v>6</v>
      </c>
      <c r="F663" s="29" t="str">
        <f>CADASTROS!$E$558</f>
        <v>Cx. Econômica</v>
      </c>
      <c r="G663" s="27">
        <f>CADASTROS!$F$558</f>
        <v>780</v>
      </c>
      <c r="H663" s="29" t="str">
        <f>CADASTROS!$G$558</f>
        <v>023</v>
      </c>
      <c r="I663" s="19" t="str">
        <f>CADASTROS!$H$558</f>
        <v>00012127-5</v>
      </c>
      <c r="J663" s="21">
        <f t="shared" si="18"/>
        <v>0</v>
      </c>
    </row>
    <row r="664" spans="1:10" ht="15.75" x14ac:dyDescent="0.25">
      <c r="A664" s="27">
        <f>CADASTROS!$B$559</f>
        <v>557</v>
      </c>
      <c r="B664" s="18" t="str">
        <f>CADASTROS!$C$559</f>
        <v>Maria José Alves da Silva</v>
      </c>
      <c r="C664" s="28"/>
      <c r="D664" s="44">
        <f>PLANILHA_COLHEITA_DIÁRIA!$I$894</f>
        <v>0</v>
      </c>
      <c r="E664" s="20">
        <v>6</v>
      </c>
      <c r="F664" s="29" t="str">
        <f>CADASTROS!$E$559</f>
        <v>Cx. Econômica</v>
      </c>
      <c r="G664" s="27">
        <f>CADASTROS!$F$559</f>
        <v>780</v>
      </c>
      <c r="H664" s="29" t="str">
        <f>CADASTROS!$G$559</f>
        <v>013</v>
      </c>
      <c r="I664" s="19" t="str">
        <f>CADASTROS!$H$559</f>
        <v>00076845-0</v>
      </c>
      <c r="J664" s="21">
        <f t="shared" si="18"/>
        <v>0</v>
      </c>
    </row>
    <row r="665" spans="1:10" ht="15.75" x14ac:dyDescent="0.25">
      <c r="A665" s="27">
        <f>CADASTROS!$B$560</f>
        <v>558</v>
      </c>
      <c r="B665" s="18" t="str">
        <f>CADASTROS!$C$560</f>
        <v>Adenilson Amaral</v>
      </c>
      <c r="C665" s="28"/>
      <c r="D665" s="44">
        <f>PLANILHA_COLHEITA_DIÁRIA!$I$911</f>
        <v>0</v>
      </c>
      <c r="E665" s="20">
        <v>6</v>
      </c>
      <c r="F665" s="29" t="str">
        <f>CADASTROS!$E$560</f>
        <v>Cx. Econômica</v>
      </c>
      <c r="G665" s="27">
        <f>CADASTROS!$F$560</f>
        <v>4825</v>
      </c>
      <c r="H665" s="29" t="str">
        <f>CADASTROS!$G$560</f>
        <v>013</v>
      </c>
      <c r="I665" s="19" t="str">
        <f>CADASTROS!$H$560</f>
        <v>00003769-7</v>
      </c>
      <c r="J665" s="21">
        <f t="shared" si="18"/>
        <v>0</v>
      </c>
    </row>
    <row r="666" spans="1:10" ht="15.75" x14ac:dyDescent="0.25">
      <c r="A666" s="27">
        <f>CADASTROS!$B$561</f>
        <v>559</v>
      </c>
      <c r="B666" s="18" t="str">
        <f>CADASTROS!$C$561</f>
        <v>Girleide Jesus da Silva</v>
      </c>
      <c r="C666" s="28"/>
      <c r="D666" s="44">
        <f>PLANILHA_COLHEITA_DIÁRIA!$I$912</f>
        <v>0</v>
      </c>
      <c r="E666" s="20">
        <v>6</v>
      </c>
      <c r="F666" s="29" t="str">
        <f>CADASTROS!$E$561</f>
        <v>Cx. Econômica</v>
      </c>
      <c r="G666" s="27">
        <f>CADASTROS!$F$561</f>
        <v>949</v>
      </c>
      <c r="H666" s="29" t="str">
        <f>CADASTROS!$G$561</f>
        <v>013</v>
      </c>
      <c r="I666" s="19" t="str">
        <f>CADASTROS!$H$561</f>
        <v>00007269-0</v>
      </c>
      <c r="J666" s="21">
        <f t="shared" si="18"/>
        <v>0</v>
      </c>
    </row>
    <row r="667" spans="1:10" ht="15.75" x14ac:dyDescent="0.25">
      <c r="A667" s="27">
        <f>CADASTROS!$B$562</f>
        <v>560</v>
      </c>
      <c r="B667" s="18" t="str">
        <f>CADASTROS!$C$562</f>
        <v>Edvan Brito Santos</v>
      </c>
      <c r="C667" s="28"/>
      <c r="D667" s="44">
        <f>PLANILHA_COLHEITA_DIÁRIA!$I$913</f>
        <v>0</v>
      </c>
      <c r="E667" s="20">
        <v>6</v>
      </c>
      <c r="F667" s="29" t="str">
        <f>CADASTROS!$E$562</f>
        <v>Cx. Econômica</v>
      </c>
      <c r="G667" s="27">
        <f>CADASTROS!$F$562</f>
        <v>949</v>
      </c>
      <c r="H667" s="29" t="str">
        <f>CADASTROS!$G$562</f>
        <v>013</v>
      </c>
      <c r="I667" s="19" t="str">
        <f>CADASTROS!$H$562</f>
        <v>00011834-8</v>
      </c>
      <c r="J667" s="21">
        <f t="shared" si="18"/>
        <v>0</v>
      </c>
    </row>
    <row r="668" spans="1:10" ht="15.75" x14ac:dyDescent="0.25">
      <c r="A668" s="27">
        <f>CADASTROS!$B$563</f>
        <v>561</v>
      </c>
      <c r="B668" s="18" t="str">
        <f>CADASTROS!$C$563</f>
        <v>Agda M de Souza Cruz</v>
      </c>
      <c r="C668" s="28"/>
      <c r="D668" s="44">
        <f>PLANILHA_COLHEITA_DIÁRIA!$I$914</f>
        <v>67.5</v>
      </c>
      <c r="E668" s="20">
        <v>6</v>
      </c>
      <c r="F668" s="29" t="str">
        <f>CADASTROS!$E$563</f>
        <v>Cx. Econômica</v>
      </c>
      <c r="G668" s="27">
        <f>CADASTROS!$F$563</f>
        <v>780</v>
      </c>
      <c r="H668" s="29" t="str">
        <f>CADASTROS!$G$563</f>
        <v>013</v>
      </c>
      <c r="I668" s="19" t="str">
        <f>CADASTROS!$H$563</f>
        <v>00021830-9</v>
      </c>
      <c r="J668" s="21">
        <f t="shared" si="18"/>
        <v>405</v>
      </c>
    </row>
    <row r="669" spans="1:10" ht="15.75" x14ac:dyDescent="0.25">
      <c r="A669" s="27">
        <f>CADASTROS!$B$564</f>
        <v>562</v>
      </c>
      <c r="B669" s="18" t="str">
        <f>CADASTROS!$C$564</f>
        <v>Marlene Rosa de Jesus</v>
      </c>
      <c r="C669" s="28"/>
      <c r="D669" s="44">
        <f>PLANILHA_COLHEITA_DIÁRIA!$I$915</f>
        <v>0</v>
      </c>
      <c r="E669" s="20">
        <v>6</v>
      </c>
      <c r="F669" s="29" t="str">
        <f>CADASTROS!$E$564</f>
        <v>Bradesco</v>
      </c>
      <c r="G669" s="27" t="str">
        <f>CADASTROS!$F$564</f>
        <v>3801-6</v>
      </c>
      <c r="H669" s="29" t="str">
        <f>CADASTROS!$G$564</f>
        <v>c/corr</v>
      </c>
      <c r="I669" s="19" t="str">
        <f>CADASTROS!$H$564</f>
        <v>0520371-6</v>
      </c>
      <c r="J669" s="21">
        <f t="shared" si="18"/>
        <v>0</v>
      </c>
    </row>
    <row r="670" spans="1:10" ht="15.75" x14ac:dyDescent="0.25">
      <c r="A670" s="27">
        <f>CADASTROS!$B$565</f>
        <v>563</v>
      </c>
      <c r="B670" s="18" t="str">
        <f>CADASTROS!$C$565</f>
        <v>Maria Nilma S Oliveira</v>
      </c>
      <c r="C670" s="28"/>
      <c r="D670" s="44">
        <f>PLANILHA_COLHEITA_DIÁRIA!$I$916</f>
        <v>0</v>
      </c>
      <c r="E670" s="20">
        <v>6</v>
      </c>
      <c r="F670" s="29" t="str">
        <f>CADASTROS!$E$565</f>
        <v>Cx. Econômica</v>
      </c>
      <c r="G670" s="27">
        <f>CADASTROS!$F$565</f>
        <v>780</v>
      </c>
      <c r="H670" s="29" t="str">
        <f>CADASTROS!$G$565</f>
        <v>023</v>
      </c>
      <c r="I670" s="19" t="str">
        <f>CADASTROS!$H$565</f>
        <v>00009496-0</v>
      </c>
      <c r="J670" s="21">
        <f t="shared" si="18"/>
        <v>0</v>
      </c>
    </row>
    <row r="671" spans="1:10" ht="15.75" x14ac:dyDescent="0.25">
      <c r="A671" s="27">
        <f>CADASTROS!$B$566</f>
        <v>564</v>
      </c>
      <c r="B671" s="18" t="str">
        <f>CADASTROS!$C$566</f>
        <v>Lisete Araújos dos Santos</v>
      </c>
      <c r="C671" s="28"/>
      <c r="D671" s="44">
        <f>PLANILHA_COLHEITA_DIÁRIA!$I$917</f>
        <v>0</v>
      </c>
      <c r="E671" s="20">
        <v>6</v>
      </c>
      <c r="F671" s="29" t="str">
        <f>CADASTROS!$E$566</f>
        <v>Cx. Econômica</v>
      </c>
      <c r="G671" s="27">
        <f>CADASTROS!$F$566</f>
        <v>780</v>
      </c>
      <c r="H671" s="29" t="str">
        <f>CADASTROS!$G$566</f>
        <v>013</v>
      </c>
      <c r="I671" s="19" t="str">
        <f>CADASTROS!$H$566</f>
        <v>00012071-9</v>
      </c>
      <c r="J671" s="21">
        <f t="shared" si="18"/>
        <v>0</v>
      </c>
    </row>
    <row r="672" spans="1:10" ht="15.75" x14ac:dyDescent="0.25">
      <c r="A672" s="27">
        <f>CADASTROS!$B$567</f>
        <v>565</v>
      </c>
      <c r="B672" s="18" t="str">
        <f>CADASTROS!$C$567</f>
        <v>Francineide Sabino da Silva</v>
      </c>
      <c r="C672" s="28"/>
      <c r="D672" s="44">
        <f>PLANILHA_COLHEITA_DIÁRIA!$I$918</f>
        <v>0</v>
      </c>
      <c r="E672" s="20">
        <v>6</v>
      </c>
      <c r="F672" s="29" t="str">
        <f>CADASTROS!$E$567</f>
        <v>Cx. Econômica</v>
      </c>
      <c r="G672" s="27">
        <f>CADASTROS!$F$567</f>
        <v>3777</v>
      </c>
      <c r="H672" s="29" t="str">
        <f>CADASTROS!$G$567</f>
        <v>013</v>
      </c>
      <c r="I672" s="19" t="str">
        <f>CADASTROS!$H$567</f>
        <v>00019870-1</v>
      </c>
      <c r="J672" s="21">
        <f t="shared" si="18"/>
        <v>0</v>
      </c>
    </row>
    <row r="673" spans="1:10" ht="15.75" x14ac:dyDescent="0.25">
      <c r="A673" s="27">
        <f>CADASTROS!$B$568</f>
        <v>566</v>
      </c>
      <c r="B673" s="18" t="str">
        <f>CADASTROS!$C$568</f>
        <v>Lucidalva S Gonçaves</v>
      </c>
      <c r="C673" s="28"/>
      <c r="D673" s="44">
        <f>PLANILHA_COLHEITA_DIÁRIA!$I$919</f>
        <v>0</v>
      </c>
      <c r="E673" s="20">
        <v>6</v>
      </c>
      <c r="F673" s="29" t="str">
        <f>CADASTROS!$E$567</f>
        <v>Cx. Econômica</v>
      </c>
      <c r="G673" s="27">
        <f>CADASTROS!$F$568</f>
        <v>780</v>
      </c>
      <c r="H673" s="29" t="str">
        <f>CADASTROS!$G$568</f>
        <v>013</v>
      </c>
      <c r="I673" s="19" t="str">
        <f>CADASTROS!$H$568</f>
        <v>00005000-1</v>
      </c>
      <c r="J673" s="21">
        <f t="shared" si="18"/>
        <v>0</v>
      </c>
    </row>
    <row r="674" spans="1:10" ht="15.75" x14ac:dyDescent="0.25">
      <c r="A674" s="27">
        <f>CADASTROS!$B$569</f>
        <v>567</v>
      </c>
      <c r="B674" s="18" t="str">
        <f>CADASTROS!$C$569</f>
        <v>Sandoval Francisco de Souza</v>
      </c>
      <c r="C674" s="28"/>
      <c r="D674" s="44">
        <f>PLANILHA_COLHEITA_DIÁRIA!$I$920</f>
        <v>0</v>
      </c>
      <c r="E674" s="20">
        <v>6</v>
      </c>
      <c r="F674" s="29" t="str">
        <f>CADASTROS!$E$569</f>
        <v>Cx. Econômica</v>
      </c>
      <c r="G674" s="27">
        <f>CADASTROS!$F$569</f>
        <v>4825</v>
      </c>
      <c r="H674" s="29" t="str">
        <f>CADASTROS!$G$569</f>
        <v>013</v>
      </c>
      <c r="I674" s="19" t="str">
        <f>CADASTROS!$H$569</f>
        <v>00014546-5</v>
      </c>
      <c r="J674" s="21">
        <f t="shared" si="18"/>
        <v>0</v>
      </c>
    </row>
    <row r="675" spans="1:10" ht="15.75" x14ac:dyDescent="0.25">
      <c r="A675" s="27">
        <f>CADASTROS!$B$570</f>
        <v>568</v>
      </c>
      <c r="B675" s="18" t="str">
        <f>CADASTROS!$C$570</f>
        <v>Damare Santana Passos</v>
      </c>
      <c r="C675" s="28"/>
      <c r="D675" s="44">
        <f>PLANILHA_COLHEITA_DIÁRIA!$I$921</f>
        <v>0</v>
      </c>
      <c r="E675" s="20">
        <v>6</v>
      </c>
      <c r="F675" s="29" t="str">
        <f>CADASTROS!$E$570</f>
        <v>Cx. Econômica</v>
      </c>
      <c r="G675" s="27">
        <f>CADASTROS!$F$570</f>
        <v>4825</v>
      </c>
      <c r="H675" s="29" t="str">
        <f>CADASTROS!$G$570</f>
        <v>013</v>
      </c>
      <c r="I675" s="19" t="str">
        <f>CADASTROS!$H$570</f>
        <v>00008695-7</v>
      </c>
      <c r="J675" s="21">
        <f t="shared" si="18"/>
        <v>0</v>
      </c>
    </row>
    <row r="676" spans="1:10" ht="15.75" x14ac:dyDescent="0.25">
      <c r="A676" s="27">
        <f>CADASTROS!$B$571</f>
        <v>569</v>
      </c>
      <c r="B676" s="18" t="str">
        <f>CADASTROS!$C$571</f>
        <v>Noelma Araújo dos Santos</v>
      </c>
      <c r="C676" s="28"/>
      <c r="D676" s="44">
        <f>PLANILHA_COLHEITA_DIÁRIA!$I$922</f>
        <v>0</v>
      </c>
      <c r="E676" s="20">
        <v>6</v>
      </c>
      <c r="F676" s="29" t="str">
        <f>CADASTROS!$E$571</f>
        <v>Cx. Econômica</v>
      </c>
      <c r="G676" s="27">
        <f>CADASTROS!$F$571</f>
        <v>780</v>
      </c>
      <c r="H676" s="29" t="str">
        <f>CADASTROS!$G$571</f>
        <v>013</v>
      </c>
      <c r="I676" s="19" t="str">
        <f>CADASTROS!$H$571</f>
        <v>00067520-6</v>
      </c>
      <c r="J676" s="21">
        <f t="shared" si="18"/>
        <v>0</v>
      </c>
    </row>
    <row r="677" spans="1:10" ht="15.75" x14ac:dyDescent="0.25">
      <c r="A677" s="27">
        <f>CADASTROS!$B$572</f>
        <v>570</v>
      </c>
      <c r="B677" s="18" t="str">
        <f>CADASTROS!$C$572</f>
        <v>Zilnei Fernandes da Silva</v>
      </c>
      <c r="C677" s="28"/>
      <c r="D677" s="44">
        <f>PLANILHA_COLHEITA_DIÁRIA!$I$923</f>
        <v>0</v>
      </c>
      <c r="E677" s="20">
        <v>6</v>
      </c>
      <c r="F677" s="29" t="str">
        <f>CADASTROS!$E$572</f>
        <v>Cx. Econômica</v>
      </c>
      <c r="G677" s="27">
        <f>CADASTROS!$F$572</f>
        <v>4825</v>
      </c>
      <c r="H677" s="29" t="str">
        <f>CADASTROS!$G$572</f>
        <v>013</v>
      </c>
      <c r="I677" s="19" t="str">
        <f>CADASTROS!$H$572</f>
        <v>00007932-2</v>
      </c>
      <c r="J677" s="21">
        <f t="shared" si="18"/>
        <v>0</v>
      </c>
    </row>
    <row r="678" spans="1:10" ht="15.75" x14ac:dyDescent="0.25">
      <c r="A678" s="27">
        <f>CADASTROS!$B$573</f>
        <v>571</v>
      </c>
      <c r="B678" s="18" t="str">
        <f>CADASTROS!$C$573</f>
        <v>Floraci Maria Fidelis</v>
      </c>
      <c r="C678" s="28"/>
      <c r="D678" s="44">
        <f>PLANILHA_COLHEITA_DIÁRIA!$I$924</f>
        <v>0</v>
      </c>
      <c r="E678" s="20">
        <v>6</v>
      </c>
      <c r="F678" s="29" t="str">
        <f>CADASTROS!$E$573</f>
        <v>Cx. Econômica</v>
      </c>
      <c r="G678" s="27">
        <f>CADASTROS!$F$573</f>
        <v>780</v>
      </c>
      <c r="H678" s="29" t="str">
        <f>CADASTROS!$G$573</f>
        <v>023</v>
      </c>
      <c r="I678" s="19" t="str">
        <f>CADASTROS!$H$573</f>
        <v>00030636-4</v>
      </c>
      <c r="J678" s="21">
        <f t="shared" si="18"/>
        <v>0</v>
      </c>
    </row>
    <row r="679" spans="1:10" ht="15.75" x14ac:dyDescent="0.25">
      <c r="A679" s="27">
        <f>CADASTROS!$B$574</f>
        <v>572</v>
      </c>
      <c r="B679" s="18" t="str">
        <f>CADASTROS!$C$574</f>
        <v>Gersivan Santos Gonçalves</v>
      </c>
      <c r="C679" s="28"/>
      <c r="D679" s="44">
        <f>PLANILHA_COLHEITA_DIÁRIA!$I$925</f>
        <v>0</v>
      </c>
      <c r="E679" s="20">
        <v>6</v>
      </c>
      <c r="F679" s="29" t="str">
        <f>CADASTROS!$E$574</f>
        <v>Cx. Econômica</v>
      </c>
      <c r="G679" s="27">
        <f>CADASTROS!$F$574</f>
        <v>4825</v>
      </c>
      <c r="H679" s="29" t="str">
        <f>CADASTROS!$G$574</f>
        <v>013</v>
      </c>
      <c r="I679" s="19" t="str">
        <f>CADASTROS!$H$574</f>
        <v>00010471-8</v>
      </c>
      <c r="J679" s="21">
        <f t="shared" si="18"/>
        <v>0</v>
      </c>
    </row>
    <row r="680" spans="1:10" ht="15.75" x14ac:dyDescent="0.25">
      <c r="A680" s="27">
        <f>CADASTROS!$B$575</f>
        <v>573</v>
      </c>
      <c r="B680" s="18" t="str">
        <f>CADASTROS!$C$575</f>
        <v>Ivanilde Barbosa Viana</v>
      </c>
      <c r="C680" s="28"/>
      <c r="D680" s="44">
        <f>PLANILHA_COLHEITA_DIÁRIA!$I$926</f>
        <v>87.5</v>
      </c>
      <c r="E680" s="20">
        <v>6</v>
      </c>
      <c r="F680" s="29" t="str">
        <f>CADASTROS!$E$575</f>
        <v>Cx. Econômica</v>
      </c>
      <c r="G680" s="27">
        <f>CADASTROS!$F$575</f>
        <v>780</v>
      </c>
      <c r="H680" s="29" t="str">
        <f>CADASTROS!$G$575</f>
        <v>023</v>
      </c>
      <c r="I680" s="19" t="str">
        <f>CADASTROS!$H$575</f>
        <v>00012045-7</v>
      </c>
      <c r="J680" s="21">
        <f t="shared" si="18"/>
        <v>525</v>
      </c>
    </row>
    <row r="681" spans="1:10" ht="15.75" x14ac:dyDescent="0.25">
      <c r="A681" s="27">
        <f>CADASTROS!$B$576</f>
        <v>574</v>
      </c>
      <c r="B681" s="18" t="str">
        <f>CADASTROS!$C$576</f>
        <v>Cassio Jesus Silva</v>
      </c>
      <c r="C681" s="28"/>
      <c r="D681" s="44">
        <f>PLANILHA_COLHEITA_DIÁRIA!$I$927</f>
        <v>0</v>
      </c>
      <c r="E681" s="20">
        <v>6</v>
      </c>
      <c r="F681" s="29" t="str">
        <f>CADASTROS!$E$576</f>
        <v>Cx. Econômica</v>
      </c>
      <c r="G681" s="27">
        <f>CADASTROS!$F$576</f>
        <v>4818</v>
      </c>
      <c r="H681" s="29" t="str">
        <f>CADASTROS!$G$576</f>
        <v>013</v>
      </c>
      <c r="I681" s="19" t="str">
        <f>CADASTROS!$H$576</f>
        <v>00007127-7</v>
      </c>
      <c r="J681" s="21">
        <f t="shared" si="18"/>
        <v>0</v>
      </c>
    </row>
    <row r="682" spans="1:10" ht="15.75" x14ac:dyDescent="0.25">
      <c r="A682" s="27">
        <f>CADASTROS!$B$577</f>
        <v>575</v>
      </c>
      <c r="B682" s="18" t="str">
        <f>CADASTROS!$C$577</f>
        <v>Eciene Pereira da Silva</v>
      </c>
      <c r="C682" s="28"/>
      <c r="D682" s="44">
        <f>PLANILHA_COLHEITA_DIÁRIA!$I$928</f>
        <v>206</v>
      </c>
      <c r="E682" s="20">
        <v>6</v>
      </c>
      <c r="F682" s="29" t="str">
        <f>CADASTROS!$E$577</f>
        <v>Bradesco</v>
      </c>
      <c r="G682" s="27" t="str">
        <f>CADASTROS!$F$577</f>
        <v>3801-6</v>
      </c>
      <c r="H682" s="29" t="str">
        <f>CADASTROS!$G$577</f>
        <v>c/corr</v>
      </c>
      <c r="I682" s="19" t="str">
        <f>CADASTROS!$H$577</f>
        <v>0064300-9</v>
      </c>
      <c r="J682" s="21">
        <f t="shared" si="18"/>
        <v>1236</v>
      </c>
    </row>
    <row r="683" spans="1:10" ht="15.75" x14ac:dyDescent="0.25">
      <c r="A683" s="27">
        <f>CADASTROS!$B$578</f>
        <v>576</v>
      </c>
      <c r="B683" s="18" t="str">
        <f>CADASTROS!$C$578</f>
        <v>Ronaldo Souza da Cruz</v>
      </c>
      <c r="C683" s="28"/>
      <c r="D683" s="51">
        <f>PLANILHA_COLHEITA_DIÁRIA!$I$929</f>
        <v>25</v>
      </c>
      <c r="E683" s="20">
        <v>6</v>
      </c>
      <c r="F683" s="29" t="str">
        <f>CADASTROS!$E$578</f>
        <v>Bradesco</v>
      </c>
      <c r="G683" s="27" t="str">
        <f>CADASTROS!$F$578</f>
        <v>3801-6</v>
      </c>
      <c r="H683" s="29" t="str">
        <f>CADASTROS!$G$578</f>
        <v>c/corr</v>
      </c>
      <c r="I683" s="19" t="str">
        <f>CADASTROS!$H$578</f>
        <v>0001619-5</v>
      </c>
      <c r="J683" s="21">
        <f t="shared" si="18"/>
        <v>150</v>
      </c>
    </row>
    <row r="684" spans="1:10" ht="15.75" x14ac:dyDescent="0.25">
      <c r="A684" s="27">
        <f>CADASTROS!$B$579</f>
        <v>577</v>
      </c>
      <c r="B684" s="18" t="str">
        <f>CADASTROS!$C$579</f>
        <v>Maria Paula de Jesus Matos</v>
      </c>
      <c r="C684" s="28"/>
      <c r="D684" s="44">
        <f>PLANILHA_COLHEITA_DIÁRIA!$I$930</f>
        <v>0</v>
      </c>
      <c r="E684" s="20">
        <v>6</v>
      </c>
      <c r="F684" s="29" t="str">
        <f>CADASTROS!$E$579</f>
        <v>Bradesco</v>
      </c>
      <c r="G684" s="27" t="str">
        <f>CADASTROS!$F$579</f>
        <v>3801-6</v>
      </c>
      <c r="H684" s="29" t="str">
        <f>CADASTROS!$G$579</f>
        <v>poup</v>
      </c>
      <c r="I684" s="19" t="str">
        <f>CADASTROS!$H$579</f>
        <v>1000156-0</v>
      </c>
      <c r="J684" s="21">
        <f t="shared" si="18"/>
        <v>0</v>
      </c>
    </row>
    <row r="685" spans="1:10" ht="15.75" x14ac:dyDescent="0.25">
      <c r="A685" s="27">
        <f>CADASTROS!$B$580</f>
        <v>578</v>
      </c>
      <c r="B685" s="18" t="str">
        <f>CADASTROS!$C$580</f>
        <v>Lucas Fernandes B Santos</v>
      </c>
      <c r="C685" s="28"/>
      <c r="D685" s="51">
        <f>PLANILHA_COLHEITA_DIÁRIA!$I$931</f>
        <v>53.5</v>
      </c>
      <c r="E685" s="20">
        <v>6</v>
      </c>
      <c r="F685" s="29" t="str">
        <f>CADASTROS!$E$580</f>
        <v>Cx. Econômica</v>
      </c>
      <c r="G685" s="27">
        <f>CADASTROS!$F$580</f>
        <v>4825</v>
      </c>
      <c r="H685" s="29" t="str">
        <f>CADASTROS!$G$580</f>
        <v>013</v>
      </c>
      <c r="I685" s="19" t="str">
        <f>CADASTROS!$H$580</f>
        <v>00012756-4</v>
      </c>
      <c r="J685" s="21">
        <f t="shared" si="18"/>
        <v>321</v>
      </c>
    </row>
    <row r="686" spans="1:10" ht="15.75" x14ac:dyDescent="0.25">
      <c r="A686" s="27">
        <f>CADASTROS!$B$581</f>
        <v>579</v>
      </c>
      <c r="B686" s="18" t="str">
        <f>CADASTROS!$C$581</f>
        <v>Leandro Souza dos Santos</v>
      </c>
      <c r="C686" s="28"/>
      <c r="D686" s="44">
        <f>PLANILHA_COLHEITA_DIÁRIA!$I$932</f>
        <v>0</v>
      </c>
      <c r="E686" s="20">
        <v>6</v>
      </c>
      <c r="F686" s="29" t="str">
        <f>CADASTROS!$E$581</f>
        <v>Cx. Econômica</v>
      </c>
      <c r="G686" s="27">
        <f>CADASTROS!$F$581</f>
        <v>4825</v>
      </c>
      <c r="H686" s="29" t="str">
        <f>CADASTROS!$G$581</f>
        <v>013</v>
      </c>
      <c r="I686" s="19" t="str">
        <f>CADASTROS!$H$581</f>
        <v>00011956-1</v>
      </c>
      <c r="J686" s="21">
        <f t="shared" si="18"/>
        <v>0</v>
      </c>
    </row>
    <row r="687" spans="1:10" ht="15.75" x14ac:dyDescent="0.25">
      <c r="A687" s="27">
        <f>CADASTROS!$B$582</f>
        <v>580</v>
      </c>
      <c r="B687" s="18" t="str">
        <f>CADASTROS!$C$582</f>
        <v>Alex Silva dos Santos</v>
      </c>
      <c r="C687" s="28"/>
      <c r="D687" s="44">
        <f>PLANILHA_COLHEITA_DIÁRIA!$I$933</f>
        <v>0</v>
      </c>
      <c r="E687" s="20">
        <v>6</v>
      </c>
      <c r="F687" s="29" t="str">
        <f>CADASTROS!$E$582</f>
        <v>Cx. Econômica</v>
      </c>
      <c r="G687" s="27">
        <f>CADASTROS!$F$582</f>
        <v>4825</v>
      </c>
      <c r="H687" s="29" t="str">
        <f>CADASTROS!$G$582</f>
        <v>013</v>
      </c>
      <c r="I687" s="19" t="str">
        <f>CADASTROS!$H$582</f>
        <v>00009132-2</v>
      </c>
      <c r="J687" s="21">
        <f t="shared" si="18"/>
        <v>0</v>
      </c>
    </row>
    <row r="688" spans="1:10" ht="15.75" x14ac:dyDescent="0.25">
      <c r="A688" s="27">
        <f>CADASTROS!$B$583</f>
        <v>581</v>
      </c>
      <c r="B688" s="18" t="str">
        <f>CADASTROS!$C$583</f>
        <v>Nilzete de Jesus Santos</v>
      </c>
      <c r="C688" s="28"/>
      <c r="D688" s="51">
        <f>PLANILHA_COLHEITA_DIÁRIA!$I$934</f>
        <v>0</v>
      </c>
      <c r="E688" s="20">
        <v>6</v>
      </c>
      <c r="F688" s="29" t="str">
        <f>CADASTROS!$E$583</f>
        <v>Cx. Econômica</v>
      </c>
      <c r="G688" s="27">
        <f>CADASTROS!$F$583</f>
        <v>4825</v>
      </c>
      <c r="H688" s="29" t="str">
        <f>CADASTROS!$G$583</f>
        <v>013</v>
      </c>
      <c r="I688" s="19" t="str">
        <f>CADASTROS!$H$583</f>
        <v>00015735-8</v>
      </c>
      <c r="J688" s="21">
        <f t="shared" si="18"/>
        <v>0</v>
      </c>
    </row>
    <row r="689" spans="1:10" ht="15.75" x14ac:dyDescent="0.25">
      <c r="A689" s="27">
        <f>CADASTROS!$B$584</f>
        <v>582</v>
      </c>
      <c r="B689" s="18" t="str">
        <f>CADASTROS!$C$584</f>
        <v>Maria de Fátima Teles de Oliveira</v>
      </c>
      <c r="C689" s="28"/>
      <c r="D689" s="44">
        <f>PLANILHA_COLHEITA_DIÁRIA!$I$935</f>
        <v>0</v>
      </c>
      <c r="E689" s="20">
        <v>6</v>
      </c>
      <c r="F689" s="29" t="str">
        <f>CADASTROS!$E$584</f>
        <v>Bradesco</v>
      </c>
      <c r="G689" s="27" t="str">
        <f>CADASTROS!$F$584</f>
        <v>3801-6</v>
      </c>
      <c r="H689" s="29" t="str">
        <f>CADASTROS!$G$584</f>
        <v>c/corr</v>
      </c>
      <c r="I689" s="19" t="str">
        <f>CADASTROS!$H$584</f>
        <v>0002131-8</v>
      </c>
      <c r="J689" s="21">
        <f t="shared" si="18"/>
        <v>0</v>
      </c>
    </row>
    <row r="690" spans="1:10" ht="15.75" x14ac:dyDescent="0.25">
      <c r="A690" s="27">
        <f>CADASTROS!$B$585</f>
        <v>583</v>
      </c>
      <c r="B690" s="18" t="str">
        <f>CADASTROS!$C$585</f>
        <v>Elvismaria Santos dos Anjos</v>
      </c>
      <c r="C690" s="28"/>
      <c r="D690" s="44">
        <f>PLANILHA_COLHEITA_DIÁRIA!$I$936</f>
        <v>0</v>
      </c>
      <c r="E690" s="20">
        <v>6</v>
      </c>
      <c r="F690" s="29" t="str">
        <f>CADASTROS!$E$585</f>
        <v>Cx. Econômica</v>
      </c>
      <c r="G690" s="27">
        <f>CADASTROS!$F$585</f>
        <v>4825</v>
      </c>
      <c r="H690" s="29" t="str">
        <f>CADASTROS!$G$585</f>
        <v>013</v>
      </c>
      <c r="I690" s="19" t="str">
        <f>CADASTROS!$H$585</f>
        <v>871262371-5</v>
      </c>
      <c r="J690" s="21">
        <f t="shared" si="18"/>
        <v>0</v>
      </c>
    </row>
    <row r="691" spans="1:10" ht="15.75" x14ac:dyDescent="0.25">
      <c r="A691" s="27">
        <f>CADASTROS!$B$586</f>
        <v>584</v>
      </c>
      <c r="B691" s="18" t="str">
        <f>CADASTROS!$C$586</f>
        <v>Evanessa Santos Oliveira</v>
      </c>
      <c r="C691" s="28"/>
      <c r="D691" s="44">
        <f>PLANILHA_COLHEITA_DIÁRIA!$I$937</f>
        <v>0</v>
      </c>
      <c r="E691" s="20">
        <v>6</v>
      </c>
      <c r="F691" s="29" t="str">
        <f>CADASTROS!$E$586</f>
        <v>Cx. Econômica</v>
      </c>
      <c r="G691" s="27">
        <f>CADASTROS!$F$586</f>
        <v>4825</v>
      </c>
      <c r="H691" s="29" t="str">
        <f>CADASTROS!$G$586</f>
        <v>013</v>
      </c>
      <c r="I691" s="19" t="str">
        <f>CADASTROS!$H$586</f>
        <v>00012988-5</v>
      </c>
      <c r="J691" s="21">
        <f t="shared" si="18"/>
        <v>0</v>
      </c>
    </row>
    <row r="692" spans="1:10" ht="15.75" x14ac:dyDescent="0.25">
      <c r="B692" s="289"/>
      <c r="C692" s="289"/>
      <c r="D692" s="15">
        <f>SUM(D647:D691)</f>
        <v>439.5</v>
      </c>
      <c r="E692" s="15"/>
      <c r="F692" s="41"/>
      <c r="G692" s="12"/>
      <c r="H692" s="12"/>
      <c r="I692" s="42"/>
      <c r="J692" s="17">
        <f>SUM(J647:J691)</f>
        <v>2637</v>
      </c>
    </row>
    <row r="695" spans="1:10" ht="15.75" x14ac:dyDescent="0.25">
      <c r="A695" s="282" t="s">
        <v>8</v>
      </c>
      <c r="B695" s="282"/>
      <c r="C695" s="282"/>
      <c r="D695" s="282"/>
      <c r="E695" s="282"/>
      <c r="F695" s="282"/>
      <c r="G695" s="282"/>
      <c r="H695" s="282"/>
      <c r="I695" s="282"/>
      <c r="J695" s="282"/>
    </row>
    <row r="696" spans="1:10" ht="16.5" thickBot="1" x14ac:dyDescent="0.3">
      <c r="A696" s="283" t="s">
        <v>10</v>
      </c>
      <c r="B696" s="283"/>
      <c r="C696" s="283"/>
      <c r="D696" s="283"/>
      <c r="E696" s="283"/>
      <c r="F696" s="283"/>
      <c r="G696" s="283"/>
      <c r="H696" s="283"/>
      <c r="I696" s="283"/>
      <c r="J696" s="283"/>
    </row>
    <row r="697" spans="1:10" ht="17.25" thickTop="1" thickBot="1" x14ac:dyDescent="0.3">
      <c r="A697" s="284" t="s">
        <v>2967</v>
      </c>
      <c r="B697" s="284"/>
      <c r="C697" s="284"/>
      <c r="D697" s="284"/>
      <c r="E697" s="284"/>
      <c r="F697" s="284"/>
      <c r="G697" s="284"/>
      <c r="H697" s="284"/>
      <c r="I697" s="284"/>
      <c r="J697" s="284"/>
    </row>
    <row r="698" spans="1:10" ht="19.149999999999999" customHeight="1" x14ac:dyDescent="0.25">
      <c r="A698" s="22" t="s">
        <v>21</v>
      </c>
      <c r="B698" s="285" t="s">
        <v>19</v>
      </c>
      <c r="C698" s="290" t="s">
        <v>7</v>
      </c>
      <c r="D698" s="292" t="s">
        <v>13</v>
      </c>
      <c r="E698" s="23" t="s">
        <v>12</v>
      </c>
      <c r="F698" s="285" t="s">
        <v>14</v>
      </c>
      <c r="G698" s="285" t="s">
        <v>15</v>
      </c>
      <c r="H698" s="285" t="s">
        <v>16</v>
      </c>
      <c r="I698" s="285" t="s">
        <v>17</v>
      </c>
      <c r="J698" s="287" t="s">
        <v>18</v>
      </c>
    </row>
    <row r="699" spans="1:10" ht="19.5" customHeight="1" thickBot="1" x14ac:dyDescent="0.3">
      <c r="A699" s="24" t="s">
        <v>20</v>
      </c>
      <c r="B699" s="286"/>
      <c r="C699" s="291"/>
      <c r="D699" s="293"/>
      <c r="E699" s="38" t="s">
        <v>11</v>
      </c>
      <c r="F699" s="286"/>
      <c r="G699" s="286"/>
      <c r="H699" s="286"/>
      <c r="I699" s="286"/>
      <c r="J699" s="288"/>
    </row>
    <row r="700" spans="1:10" ht="15.75" x14ac:dyDescent="0.25">
      <c r="A700" s="27">
        <f>CADASTROS!$B$587</f>
        <v>585</v>
      </c>
      <c r="B700" s="18" t="str">
        <f>CADASTROS!$C$587</f>
        <v>Lucimar Rosa do Nascimento</v>
      </c>
      <c r="C700" s="28"/>
      <c r="D700" s="44">
        <f>PLANILHA_COLHEITA_DIÁRIA!$I$954</f>
        <v>0</v>
      </c>
      <c r="E700" s="20">
        <v>6</v>
      </c>
      <c r="F700" s="29" t="str">
        <f>CADASTROS!$E$587</f>
        <v>Bradesco</v>
      </c>
      <c r="G700" s="27" t="str">
        <f>CADASTROS!$F$587</f>
        <v>1464-8</v>
      </c>
      <c r="H700" s="29" t="str">
        <f>CADASTROS!$G$587</f>
        <v>poup</v>
      </c>
      <c r="I700" s="19" t="str">
        <f>CADASTROS!$H$587</f>
        <v>1022138-2</v>
      </c>
      <c r="J700" s="21">
        <f t="shared" ref="J700:J744" si="19">D700*E700</f>
        <v>0</v>
      </c>
    </row>
    <row r="701" spans="1:10" ht="15.75" x14ac:dyDescent="0.25">
      <c r="A701" s="27">
        <f>CADASTROS!$B$588</f>
        <v>586</v>
      </c>
      <c r="B701" s="18" t="str">
        <f>CADASTROS!$C$588</f>
        <v>Ilza Matos S Santos</v>
      </c>
      <c r="C701" s="28"/>
      <c r="D701" s="44">
        <f>PLANILHA_COLHEITA_DIÁRIA!$I$955</f>
        <v>0</v>
      </c>
      <c r="E701" s="20">
        <v>6</v>
      </c>
      <c r="F701" s="29" t="str">
        <f>CADASTROS!$E$588</f>
        <v>Banco do Brasil</v>
      </c>
      <c r="G701" s="27" t="str">
        <f>CADASTROS!$F$588</f>
        <v>2760-X</v>
      </c>
      <c r="H701" s="29" t="str">
        <f>CADASTROS!$G$588</f>
        <v>poup</v>
      </c>
      <c r="I701" s="19" t="str">
        <f>CADASTROS!$H$588</f>
        <v>9.846-0</v>
      </c>
      <c r="J701" s="21">
        <f t="shared" si="19"/>
        <v>0</v>
      </c>
    </row>
    <row r="702" spans="1:10" ht="15.75" x14ac:dyDescent="0.25">
      <c r="A702" s="27">
        <f>CADASTROS!$B$589</f>
        <v>587</v>
      </c>
      <c r="B702" s="18" t="str">
        <f>CADASTROS!$C$589</f>
        <v>Lucineide da Silva Veleiro</v>
      </c>
      <c r="C702" s="28"/>
      <c r="D702" s="44">
        <f>PLANILHA_COLHEITA_DIÁRIA!$I$956</f>
        <v>0</v>
      </c>
      <c r="E702" s="20">
        <v>6</v>
      </c>
      <c r="F702" s="29" t="str">
        <f>CADASTROS!$E$589</f>
        <v>Bradesco</v>
      </c>
      <c r="G702" s="27" t="str">
        <f>CADASTROS!$F$589</f>
        <v>3801-6</v>
      </c>
      <c r="H702" s="29" t="str">
        <f>CADASTROS!$G$589</f>
        <v>c/corr</v>
      </c>
      <c r="I702" s="19" t="str">
        <f>CADASTROS!$H$589</f>
        <v>0002128-8</v>
      </c>
      <c r="J702" s="21">
        <f t="shared" si="19"/>
        <v>0</v>
      </c>
    </row>
    <row r="703" spans="1:10" ht="15.75" x14ac:dyDescent="0.25">
      <c r="A703" s="27">
        <f>CADASTROS!$B$590</f>
        <v>588</v>
      </c>
      <c r="B703" s="18" t="str">
        <f>CADASTROS!$C$590</f>
        <v>Realdo Santos Oliveira</v>
      </c>
      <c r="C703" s="28"/>
      <c r="D703" s="44">
        <f>PLANILHA_COLHEITA_DIÁRIA!$I$957</f>
        <v>0</v>
      </c>
      <c r="E703" s="20">
        <v>6</v>
      </c>
      <c r="F703" s="29" t="str">
        <f>CADASTROS!$E$590</f>
        <v>Cx. Econômica</v>
      </c>
      <c r="G703" s="27">
        <f>CADASTROS!$F$590</f>
        <v>4825</v>
      </c>
      <c r="H703" s="29" t="str">
        <f>CADASTROS!$G$590</f>
        <v>013</v>
      </c>
      <c r="I703" s="19" t="str">
        <f>CADASTROS!$H$590</f>
        <v>00005228-9</v>
      </c>
      <c r="J703" s="21">
        <f t="shared" si="19"/>
        <v>0</v>
      </c>
    </row>
    <row r="704" spans="1:10" ht="15.75" x14ac:dyDescent="0.25">
      <c r="A704" s="27">
        <f>CADASTROS!$B$591</f>
        <v>589</v>
      </c>
      <c r="B704" s="18" t="str">
        <f>CADASTROS!$C$591</f>
        <v>Morgana Dias de Araújo</v>
      </c>
      <c r="C704" s="28"/>
      <c r="D704" s="44">
        <f>PLANILHA_COLHEITA_DIÁRIA!$I$958</f>
        <v>0</v>
      </c>
      <c r="E704" s="20">
        <v>6</v>
      </c>
      <c r="F704" s="29" t="str">
        <f>CADASTROS!$E$591</f>
        <v>Cx. Econômica</v>
      </c>
      <c r="G704" s="27">
        <f>CADASTROS!$F$591</f>
        <v>4825</v>
      </c>
      <c r="H704" s="29" t="str">
        <f>CADASTROS!$G$591</f>
        <v>013</v>
      </c>
      <c r="I704" s="19" t="str">
        <f>CADASTROS!$H$591</f>
        <v>00009239-6</v>
      </c>
      <c r="J704" s="21">
        <f t="shared" si="19"/>
        <v>0</v>
      </c>
    </row>
    <row r="705" spans="1:10" ht="15.75" x14ac:dyDescent="0.25">
      <c r="A705" s="27">
        <f>CADASTROS!$B$592</f>
        <v>590</v>
      </c>
      <c r="B705" s="18" t="str">
        <f>CADASTROS!$C$592</f>
        <v>Quitéria Jesus da Silva</v>
      </c>
      <c r="C705" s="28"/>
      <c r="D705" s="44">
        <f>PLANILHA_COLHEITA_DIÁRIA!$I$959</f>
        <v>0</v>
      </c>
      <c r="E705" s="20">
        <v>6</v>
      </c>
      <c r="F705" s="29" t="str">
        <f>CADASTROS!$E$592</f>
        <v>Cx. Econômica</v>
      </c>
      <c r="G705" s="27">
        <f>CADASTROS!$F$592</f>
        <v>780</v>
      </c>
      <c r="H705" s="29" t="str">
        <f>CADASTROS!$G$592</f>
        <v>023</v>
      </c>
      <c r="I705" s="19" t="str">
        <f>CADASTROS!$H$592</f>
        <v>00008908-8</v>
      </c>
      <c r="J705" s="21">
        <f t="shared" si="19"/>
        <v>0</v>
      </c>
    </row>
    <row r="706" spans="1:10" ht="15.75" x14ac:dyDescent="0.25">
      <c r="A706" s="27">
        <f>CADASTROS!$B$593</f>
        <v>591</v>
      </c>
      <c r="B706" s="18" t="str">
        <f>CADASTROS!$C$593</f>
        <v>Sirlandia Alves dos Santos</v>
      </c>
      <c r="C706" s="28"/>
      <c r="D706" s="44">
        <f>PLANILHA_COLHEITA_DIÁRIA!$I$960</f>
        <v>0</v>
      </c>
      <c r="E706" s="20">
        <v>6</v>
      </c>
      <c r="F706" s="29" t="str">
        <f>CADASTROS!$E$593</f>
        <v>Cx. Econômica</v>
      </c>
      <c r="G706" s="27">
        <f>CADASTROS!$F$593</f>
        <v>241</v>
      </c>
      <c r="H706" s="29" t="str">
        <f>CADASTROS!$G$593</f>
        <v>013</v>
      </c>
      <c r="I706" s="19" t="str">
        <f>CADASTROS!$H$593</f>
        <v>00017672-1</v>
      </c>
      <c r="J706" s="21">
        <f t="shared" si="19"/>
        <v>0</v>
      </c>
    </row>
    <row r="707" spans="1:10" ht="15.75" x14ac:dyDescent="0.25">
      <c r="A707" s="27">
        <f>CADASTROS!$B$594</f>
        <v>592</v>
      </c>
      <c r="B707" s="18" t="str">
        <f>CADASTROS!$C$594</f>
        <v>Eulalia Oliveira Costa</v>
      </c>
      <c r="C707" s="28"/>
      <c r="D707" s="44">
        <f>PLANILHA_COLHEITA_DIÁRIA!$I$961</f>
        <v>0</v>
      </c>
      <c r="E707" s="20">
        <v>6</v>
      </c>
      <c r="F707" s="29" t="str">
        <f>CADASTROS!$E$594</f>
        <v>Cx. Econômica</v>
      </c>
      <c r="G707" s="27">
        <f>CADASTROS!$F$594</f>
        <v>4825</v>
      </c>
      <c r="H707" s="29" t="str">
        <f>CADASTROS!$G$594</f>
        <v>013</v>
      </c>
      <c r="I707" s="19" t="str">
        <f>CADASTROS!$H$594</f>
        <v>00010598-6</v>
      </c>
      <c r="J707" s="21">
        <f t="shared" si="19"/>
        <v>0</v>
      </c>
    </row>
    <row r="708" spans="1:10" ht="15.75" x14ac:dyDescent="0.25">
      <c r="A708" s="27">
        <f>CADASTROS!$B$595</f>
        <v>593</v>
      </c>
      <c r="B708" s="18" t="str">
        <f>CADASTROS!$C$595</f>
        <v>Flaudemir F Fonseca</v>
      </c>
      <c r="C708" s="28"/>
      <c r="D708" s="44">
        <f>PLANILHA_COLHEITA_DIÁRIA!$I$962</f>
        <v>0</v>
      </c>
      <c r="E708" s="20">
        <v>6</v>
      </c>
      <c r="F708" s="29" t="str">
        <f>CADASTROS!$E$595</f>
        <v>Cx. Econômica</v>
      </c>
      <c r="G708" s="27">
        <f>CADASTROS!$F$595</f>
        <v>1655</v>
      </c>
      <c r="H708" s="29" t="str">
        <f>CADASTROS!$G$595</f>
        <v>013</v>
      </c>
      <c r="I708" s="19" t="str">
        <f>CADASTROS!$H$595</f>
        <v>00084157-5</v>
      </c>
      <c r="J708" s="21">
        <f t="shared" si="19"/>
        <v>0</v>
      </c>
    </row>
    <row r="709" spans="1:10" ht="15.75" x14ac:dyDescent="0.25">
      <c r="A709" s="27">
        <f>CADASTROS!$B$596</f>
        <v>594</v>
      </c>
      <c r="B709" s="18" t="str">
        <f>CADASTROS!$C$596</f>
        <v>João Marcos M Alcantara</v>
      </c>
      <c r="C709" s="28"/>
      <c r="D709" s="51">
        <f>PLANILHA_COLHEITA_DIÁRIA!$I$963</f>
        <v>0</v>
      </c>
      <c r="E709" s="20">
        <v>6</v>
      </c>
      <c r="F709" s="29" t="str">
        <f>CADASTROS!$E$596</f>
        <v>Cx. Econômica</v>
      </c>
      <c r="G709" s="27">
        <f>CADASTROS!$F$596</f>
        <v>783</v>
      </c>
      <c r="H709" s="29" t="str">
        <f>CADASTROS!$G$596</f>
        <v>013</v>
      </c>
      <c r="I709" s="19" t="str">
        <f>CADASTROS!$H$596</f>
        <v>00119374-0</v>
      </c>
      <c r="J709" s="21">
        <f t="shared" si="19"/>
        <v>0</v>
      </c>
    </row>
    <row r="710" spans="1:10" ht="15.75" x14ac:dyDescent="0.25">
      <c r="A710" s="27">
        <f>CADASTROS!$B$597</f>
        <v>595</v>
      </c>
      <c r="B710" s="18" t="str">
        <f>CADASTROS!$C$597</f>
        <v>Deleon de Jesus Souza</v>
      </c>
      <c r="C710" s="28"/>
      <c r="D710" s="44">
        <f>PLANILHA_COLHEITA_DIÁRIA!$I$964</f>
        <v>0</v>
      </c>
      <c r="E710" s="20">
        <v>6</v>
      </c>
      <c r="F710" s="29" t="str">
        <f>CADASTROS!$E$597</f>
        <v>Bradesco</v>
      </c>
      <c r="G710" s="27" t="str">
        <f>CADASTROS!$F$597</f>
        <v>3801-6</v>
      </c>
      <c r="H710" s="29" t="str">
        <f>CADASTROS!$G$597</f>
        <v>c/corr</v>
      </c>
      <c r="I710" s="19" t="str">
        <f>CADASTROS!$H$597</f>
        <v>0001459-1</v>
      </c>
      <c r="J710" s="21">
        <f t="shared" si="19"/>
        <v>0</v>
      </c>
    </row>
    <row r="711" spans="1:10" ht="15.75" x14ac:dyDescent="0.25">
      <c r="A711" s="27">
        <f>CADASTROS!$B$598</f>
        <v>596</v>
      </c>
      <c r="B711" s="18" t="str">
        <f>CADASTROS!$C$598</f>
        <v>Jorge Ferreira Lopes</v>
      </c>
      <c r="C711" s="28"/>
      <c r="D711" s="44">
        <f>PLANILHA_COLHEITA_DIÁRIA!$I$965</f>
        <v>0</v>
      </c>
      <c r="E711" s="20">
        <v>6</v>
      </c>
      <c r="F711" s="29" t="str">
        <f>CADASTROS!$E$598</f>
        <v>Cx. Econômica</v>
      </c>
      <c r="G711" s="27">
        <f>CADASTROS!$F$598</f>
        <v>780</v>
      </c>
      <c r="H711" s="29" t="str">
        <f>CADASTROS!$G$598</f>
        <v>013</v>
      </c>
      <c r="I711" s="19" t="str">
        <f>CADASTROS!$H$598</f>
        <v>00006028-7</v>
      </c>
      <c r="J711" s="21">
        <f t="shared" si="19"/>
        <v>0</v>
      </c>
    </row>
    <row r="712" spans="1:10" ht="15.75" x14ac:dyDescent="0.25">
      <c r="A712" s="27">
        <f>CADASTROS!$B$599</f>
        <v>597</v>
      </c>
      <c r="B712" s="18" t="str">
        <f>CADASTROS!$C$599</f>
        <v>Gracinelia Rosa de Oliveira</v>
      </c>
      <c r="C712" s="28"/>
      <c r="D712" s="44">
        <f>PLANILHA_COLHEITA_DIÁRIA!$I$966</f>
        <v>0</v>
      </c>
      <c r="E712" s="20">
        <v>6</v>
      </c>
      <c r="F712" s="29" t="str">
        <f>CADASTROS!$E$599</f>
        <v>Banco do Brasil</v>
      </c>
      <c r="G712" s="27" t="str">
        <f>CADASTROS!$F$599</f>
        <v>3833-4</v>
      </c>
      <c r="H712" s="29" t="str">
        <f>CADASTROS!$G$599</f>
        <v>poup</v>
      </c>
      <c r="I712" s="19" t="str">
        <f>CADASTROS!$H$599</f>
        <v>12.758-2</v>
      </c>
      <c r="J712" s="21">
        <f t="shared" si="19"/>
        <v>0</v>
      </c>
    </row>
    <row r="713" spans="1:10" ht="15.75" x14ac:dyDescent="0.25">
      <c r="A713" s="27">
        <f>CADASTROS!$B$600</f>
        <v>598</v>
      </c>
      <c r="B713" s="18" t="str">
        <f>CADASTROS!$C$600</f>
        <v>Elissandro Lopes de Souza</v>
      </c>
      <c r="C713" s="28"/>
      <c r="D713" s="44">
        <f>PLANILHA_COLHEITA_DIÁRIA!$I$967</f>
        <v>13.5</v>
      </c>
      <c r="E713" s="20">
        <v>6</v>
      </c>
      <c r="F713" s="29" t="str">
        <f>CADASTROS!$E$600</f>
        <v>Cx. Econômica</v>
      </c>
      <c r="G713" s="27">
        <f>CADASTROS!$F$600</f>
        <v>2734</v>
      </c>
      <c r="H713" s="29" t="str">
        <f>CADASTROS!$G$600</f>
        <v>013</v>
      </c>
      <c r="I713" s="19" t="str">
        <f>CADASTROS!$H$600</f>
        <v>00055191-9</v>
      </c>
      <c r="J713" s="21">
        <f t="shared" si="19"/>
        <v>81</v>
      </c>
    </row>
    <row r="714" spans="1:10" ht="15.75" x14ac:dyDescent="0.25">
      <c r="A714" s="27">
        <f>CADASTROS!$B$601</f>
        <v>599</v>
      </c>
      <c r="B714" s="18" t="str">
        <f>CADASTROS!$C$601</f>
        <v>Gilverson Costa de Souza</v>
      </c>
      <c r="C714" s="28"/>
      <c r="D714" s="44">
        <f>PLANILHA_COLHEITA_DIÁRIA!$I$968</f>
        <v>0</v>
      </c>
      <c r="E714" s="20">
        <v>6</v>
      </c>
      <c r="F714" s="29" t="str">
        <f>CADASTROS!$E$601</f>
        <v>Cx. Econômica</v>
      </c>
      <c r="G714" s="27">
        <f>CADASTROS!$F$601</f>
        <v>4825</v>
      </c>
      <c r="H714" s="29" t="str">
        <f>CADASTROS!$G$601</f>
        <v>013</v>
      </c>
      <c r="I714" s="19" t="str">
        <f>CADASTROS!$H$601</f>
        <v>00016886-4</v>
      </c>
      <c r="J714" s="21">
        <f t="shared" si="19"/>
        <v>0</v>
      </c>
    </row>
    <row r="715" spans="1:10" ht="15.75" x14ac:dyDescent="0.25">
      <c r="A715" s="27">
        <f>CADASTROS!$B$602</f>
        <v>600</v>
      </c>
      <c r="B715" s="18" t="str">
        <f>CADASTROS!$C$602</f>
        <v>Maria Augusta Sales dos Santos</v>
      </c>
      <c r="C715" s="28"/>
      <c r="D715" s="44">
        <f>PLANILHA_COLHEITA_DIÁRIA!$I$969</f>
        <v>0</v>
      </c>
      <c r="E715" s="20">
        <v>6</v>
      </c>
      <c r="F715" s="29" t="str">
        <f>CADASTROS!$E$602</f>
        <v>Bradesco</v>
      </c>
      <c r="G715" s="27" t="str">
        <f>CADASTROS!$F$602</f>
        <v>3801-6</v>
      </c>
      <c r="H715" s="29" t="str">
        <f>CADASTROS!$G$602</f>
        <v>c/corr</v>
      </c>
      <c r="I715" s="19" t="str">
        <f>CADASTROS!$H$602</f>
        <v>0002415-5</v>
      </c>
      <c r="J715" s="21">
        <f t="shared" si="19"/>
        <v>0</v>
      </c>
    </row>
    <row r="716" spans="1:10" ht="15.75" x14ac:dyDescent="0.25">
      <c r="A716" s="27">
        <f>CADASTROS!$B$603</f>
        <v>601</v>
      </c>
      <c r="B716" s="18" t="str">
        <f>CADASTROS!$C$603</f>
        <v>Márcio Santana dos Santos</v>
      </c>
      <c r="C716" s="28"/>
      <c r="D716" s="51">
        <f>PLANILHA_COLHEITA_DIÁRIA!$I$970</f>
        <v>0</v>
      </c>
      <c r="E716" s="20">
        <v>6</v>
      </c>
      <c r="F716" s="29" t="str">
        <f>CADASTROS!$E$603</f>
        <v>Cx. Econômica</v>
      </c>
      <c r="G716" s="27">
        <f>CADASTROS!$F$603</f>
        <v>4825</v>
      </c>
      <c r="H716" s="29" t="str">
        <f>CADASTROS!$G$603</f>
        <v>013</v>
      </c>
      <c r="I716" s="19" t="str">
        <f>CADASTROS!$H$603</f>
        <v>00003890-1</v>
      </c>
      <c r="J716" s="21">
        <f t="shared" si="19"/>
        <v>0</v>
      </c>
    </row>
    <row r="717" spans="1:10" ht="15.75" x14ac:dyDescent="0.25">
      <c r="A717" s="27">
        <f>CADASTROS!$B$604</f>
        <v>602</v>
      </c>
      <c r="B717" s="18" t="str">
        <f>CADASTROS!$C$604</f>
        <v>Lidiane Jesus da Cruz</v>
      </c>
      <c r="C717" s="28"/>
      <c r="D717" s="44">
        <f>PLANILHA_COLHEITA_DIÁRIA!$I$971</f>
        <v>0</v>
      </c>
      <c r="E717" s="20">
        <v>6</v>
      </c>
      <c r="F717" s="29" t="str">
        <f>CADASTROS!$E$604</f>
        <v>Cx. Econômica</v>
      </c>
      <c r="G717" s="27">
        <f>CADASTROS!$F$604</f>
        <v>780</v>
      </c>
      <c r="H717" s="29" t="str">
        <f>CADASTROS!$G$604</f>
        <v>013</v>
      </c>
      <c r="I717" s="19" t="str">
        <f>CADASTROS!$H$604</f>
        <v>00012991-0</v>
      </c>
      <c r="J717" s="21">
        <f t="shared" si="19"/>
        <v>0</v>
      </c>
    </row>
    <row r="718" spans="1:10" ht="15.75" x14ac:dyDescent="0.25">
      <c r="A718" s="27">
        <f>CADASTROS!$B$605</f>
        <v>603</v>
      </c>
      <c r="B718" s="18" t="str">
        <f>CADASTROS!$C$605</f>
        <v>Marinalva de Oliveira</v>
      </c>
      <c r="C718" s="28"/>
      <c r="D718" s="44">
        <f>PLANILHA_COLHEITA_DIÁRIA!$I$972</f>
        <v>0</v>
      </c>
      <c r="E718" s="20">
        <v>6</v>
      </c>
      <c r="F718" s="29" t="str">
        <f>CADASTROS!$E$605</f>
        <v>Cx. Econômica</v>
      </c>
      <c r="G718" s="27">
        <f>CADASTROS!$F$605</f>
        <v>949</v>
      </c>
      <c r="H718" s="29" t="str">
        <f>CADASTROS!$G$605</f>
        <v>023</v>
      </c>
      <c r="I718" s="19" t="str">
        <f>CADASTROS!$H$605</f>
        <v>00020426-8</v>
      </c>
      <c r="J718" s="21">
        <f t="shared" si="19"/>
        <v>0</v>
      </c>
    </row>
    <row r="719" spans="1:10" ht="15.75" x14ac:dyDescent="0.25">
      <c r="A719" s="27">
        <f>CADASTROS!$B$606</f>
        <v>604</v>
      </c>
      <c r="B719" s="18" t="str">
        <f>CADASTROS!$C$606</f>
        <v>Carlos Cruz Almeida</v>
      </c>
      <c r="C719" s="28"/>
      <c r="D719" s="44">
        <f>PLANILHA_COLHEITA_DIÁRIA!$I$973</f>
        <v>0</v>
      </c>
      <c r="E719" s="20">
        <v>6</v>
      </c>
      <c r="F719" s="29" t="str">
        <f>CADASTROS!$E$606</f>
        <v>Cx. Econômica</v>
      </c>
      <c r="G719" s="27">
        <f>CADASTROS!$F$606</f>
        <v>949</v>
      </c>
      <c r="H719" s="29" t="str">
        <f>CADASTROS!$G$606</f>
        <v>013</v>
      </c>
      <c r="I719" s="19" t="str">
        <f>CADASTROS!$H$606</f>
        <v>00021240-9</v>
      </c>
      <c r="J719" s="21">
        <f t="shared" si="19"/>
        <v>0</v>
      </c>
    </row>
    <row r="720" spans="1:10" ht="15.75" x14ac:dyDescent="0.25">
      <c r="A720" s="27">
        <f>CADASTROS!$B$607</f>
        <v>605</v>
      </c>
      <c r="B720" s="18" t="str">
        <f>CADASTROS!$C$607</f>
        <v>Darleide Santana de Aandrade</v>
      </c>
      <c r="C720" s="28"/>
      <c r="D720" s="51">
        <f>PLANILHA_COLHEITA_DIÁRIA!$I$974</f>
        <v>0</v>
      </c>
      <c r="E720" s="20">
        <v>6</v>
      </c>
      <c r="F720" s="29" t="str">
        <f>CADASTROS!$E$607</f>
        <v>Bradesco</v>
      </c>
      <c r="G720" s="27" t="str">
        <f>CADASTROS!$F$607</f>
        <v>3655-2</v>
      </c>
      <c r="H720" s="29" t="str">
        <f>CADASTROS!$G$607</f>
        <v>c/poup</v>
      </c>
      <c r="I720" s="19" t="str">
        <f>CADASTROS!$H$607</f>
        <v>1002383-1</v>
      </c>
      <c r="J720" s="21">
        <f t="shared" si="19"/>
        <v>0</v>
      </c>
    </row>
    <row r="721" spans="1:10" ht="15.75" x14ac:dyDescent="0.25">
      <c r="A721" s="27">
        <f>CADASTROS!$B$608</f>
        <v>606</v>
      </c>
      <c r="B721" s="18" t="str">
        <f>CADASTROS!$C$608</f>
        <v>Vailson Magno dos Anjos</v>
      </c>
      <c r="C721" s="28"/>
      <c r="D721" s="44">
        <f>PLANILHA_COLHEITA_DIÁRIA!$I$975</f>
        <v>0</v>
      </c>
      <c r="E721" s="20">
        <v>6</v>
      </c>
      <c r="F721" s="29" t="str">
        <f>CADASTROS!$E$608</f>
        <v>Bradesco</v>
      </c>
      <c r="G721" s="27" t="str">
        <f>CADASTROS!$F$608</f>
        <v>3616-1</v>
      </c>
      <c r="H721" s="29" t="str">
        <f>CADASTROS!$G$608</f>
        <v>c/corr</v>
      </c>
      <c r="I721" s="19" t="str">
        <f>CADASTROS!$H$608</f>
        <v>0613246-4</v>
      </c>
      <c r="J721" s="21">
        <f t="shared" si="19"/>
        <v>0</v>
      </c>
    </row>
    <row r="722" spans="1:10" ht="15.75" x14ac:dyDescent="0.25">
      <c r="A722" s="27">
        <f>CADASTROS!$B$609</f>
        <v>607</v>
      </c>
      <c r="B722" s="18" t="str">
        <f>CADASTROS!$C$609</f>
        <v>Carlos Santana da Silva</v>
      </c>
      <c r="C722" s="28"/>
      <c r="D722" s="44">
        <f>PLANILHA_COLHEITA_DIÁRIA!$I$976</f>
        <v>0</v>
      </c>
      <c r="E722" s="20">
        <v>6</v>
      </c>
      <c r="F722" s="29" t="str">
        <f>CADASTROS!$E$609</f>
        <v>Cx. Econômica</v>
      </c>
      <c r="G722" s="27">
        <f>CADASTROS!$F$609</f>
        <v>4825</v>
      </c>
      <c r="H722" s="29" t="str">
        <f>CADASTROS!$G$609</f>
        <v>013</v>
      </c>
      <c r="I722" s="19" t="str">
        <f>CADASTROS!$H$609</f>
        <v>00018078-3</v>
      </c>
      <c r="J722" s="21">
        <f t="shared" si="19"/>
        <v>0</v>
      </c>
    </row>
    <row r="723" spans="1:10" ht="15.75" x14ac:dyDescent="0.25">
      <c r="A723" s="27">
        <f>CADASTROS!$B$610</f>
        <v>608</v>
      </c>
      <c r="B723" s="18" t="str">
        <f>CADASTROS!$C$610</f>
        <v>Gerivan G. Ferreira</v>
      </c>
      <c r="C723" s="28"/>
      <c r="D723" s="44">
        <f>PLANILHA_COLHEITA_DIÁRIA!$I$977</f>
        <v>0</v>
      </c>
      <c r="E723" s="20">
        <v>6</v>
      </c>
      <c r="F723" s="29" t="str">
        <f>CADASTROS!$E$610</f>
        <v>Cx. Econômica</v>
      </c>
      <c r="G723" s="27">
        <f>CADASTROS!$F$610</f>
        <v>4818</v>
      </c>
      <c r="H723" s="29" t="str">
        <f>CADASTROS!$G$610</f>
        <v>013</v>
      </c>
      <c r="I723" s="19" t="str">
        <f>CADASTROS!$H$610</f>
        <v>00007532-9</v>
      </c>
      <c r="J723" s="21">
        <f t="shared" si="19"/>
        <v>0</v>
      </c>
    </row>
    <row r="724" spans="1:10" ht="15.75" x14ac:dyDescent="0.25">
      <c r="A724" s="27">
        <f>CADASTROS!$B$611</f>
        <v>609</v>
      </c>
      <c r="B724" s="18" t="str">
        <f>CADASTROS!$C$611</f>
        <v>Juciara Oliveira Vieira</v>
      </c>
      <c r="C724" s="28"/>
      <c r="D724" s="44">
        <f>PLANILHA_COLHEITA_DIÁRIA!$I$978</f>
        <v>0</v>
      </c>
      <c r="E724" s="20">
        <v>6</v>
      </c>
      <c r="F724" s="29" t="str">
        <f>CADASTROS!$E$611</f>
        <v>Cx. Econômica</v>
      </c>
      <c r="G724" s="27">
        <f>CADASTROS!$F$611</f>
        <v>949</v>
      </c>
      <c r="H724" s="29" t="str">
        <f>CADASTROS!$G$611</f>
        <v>013</v>
      </c>
      <c r="I724" s="19" t="str">
        <f>CADASTROS!$H$611</f>
        <v>00037856-0</v>
      </c>
      <c r="J724" s="21">
        <f t="shared" si="19"/>
        <v>0</v>
      </c>
    </row>
    <row r="725" spans="1:10" ht="15.75" x14ac:dyDescent="0.25">
      <c r="A725" s="27">
        <f>CADASTROS!$B$612</f>
        <v>610</v>
      </c>
      <c r="B725" s="18" t="str">
        <f>CADASTROS!$C$612</f>
        <v>Ana Lucia Santana Souza</v>
      </c>
      <c r="C725" s="28"/>
      <c r="D725" s="44">
        <f>PLANILHA_COLHEITA_DIÁRIA!$I$979</f>
        <v>0</v>
      </c>
      <c r="E725" s="20">
        <v>6</v>
      </c>
      <c r="F725" s="29" t="str">
        <f>CADASTROS!$E$612</f>
        <v>Cx. Econômica</v>
      </c>
      <c r="G725" s="27">
        <f>CADASTROS!$F$612</f>
        <v>949</v>
      </c>
      <c r="H725" s="29" t="str">
        <f>CADASTROS!$G$612</f>
        <v>023</v>
      </c>
      <c r="I725" s="19" t="str">
        <f>CADASTROS!$H$612</f>
        <v>00023188-5</v>
      </c>
      <c r="J725" s="21">
        <f t="shared" si="19"/>
        <v>0</v>
      </c>
    </row>
    <row r="726" spans="1:10" ht="15.75" x14ac:dyDescent="0.25">
      <c r="A726" s="27">
        <f>CADASTROS!$B$613</f>
        <v>611</v>
      </c>
      <c r="B726" s="18" t="str">
        <f>CADASTROS!$C$613</f>
        <v>Marcos Cesar Araújo</v>
      </c>
      <c r="C726" s="28"/>
      <c r="D726" s="44">
        <f>PLANILHA_COLHEITA_DIÁRIA!$I$980</f>
        <v>0</v>
      </c>
      <c r="E726" s="20">
        <v>6</v>
      </c>
      <c r="F726" s="29" t="str">
        <f>CADASTROS!$E$613</f>
        <v>Cx. Econômica</v>
      </c>
      <c r="G726" s="27">
        <f>CADASTROS!$F$613</f>
        <v>4818</v>
      </c>
      <c r="H726" s="29" t="str">
        <f>CADASTROS!$G$613</f>
        <v>013</v>
      </c>
      <c r="I726" s="19" t="str">
        <f>CADASTROS!$H$613</f>
        <v>00007978-2</v>
      </c>
      <c r="J726" s="21">
        <f t="shared" si="19"/>
        <v>0</v>
      </c>
    </row>
    <row r="727" spans="1:10" ht="15.75" x14ac:dyDescent="0.25">
      <c r="A727" s="27">
        <f>CADASTROS!$B$614</f>
        <v>612</v>
      </c>
      <c r="B727" s="18" t="str">
        <f>CADASTROS!$C$614</f>
        <v>Edimar Araújo da Silva</v>
      </c>
      <c r="C727" s="28"/>
      <c r="D727" s="63">
        <f>PLANILHA_COLHEITA_DIÁRIA!$I$1083</f>
        <v>0</v>
      </c>
      <c r="E727" s="20">
        <v>6</v>
      </c>
      <c r="F727" s="29" t="str">
        <f>CADASTROS!$E$614</f>
        <v>Cx. Econômica</v>
      </c>
      <c r="G727" s="27">
        <f>CADASTROS!$F$614</f>
        <v>949</v>
      </c>
      <c r="H727" s="29" t="str">
        <f>CADASTROS!$G$614</f>
        <v>013</v>
      </c>
      <c r="I727" s="19" t="str">
        <f>CADASTROS!$H$614</f>
        <v>00038071-9</v>
      </c>
      <c r="J727" s="21">
        <f t="shared" si="19"/>
        <v>0</v>
      </c>
    </row>
    <row r="728" spans="1:10" ht="15.75" x14ac:dyDescent="0.25">
      <c r="A728" s="27">
        <f>CADASTROS!$B$615</f>
        <v>613</v>
      </c>
      <c r="B728" s="18" t="str">
        <f>CADASTROS!$C$615</f>
        <v>Cosme Miranda de Andrade</v>
      </c>
      <c r="C728" s="28"/>
      <c r="D728" s="63">
        <f>PLANILHA_COLHEITA_DIÁRIA!$I$1084</f>
        <v>0</v>
      </c>
      <c r="E728" s="20">
        <v>6</v>
      </c>
      <c r="F728" s="29" t="str">
        <f>CADASTROS!$E$615</f>
        <v>Cx. Econômica</v>
      </c>
      <c r="G728" s="27">
        <f>CADASTROS!$F$615</f>
        <v>949</v>
      </c>
      <c r="H728" s="29" t="str">
        <f>CADASTROS!$G$615</f>
        <v>023</v>
      </c>
      <c r="I728" s="19" t="str">
        <f>CADASTROS!$H$615</f>
        <v>00029519-0</v>
      </c>
      <c r="J728" s="21">
        <f t="shared" si="19"/>
        <v>0</v>
      </c>
    </row>
    <row r="729" spans="1:10" ht="15.75" x14ac:dyDescent="0.25">
      <c r="A729" s="27">
        <f>CADASTROS!$B$616</f>
        <v>614</v>
      </c>
      <c r="B729" s="18" t="str">
        <f>CADASTROS!$C$616</f>
        <v>Luis Inácio Souza Santos</v>
      </c>
      <c r="C729" s="28"/>
      <c r="D729" s="44">
        <f>PLANILHA_COLHEITA_DIÁRIA!$I$1085</f>
        <v>0</v>
      </c>
      <c r="E729" s="20">
        <v>6</v>
      </c>
      <c r="F729" s="29" t="str">
        <f>CADASTROS!$E$616</f>
        <v>Cx. Econômica</v>
      </c>
      <c r="G729" s="27">
        <f>CADASTROS!$F$616</f>
        <v>4818</v>
      </c>
      <c r="H729" s="29" t="str">
        <f>CADASTROS!$G$616</f>
        <v>013</v>
      </c>
      <c r="I729" s="19" t="str">
        <f>CADASTROS!$H$616</f>
        <v>00008271-6</v>
      </c>
      <c r="J729" s="21">
        <f t="shared" si="19"/>
        <v>0</v>
      </c>
    </row>
    <row r="730" spans="1:10" ht="15.75" x14ac:dyDescent="0.25">
      <c r="A730" s="27">
        <f>CADASTROS!$B$617</f>
        <v>615</v>
      </c>
      <c r="B730" s="18" t="str">
        <f>CADASTROS!$C$617</f>
        <v>Claudinei Baraúna Souza</v>
      </c>
      <c r="C730" s="28"/>
      <c r="D730" s="44">
        <f>PLANILHA_COLHEITA_DIÁRIA!$I$1086</f>
        <v>0</v>
      </c>
      <c r="E730" s="20">
        <v>6</v>
      </c>
      <c r="F730" s="29" t="str">
        <f>CADASTROS!$E$617</f>
        <v>Cx. Econômica</v>
      </c>
      <c r="G730" s="27">
        <f>CADASTROS!$F$617</f>
        <v>13</v>
      </c>
      <c r="H730" s="29" t="str">
        <f>CADASTROS!$G$617</f>
        <v>013</v>
      </c>
      <c r="I730" s="19" t="str">
        <f>CADASTROS!$H$617</f>
        <v>00063967-5</v>
      </c>
      <c r="J730" s="21">
        <f t="shared" si="19"/>
        <v>0</v>
      </c>
    </row>
    <row r="731" spans="1:10" ht="15.75" x14ac:dyDescent="0.25">
      <c r="A731" s="27">
        <f>CADASTROS!$B$618</f>
        <v>616</v>
      </c>
      <c r="B731" s="18" t="str">
        <f>CADASTROS!$C$618</f>
        <v>Maria Edileusa O Souza</v>
      </c>
      <c r="C731" s="28"/>
      <c r="D731" s="63">
        <f>PLANILHA_COLHEITA_DIÁRIA!$I$1087</f>
        <v>0</v>
      </c>
      <c r="E731" s="20">
        <v>6</v>
      </c>
      <c r="F731" s="29" t="str">
        <f>CADASTROS!$E$618</f>
        <v>Cx. Econômica</v>
      </c>
      <c r="G731" s="27">
        <f>CADASTROS!$F$618</f>
        <v>4825</v>
      </c>
      <c r="H731" s="29" t="str">
        <f>CADASTROS!$G$618</f>
        <v>013</v>
      </c>
      <c r="I731" s="19" t="str">
        <f>CADASTROS!$H$618</f>
        <v>00003221-0</v>
      </c>
      <c r="J731" s="21">
        <f t="shared" si="19"/>
        <v>0</v>
      </c>
    </row>
    <row r="732" spans="1:10" ht="15.75" x14ac:dyDescent="0.25">
      <c r="A732" s="27">
        <f>CADASTROS!$B$619</f>
        <v>617</v>
      </c>
      <c r="B732" s="18" t="str">
        <f>CADASTROS!$C$619</f>
        <v>Tereza Sena dos Santos</v>
      </c>
      <c r="C732" s="28"/>
      <c r="D732" s="63">
        <f>PLANILHA_COLHEITA_DIÁRIA!$I$1088</f>
        <v>0</v>
      </c>
      <c r="E732" s="20">
        <v>6</v>
      </c>
      <c r="F732" s="29" t="str">
        <f>CADASTROS!$E$619</f>
        <v>Cx. Econômica</v>
      </c>
      <c r="G732" s="27">
        <f>CADASTROS!$F$619</f>
        <v>780</v>
      </c>
      <c r="H732" s="29" t="str">
        <f>CADASTROS!$G$619</f>
        <v>023</v>
      </c>
      <c r="I732" s="19" t="str">
        <f>CADASTROS!$H$619</f>
        <v>00024713-9</v>
      </c>
      <c r="J732" s="21">
        <f t="shared" si="19"/>
        <v>0</v>
      </c>
    </row>
    <row r="733" spans="1:10" ht="15.75" x14ac:dyDescent="0.25">
      <c r="A733" s="27">
        <f>CADASTROS!$B$620</f>
        <v>618</v>
      </c>
      <c r="B733" s="18" t="str">
        <f>CADASTROS!$C$620</f>
        <v>Zilda de Souza Dias</v>
      </c>
      <c r="C733" s="28"/>
      <c r="D733" s="64">
        <f>PLANILHA_COLHEITA_DIÁRIA!$I$1089</f>
        <v>0</v>
      </c>
      <c r="E733" s="20">
        <v>6</v>
      </c>
      <c r="F733" s="29" t="str">
        <f>CADASTROS!$E$620</f>
        <v>Cx. Econômica</v>
      </c>
      <c r="G733" s="27">
        <f>CADASTROS!$F$620</f>
        <v>4825</v>
      </c>
      <c r="H733" s="29" t="str">
        <f>CADASTROS!$G$620</f>
        <v>1288</v>
      </c>
      <c r="I733" s="19" t="str">
        <f>CADASTROS!$H$620</f>
        <v>798925888-0</v>
      </c>
      <c r="J733" s="21">
        <f t="shared" si="19"/>
        <v>0</v>
      </c>
    </row>
    <row r="734" spans="1:10" ht="15.75" x14ac:dyDescent="0.25">
      <c r="A734" s="27">
        <f>CADASTROS!$B$621</f>
        <v>619</v>
      </c>
      <c r="B734" s="18" t="str">
        <f>CADASTROS!$C$621</f>
        <v>Patrícia Barauna Oliveira</v>
      </c>
      <c r="C734" s="28"/>
      <c r="D734" s="64">
        <f>PLANILHA_COLHEITA_DIÁRIA!$I$1090</f>
        <v>0</v>
      </c>
      <c r="E734" s="20">
        <v>6</v>
      </c>
      <c r="F734" s="29" t="str">
        <f>CADASTROS!$E$621</f>
        <v>Cx. Econômica</v>
      </c>
      <c r="G734" s="27">
        <f>CADASTROS!$F$621</f>
        <v>4825</v>
      </c>
      <c r="H734" s="29" t="str">
        <f>CADASTROS!$G$621</f>
        <v>013</v>
      </c>
      <c r="I734" s="19" t="str">
        <f>CADASTROS!$H$621</f>
        <v>00015213-5</v>
      </c>
      <c r="J734" s="21">
        <f t="shared" si="19"/>
        <v>0</v>
      </c>
    </row>
    <row r="735" spans="1:10" ht="15.75" x14ac:dyDescent="0.25">
      <c r="A735" s="27">
        <f>CADASTROS!$B$622</f>
        <v>620</v>
      </c>
      <c r="B735" s="18" t="str">
        <f>CADASTROS!$C$622</f>
        <v>Raquel Oliveira Santos</v>
      </c>
      <c r="C735" s="28"/>
      <c r="D735" s="64">
        <f>PLANILHA_COLHEITA_DIÁRIA!$I$1091</f>
        <v>0</v>
      </c>
      <c r="E735" s="20">
        <v>6</v>
      </c>
      <c r="F735" s="29" t="str">
        <f>CADASTROS!$E$622</f>
        <v>Cx. Econômica</v>
      </c>
      <c r="G735" s="27">
        <f>CADASTROS!$F$622</f>
        <v>780</v>
      </c>
      <c r="H735" s="29" t="str">
        <f>CADASTROS!$G$622</f>
        <v>023</v>
      </c>
      <c r="I735" s="19" t="str">
        <f>CADASTROS!$H$622</f>
        <v>00012208-5</v>
      </c>
      <c r="J735" s="21">
        <f t="shared" si="19"/>
        <v>0</v>
      </c>
    </row>
    <row r="736" spans="1:10" ht="15.75" x14ac:dyDescent="0.25">
      <c r="A736" s="27">
        <f>CADASTROS!$B$623</f>
        <v>621</v>
      </c>
      <c r="B736" s="18" t="str">
        <f>CADASTROS!$C$623</f>
        <v>Ednalva Soares de Lima</v>
      </c>
      <c r="C736" s="28"/>
      <c r="D736" s="63">
        <f>PLANILHA_COLHEITA_DIÁRIA!$I$1092</f>
        <v>0</v>
      </c>
      <c r="E736" s="20">
        <v>6</v>
      </c>
      <c r="F736" s="29" t="str">
        <f>CADASTROS!$E$623</f>
        <v>Cx. Econômica</v>
      </c>
      <c r="G736" s="27">
        <f>CADASTROS!$F$623</f>
        <v>4825</v>
      </c>
      <c r="H736" s="29" t="str">
        <f>CADASTROS!$G$623</f>
        <v>013</v>
      </c>
      <c r="I736" s="19" t="str">
        <f>CADASTROS!$H$623</f>
        <v>00012401-8</v>
      </c>
      <c r="J736" s="21">
        <f t="shared" si="19"/>
        <v>0</v>
      </c>
    </row>
    <row r="737" spans="1:10" ht="15.75" x14ac:dyDescent="0.25">
      <c r="A737" s="27">
        <f>CADASTROS!$B$624</f>
        <v>622</v>
      </c>
      <c r="B737" s="18" t="str">
        <f>CADASTROS!$C$624</f>
        <v>Gesiana de Oliveira Souza</v>
      </c>
      <c r="C737" s="28"/>
      <c r="D737" s="44">
        <f>PLANILHA_COLHEITA_DIÁRIA!$I$1093</f>
        <v>0</v>
      </c>
      <c r="E737" s="20">
        <v>6</v>
      </c>
      <c r="F737" s="29" t="str">
        <f>CADASTROS!$E$624</f>
        <v>Cx. Econômica</v>
      </c>
      <c r="G737" s="27">
        <f>CADASTROS!$F$624</f>
        <v>780</v>
      </c>
      <c r="H737" s="29" t="str">
        <f>CADASTROS!$G$624</f>
        <v>023</v>
      </c>
      <c r="I737" s="19" t="str">
        <f>CADASTROS!$H$624</f>
        <v>00012319-7</v>
      </c>
      <c r="J737" s="21">
        <f t="shared" si="19"/>
        <v>0</v>
      </c>
    </row>
    <row r="738" spans="1:10" ht="15.75" x14ac:dyDescent="0.25">
      <c r="A738" s="27">
        <f>CADASTROS!$B$625</f>
        <v>623</v>
      </c>
      <c r="B738" s="18" t="str">
        <f>CADASTROS!$C$625</f>
        <v>Janete de Souza</v>
      </c>
      <c r="C738" s="28"/>
      <c r="D738" s="44">
        <f>PLANILHA_COLHEITA_DIÁRIA!$I$1094</f>
        <v>0</v>
      </c>
      <c r="E738" s="20">
        <v>6</v>
      </c>
      <c r="F738" s="29" t="str">
        <f>CADASTROS!$E$625</f>
        <v>Cx. Econômica</v>
      </c>
      <c r="G738" s="27">
        <f>CADASTROS!$F$625</f>
        <v>4601</v>
      </c>
      <c r="H738" s="29" t="str">
        <f>CADASTROS!$G$625</f>
        <v>023</v>
      </c>
      <c r="I738" s="19" t="str">
        <f>CADASTROS!$H$625</f>
        <v>00000095-4</v>
      </c>
      <c r="J738" s="21">
        <f t="shared" si="19"/>
        <v>0</v>
      </c>
    </row>
    <row r="739" spans="1:10" ht="15.75" x14ac:dyDescent="0.25">
      <c r="A739" s="27">
        <f>CADASTROS!$B$626</f>
        <v>624</v>
      </c>
      <c r="B739" s="18" t="str">
        <f>CADASTROS!$C$626</f>
        <v>Paula dos Reis Silva</v>
      </c>
      <c r="C739" s="28"/>
      <c r="D739" s="63">
        <f>PLANILHA_COLHEITA_DIÁRIA!$I$1095</f>
        <v>0</v>
      </c>
      <c r="E739" s="20">
        <v>6</v>
      </c>
      <c r="F739" s="29" t="str">
        <f>CADASTROS!$E$626</f>
        <v>Cx. Econômica</v>
      </c>
      <c r="G739" s="27">
        <f>CADASTROS!$F$626</f>
        <v>4825</v>
      </c>
      <c r="H739" s="29" t="str">
        <f>CADASTROS!$G$626</f>
        <v>013</v>
      </c>
      <c r="I739" s="19" t="str">
        <f>CADASTROS!$H$626</f>
        <v>00011960-0</v>
      </c>
      <c r="J739" s="21">
        <f t="shared" si="19"/>
        <v>0</v>
      </c>
    </row>
    <row r="740" spans="1:10" ht="15.75" x14ac:dyDescent="0.25">
      <c r="A740" s="27">
        <f>CADASTROS!$B$627</f>
        <v>625</v>
      </c>
      <c r="B740" s="18" t="str">
        <f>CADASTROS!$C$627</f>
        <v>Marivania Teles de Oliveira</v>
      </c>
      <c r="C740" s="28"/>
      <c r="D740" s="44">
        <f>PLANILHA_COLHEITA_DIÁRIA!$I$1096</f>
        <v>0</v>
      </c>
      <c r="E740" s="20">
        <v>6</v>
      </c>
      <c r="F740" s="29" t="str">
        <f>CADASTROS!$E$627</f>
        <v>Cx. Econômica</v>
      </c>
      <c r="G740" s="27">
        <f>CADASTROS!$F$627</f>
        <v>780</v>
      </c>
      <c r="H740" s="29" t="str">
        <f>CADASTROS!$G$627</f>
        <v>023</v>
      </c>
      <c r="I740" s="19" t="str">
        <f>CADASTROS!$H$627</f>
        <v>00011412-0</v>
      </c>
      <c r="J740" s="21">
        <f t="shared" si="19"/>
        <v>0</v>
      </c>
    </row>
    <row r="741" spans="1:10" ht="15.75" x14ac:dyDescent="0.25">
      <c r="A741" s="27">
        <f>CADASTROS!$B$628</f>
        <v>626</v>
      </c>
      <c r="B741" s="18" t="str">
        <f>CADASTROS!$C$628</f>
        <v xml:space="preserve">Aristides F Sena </v>
      </c>
      <c r="C741" s="28"/>
      <c r="D741" s="44">
        <f>PLANILHA_COLHEITA_DIÁRIA!$I$1097</f>
        <v>0</v>
      </c>
      <c r="E741" s="20">
        <v>6</v>
      </c>
      <c r="F741" s="29" t="str">
        <f>CADASTROS!$E$628</f>
        <v>Banco do Brasil</v>
      </c>
      <c r="G741" s="27" t="str">
        <f>CADASTROS!$F$628</f>
        <v>2760-X</v>
      </c>
      <c r="H741" s="29" t="str">
        <f>CADASTROS!$G$628</f>
        <v>c/corr</v>
      </c>
      <c r="I741" s="19" t="str">
        <f>CADASTROS!$H$628</f>
        <v>5.673-1</v>
      </c>
      <c r="J741" s="21">
        <f t="shared" si="19"/>
        <v>0</v>
      </c>
    </row>
    <row r="742" spans="1:10" ht="15.75" x14ac:dyDescent="0.25">
      <c r="A742" s="27">
        <f>CADASTROS!$B$629</f>
        <v>627</v>
      </c>
      <c r="B742" s="18" t="str">
        <f>CADASTROS!$C$629</f>
        <v>Ademilson Maria Oliveira</v>
      </c>
      <c r="C742" s="28"/>
      <c r="D742" s="44">
        <f>PLANILHA_COLHEITA_DIÁRIA!$I$1098</f>
        <v>0</v>
      </c>
      <c r="E742" s="20">
        <v>6</v>
      </c>
      <c r="F742" s="29" t="str">
        <f>CADASTROS!$E$629</f>
        <v>Banco do Brasil</v>
      </c>
      <c r="G742" s="27" t="str">
        <f>CADASTROS!$F$629</f>
        <v>1099-5</v>
      </c>
      <c r="H742" s="29" t="str">
        <f>CADASTROS!$G$629</f>
        <v>c/corr</v>
      </c>
      <c r="I742" s="19" t="str">
        <f>CADASTROS!$H$629</f>
        <v>22.791-9</v>
      </c>
      <c r="J742" s="21">
        <f t="shared" si="19"/>
        <v>0</v>
      </c>
    </row>
    <row r="743" spans="1:10" ht="15.75" x14ac:dyDescent="0.25">
      <c r="A743" s="27">
        <f>CADASTROS!$B$630</f>
        <v>628</v>
      </c>
      <c r="B743" s="18" t="str">
        <f>CADASTROS!$C$630</f>
        <v>Edna Rosa da Fonseca</v>
      </c>
      <c r="C743" s="28"/>
      <c r="D743" s="50">
        <f>PLANILHA_COLHEITA_DIÁRIA!$I$1099</f>
        <v>0</v>
      </c>
      <c r="E743" s="20">
        <v>6</v>
      </c>
      <c r="F743" s="29" t="str">
        <f>CADASTROS!$E$630</f>
        <v>Cx. Econômica</v>
      </c>
      <c r="G743" s="27">
        <f>CADASTROS!$F$630</f>
        <v>4825</v>
      </c>
      <c r="H743" s="29" t="str">
        <f>CADASTROS!$G$630</f>
        <v>013</v>
      </c>
      <c r="I743" s="19" t="str">
        <f>CADASTROS!$H$630</f>
        <v>00017306-0</v>
      </c>
      <c r="J743" s="21">
        <f t="shared" si="19"/>
        <v>0</v>
      </c>
    </row>
    <row r="744" spans="1:10" ht="15.75" x14ac:dyDescent="0.25">
      <c r="A744" s="27">
        <f>CADASTROS!$B$631</f>
        <v>629</v>
      </c>
      <c r="B744" s="18" t="str">
        <f>CADASTROS!$C$631</f>
        <v>Rosimeire Oliveira Jesus</v>
      </c>
      <c r="C744" s="28"/>
      <c r="D744" s="44">
        <f>PLANILHA_COLHEITA_DIÁRIA!$I$1100</f>
        <v>0</v>
      </c>
      <c r="E744" s="20">
        <v>6</v>
      </c>
      <c r="F744" s="29" t="str">
        <f>CADASTROS!$E$631</f>
        <v>Cx. Econômica</v>
      </c>
      <c r="G744" s="27">
        <f>CADASTROS!$F$631</f>
        <v>949</v>
      </c>
      <c r="H744" s="29" t="str">
        <f>CADASTROS!$G$631</f>
        <v>023</v>
      </c>
      <c r="I744" s="19" t="str">
        <f>CADASTROS!$H$631</f>
        <v>00015732-4</v>
      </c>
      <c r="J744" s="21">
        <f t="shared" si="19"/>
        <v>0</v>
      </c>
    </row>
    <row r="745" spans="1:10" ht="15.75" x14ac:dyDescent="0.25">
      <c r="B745" s="289"/>
      <c r="C745" s="289"/>
      <c r="D745" s="15">
        <f>SUM(D700:D744)</f>
        <v>13.5</v>
      </c>
      <c r="E745" s="15"/>
      <c r="F745" s="41"/>
      <c r="G745" s="12"/>
      <c r="H745" s="12"/>
      <c r="I745" s="42"/>
      <c r="J745" s="17">
        <f>SUM(J700:J744)</f>
        <v>81</v>
      </c>
    </row>
    <row r="748" spans="1:10" ht="15.75" x14ac:dyDescent="0.25">
      <c r="A748" s="282" t="s">
        <v>8</v>
      </c>
      <c r="B748" s="282"/>
      <c r="C748" s="282"/>
      <c r="D748" s="282"/>
      <c r="E748" s="282"/>
      <c r="F748" s="282"/>
      <c r="G748" s="282"/>
      <c r="H748" s="282"/>
      <c r="I748" s="282"/>
      <c r="J748" s="282"/>
    </row>
    <row r="749" spans="1:10" ht="16.5" thickBot="1" x14ac:dyDescent="0.3">
      <c r="A749" s="283" t="s">
        <v>10</v>
      </c>
      <c r="B749" s="283"/>
      <c r="C749" s="283"/>
      <c r="D749" s="283"/>
      <c r="E749" s="283"/>
      <c r="F749" s="283"/>
      <c r="G749" s="283"/>
      <c r="H749" s="283"/>
      <c r="I749" s="283"/>
      <c r="J749" s="283"/>
    </row>
    <row r="750" spans="1:10" ht="17.25" thickTop="1" thickBot="1" x14ac:dyDescent="0.3">
      <c r="A750" s="284" t="s">
        <v>2967</v>
      </c>
      <c r="B750" s="284"/>
      <c r="C750" s="284"/>
      <c r="D750" s="284"/>
      <c r="E750" s="284"/>
      <c r="F750" s="284"/>
      <c r="G750" s="284"/>
      <c r="H750" s="284"/>
      <c r="I750" s="284"/>
      <c r="J750" s="284"/>
    </row>
    <row r="751" spans="1:10" ht="19.149999999999999" customHeight="1" x14ac:dyDescent="0.25">
      <c r="A751" s="22" t="s">
        <v>21</v>
      </c>
      <c r="B751" s="285" t="s">
        <v>19</v>
      </c>
      <c r="C751" s="290" t="s">
        <v>7</v>
      </c>
      <c r="D751" s="292" t="s">
        <v>13</v>
      </c>
      <c r="E751" s="23" t="s">
        <v>12</v>
      </c>
      <c r="F751" s="285" t="s">
        <v>14</v>
      </c>
      <c r="G751" s="285" t="s">
        <v>15</v>
      </c>
      <c r="H751" s="285" t="s">
        <v>16</v>
      </c>
      <c r="I751" s="285" t="s">
        <v>17</v>
      </c>
      <c r="J751" s="287" t="s">
        <v>18</v>
      </c>
    </row>
    <row r="752" spans="1:10" ht="19.5" customHeight="1" thickBot="1" x14ac:dyDescent="0.3">
      <c r="A752" s="24" t="s">
        <v>20</v>
      </c>
      <c r="B752" s="286"/>
      <c r="C752" s="291"/>
      <c r="D752" s="293"/>
      <c r="E752" s="38" t="s">
        <v>11</v>
      </c>
      <c r="F752" s="286"/>
      <c r="G752" s="286"/>
      <c r="H752" s="286"/>
      <c r="I752" s="286"/>
      <c r="J752" s="288"/>
    </row>
    <row r="753" spans="1:10" ht="15.75" x14ac:dyDescent="0.25">
      <c r="A753" s="27">
        <f>CADASTROS!$B$632</f>
        <v>630</v>
      </c>
      <c r="B753" s="18" t="str">
        <f>CADASTROS!$C$632</f>
        <v>Ana Gleide Rosa Sateles</v>
      </c>
      <c r="C753" s="28"/>
      <c r="D753" s="28">
        <f>PLANILHA_COLHEITA_DIÁRIA!$I$287</f>
        <v>0</v>
      </c>
      <c r="E753" s="20">
        <v>6</v>
      </c>
      <c r="F753" s="29" t="str">
        <f>CADASTROS!$E$632</f>
        <v>Cx. Econômica</v>
      </c>
      <c r="G753" s="27">
        <f>CADASTROS!$F$632</f>
        <v>4825</v>
      </c>
      <c r="H753" s="29" t="str">
        <f>CADASTROS!$G$632</f>
        <v>013</v>
      </c>
      <c r="I753" s="19" t="str">
        <f>CADASTROS!$H$632</f>
        <v>00004236-4</v>
      </c>
      <c r="J753" s="21">
        <f t="shared" ref="J753:J797" si="20">D753*E753</f>
        <v>0</v>
      </c>
    </row>
    <row r="754" spans="1:10" ht="15.75" x14ac:dyDescent="0.25">
      <c r="A754" s="27">
        <f>CADASTROS!$B$633</f>
        <v>631</v>
      </c>
      <c r="B754" s="18" t="str">
        <f>CADASTROS!$C$633</f>
        <v>Lindinalva J Fernandes</v>
      </c>
      <c r="C754" s="28"/>
      <c r="D754" s="28">
        <f>PLANILHA_COLHEITA_DIÁRIA!$I$288</f>
        <v>0</v>
      </c>
      <c r="E754" s="20">
        <v>6</v>
      </c>
      <c r="F754" s="29" t="str">
        <f>CADASTROS!$E$633</f>
        <v>Cx. Econômica</v>
      </c>
      <c r="G754" s="27">
        <f>CADASTROS!$F$633</f>
        <v>4825</v>
      </c>
      <c r="H754" s="29" t="str">
        <f>CADASTROS!$G$633</f>
        <v>013</v>
      </c>
      <c r="I754" s="19" t="str">
        <f>CADASTROS!$H$633</f>
        <v>00002047-6</v>
      </c>
      <c r="J754" s="21">
        <f t="shared" si="20"/>
        <v>0</v>
      </c>
    </row>
    <row r="755" spans="1:10" ht="15.75" x14ac:dyDescent="0.25">
      <c r="A755" s="27">
        <f>CADASTROS!$B$634</f>
        <v>632</v>
      </c>
      <c r="B755" s="18" t="str">
        <f>CADASTROS!$C$634</f>
        <v>Glecione de Novais Anjos</v>
      </c>
      <c r="C755" s="28"/>
      <c r="D755" s="28">
        <f>PLANILHA_COLHEITA_DIÁRIA!$I$289</f>
        <v>0</v>
      </c>
      <c r="E755" s="20">
        <v>6</v>
      </c>
      <c r="F755" s="29" t="str">
        <f>CADASTROS!$E$634</f>
        <v>Cx. Econômica</v>
      </c>
      <c r="G755" s="27">
        <f>CADASTROS!$F$634</f>
        <v>4825</v>
      </c>
      <c r="H755" s="29" t="str">
        <f>CADASTROS!$G$634</f>
        <v>013</v>
      </c>
      <c r="I755" s="19" t="str">
        <f>CADASTROS!$H$634</f>
        <v>00011188-9</v>
      </c>
      <c r="J755" s="21">
        <f t="shared" si="20"/>
        <v>0</v>
      </c>
    </row>
    <row r="756" spans="1:10" ht="15.75" x14ac:dyDescent="0.25">
      <c r="A756" s="27">
        <f>CADASTROS!$B$635</f>
        <v>633</v>
      </c>
      <c r="B756" s="18" t="str">
        <f>CADASTROS!$C$635</f>
        <v>José Romilton M da Silva</v>
      </c>
      <c r="C756" s="28"/>
      <c r="D756" s="28">
        <f>PLANILHA_COLHEITA_DIÁRIA!$I$290</f>
        <v>0</v>
      </c>
      <c r="E756" s="20">
        <v>6</v>
      </c>
      <c r="F756" s="29" t="str">
        <f>CADASTROS!$E$635</f>
        <v>Cx. Econômica</v>
      </c>
      <c r="G756" s="27">
        <f>CADASTROS!$F$635</f>
        <v>4825</v>
      </c>
      <c r="H756" s="29" t="str">
        <f>CADASTROS!$G$635</f>
        <v>013</v>
      </c>
      <c r="I756" s="19" t="str">
        <f>CADASTROS!$H$635</f>
        <v>00016872-4</v>
      </c>
      <c r="J756" s="21">
        <f t="shared" si="20"/>
        <v>0</v>
      </c>
    </row>
    <row r="757" spans="1:10" ht="15.75" x14ac:dyDescent="0.25">
      <c r="A757" s="27">
        <f>CADASTROS!$B$636</f>
        <v>634</v>
      </c>
      <c r="B757" s="18" t="str">
        <f>CADASTROS!$C$636</f>
        <v>Sorlete Rodrigues Almeida</v>
      </c>
      <c r="C757" s="28"/>
      <c r="D757" s="28">
        <f>PLANILHA_COLHEITA_DIÁRIA!$I$291</f>
        <v>0</v>
      </c>
      <c r="E757" s="20">
        <v>6</v>
      </c>
      <c r="F757" s="29" t="str">
        <f>CADASTROS!$E$636</f>
        <v>Cx. Econômica</v>
      </c>
      <c r="G757" s="27">
        <f>CADASTROS!$F$636</f>
        <v>780</v>
      </c>
      <c r="H757" s="29" t="str">
        <f>CADASTROS!$G$636</f>
        <v>023</v>
      </c>
      <c r="I757" s="19" t="str">
        <f>CADASTROS!$H$636</f>
        <v>00011696-4</v>
      </c>
      <c r="J757" s="21">
        <f t="shared" si="20"/>
        <v>0</v>
      </c>
    </row>
    <row r="758" spans="1:10" ht="15.75" x14ac:dyDescent="0.25">
      <c r="A758" s="27">
        <f>CADASTROS!$B$637</f>
        <v>635</v>
      </c>
      <c r="B758" s="18" t="str">
        <f>CADASTROS!$C$637</f>
        <v>Marizete Francisco de Oliveira</v>
      </c>
      <c r="C758" s="28"/>
      <c r="D758" s="28">
        <f>PLANILHA_COLHEITA_DIÁRIA!$I$997</f>
        <v>0</v>
      </c>
      <c r="E758" s="20">
        <v>6</v>
      </c>
      <c r="F758" s="29" t="str">
        <f>CADASTROS!$E$637</f>
        <v>Bradesco</v>
      </c>
      <c r="G758" s="27" t="str">
        <f>CADASTROS!$F$637</f>
        <v>1880-5</v>
      </c>
      <c r="H758" s="29" t="str">
        <f>CADASTROS!$G$637</f>
        <v>poup</v>
      </c>
      <c r="I758" s="19" t="str">
        <f>CADASTROS!$H$637</f>
        <v>1007096-1</v>
      </c>
      <c r="J758" s="21">
        <f t="shared" si="20"/>
        <v>0</v>
      </c>
    </row>
    <row r="759" spans="1:10" ht="15.75" x14ac:dyDescent="0.25">
      <c r="A759" s="27">
        <f>CADASTROS!$B$638</f>
        <v>636</v>
      </c>
      <c r="B759" s="18" t="str">
        <f>CADASTROS!$C$638</f>
        <v>Ronaldo Souza Santos</v>
      </c>
      <c r="C759" s="28"/>
      <c r="D759" s="28">
        <f>PLANILHA_COLHEITA_DIÁRIA!$I$998</f>
        <v>0</v>
      </c>
      <c r="E759" s="20">
        <v>6</v>
      </c>
      <c r="F759" s="29" t="str">
        <f>CADASTROS!$E$638</f>
        <v>Cx. Econômica</v>
      </c>
      <c r="G759" s="27">
        <f>CADASTROS!$F$638</f>
        <v>4825</v>
      </c>
      <c r="H759" s="29" t="str">
        <f>CADASTROS!$G$638</f>
        <v>013</v>
      </c>
      <c r="I759" s="19" t="str">
        <f>CADASTROS!$H$638</f>
        <v>00005551-2</v>
      </c>
      <c r="J759" s="21">
        <f t="shared" si="20"/>
        <v>0</v>
      </c>
    </row>
    <row r="760" spans="1:10" ht="15.75" x14ac:dyDescent="0.25">
      <c r="A760" s="27">
        <f>CADASTROS!$B$639</f>
        <v>637</v>
      </c>
      <c r="B760" s="18" t="str">
        <f>CADASTROS!$C$639</f>
        <v>Lindaci Santana Lopes</v>
      </c>
      <c r="C760" s="28"/>
      <c r="D760" s="28">
        <f>PLANILHA_COLHEITA_DIÁRIA!$I$999</f>
        <v>0</v>
      </c>
      <c r="E760" s="20">
        <v>6</v>
      </c>
      <c r="F760" s="29" t="str">
        <f>CADASTROS!$E$639</f>
        <v>Cx. Econômica</v>
      </c>
      <c r="G760" s="27">
        <f>CADASTROS!$F$639</f>
        <v>4825</v>
      </c>
      <c r="H760" s="29" t="str">
        <f>CADASTROS!$G$639</f>
        <v>013</v>
      </c>
      <c r="I760" s="19" t="str">
        <f>CADASTROS!$H$639</f>
        <v>00015151-1</v>
      </c>
      <c r="J760" s="21">
        <f t="shared" si="20"/>
        <v>0</v>
      </c>
    </row>
    <row r="761" spans="1:10" ht="15.75" x14ac:dyDescent="0.25">
      <c r="A761" s="27">
        <f>CADASTROS!$B$640</f>
        <v>638</v>
      </c>
      <c r="B761" s="18" t="str">
        <f>CADASTROS!$C$640</f>
        <v>Lidiane Teles Miranda</v>
      </c>
      <c r="C761" s="28"/>
      <c r="D761" s="28">
        <f>PLANILHA_COLHEITA_DIÁRIA!$I$1000</f>
        <v>50</v>
      </c>
      <c r="E761" s="20">
        <v>6</v>
      </c>
      <c r="F761" s="29" t="str">
        <f>CADASTROS!$E$640</f>
        <v>Cx. Econômica</v>
      </c>
      <c r="G761" s="27">
        <f>CADASTROS!$F$640</f>
        <v>780</v>
      </c>
      <c r="H761" s="29" t="str">
        <f>CADASTROS!$G$640</f>
        <v>023</v>
      </c>
      <c r="I761" s="19" t="str">
        <f>CADASTROS!$H$640</f>
        <v>00011409-0</v>
      </c>
      <c r="J761" s="21">
        <f t="shared" si="20"/>
        <v>300</v>
      </c>
    </row>
    <row r="762" spans="1:10" ht="15.75" x14ac:dyDescent="0.25">
      <c r="A762" s="27">
        <f>CADASTROS!$B$641</f>
        <v>639</v>
      </c>
      <c r="B762" s="18" t="str">
        <f>CADASTROS!$C$641</f>
        <v>Geiciane Mendes da Silva</v>
      </c>
      <c r="C762" s="28"/>
      <c r="D762" s="28">
        <f>PLANILHA_COLHEITA_DIÁRIA!$I$1001</f>
        <v>0</v>
      </c>
      <c r="E762" s="20">
        <v>6</v>
      </c>
      <c r="F762" s="29" t="str">
        <f>CADASTROS!$E$641</f>
        <v>Cx. Econômica</v>
      </c>
      <c r="G762" s="27">
        <f>CADASTROS!$F$641</f>
        <v>780</v>
      </c>
      <c r="H762" s="29" t="str">
        <f>CADASTROS!$G$641</f>
        <v>013</v>
      </c>
      <c r="I762" s="19" t="str">
        <f>CADASTROS!$H$641</f>
        <v>00010218-4</v>
      </c>
      <c r="J762" s="21">
        <f t="shared" si="20"/>
        <v>0</v>
      </c>
    </row>
    <row r="763" spans="1:10" ht="15.75" x14ac:dyDescent="0.25">
      <c r="A763" s="27">
        <f>CADASTROS!$B$642</f>
        <v>640</v>
      </c>
      <c r="B763" s="18" t="str">
        <f>CADASTROS!$C$642</f>
        <v>Zenaide de Jesus Santos</v>
      </c>
      <c r="C763" s="28"/>
      <c r="D763" s="50">
        <f>PLANILHA_COLHEITA_DIÁRIA!$I$1002</f>
        <v>0</v>
      </c>
      <c r="E763" s="20">
        <v>6</v>
      </c>
      <c r="F763" s="29" t="str">
        <f>CADASTROS!$E$642</f>
        <v>Cx. Econômica</v>
      </c>
      <c r="G763" s="27">
        <f>CADASTROS!$F$642</f>
        <v>4825</v>
      </c>
      <c r="H763" s="29" t="str">
        <f>CADASTROS!$G$642</f>
        <v>013</v>
      </c>
      <c r="I763" s="19" t="str">
        <f>CADASTROS!$H$642</f>
        <v>00011884-0</v>
      </c>
      <c r="J763" s="21">
        <f t="shared" si="20"/>
        <v>0</v>
      </c>
    </row>
    <row r="764" spans="1:10" ht="15.75" x14ac:dyDescent="0.25">
      <c r="A764" s="27">
        <f>CADASTROS!$B$643</f>
        <v>641</v>
      </c>
      <c r="B764" s="18" t="str">
        <f>CADASTROS!$C$643</f>
        <v>Marivalda Souza Corte</v>
      </c>
      <c r="C764" s="28"/>
      <c r="D764" s="28">
        <f>PLANILHA_COLHEITA_DIÁRIA!$I$1003</f>
        <v>0</v>
      </c>
      <c r="E764" s="20">
        <v>6</v>
      </c>
      <c r="F764" s="29" t="str">
        <f>CADASTROS!$E$643</f>
        <v>Cx. Econômica</v>
      </c>
      <c r="G764" s="27">
        <f>CADASTROS!$F$643</f>
        <v>780</v>
      </c>
      <c r="H764" s="29" t="str">
        <f>CADASTROS!$G$643</f>
        <v>023</v>
      </c>
      <c r="I764" s="19" t="str">
        <f>CADASTROS!$H$643</f>
        <v>00011140-7</v>
      </c>
      <c r="J764" s="21">
        <f t="shared" si="20"/>
        <v>0</v>
      </c>
    </row>
    <row r="765" spans="1:10" ht="15.75" x14ac:dyDescent="0.25">
      <c r="A765" s="27">
        <f>CADASTROS!$B$644</f>
        <v>642</v>
      </c>
      <c r="B765" s="18" t="str">
        <f>CADASTROS!$C$644</f>
        <v>Eva Maria de Souza</v>
      </c>
      <c r="C765" s="28"/>
      <c r="D765" s="28">
        <f>PLANILHA_COLHEITA_DIÁRIA!$I$1004</f>
        <v>0</v>
      </c>
      <c r="E765" s="20">
        <v>6</v>
      </c>
      <c r="F765" s="29" t="str">
        <f>CADASTROS!$E$644</f>
        <v>Cx. Econômica</v>
      </c>
      <c r="G765" s="27">
        <f>CADASTROS!$F$644</f>
        <v>780</v>
      </c>
      <c r="H765" s="29" t="str">
        <f>CADASTROS!$G$644</f>
        <v>023</v>
      </c>
      <c r="I765" s="19" t="str">
        <f>CADASTROS!$H$644</f>
        <v>00012191-7</v>
      </c>
      <c r="J765" s="21">
        <f t="shared" si="20"/>
        <v>0</v>
      </c>
    </row>
    <row r="766" spans="1:10" ht="15.75" x14ac:dyDescent="0.25">
      <c r="A766" s="27">
        <f>CADASTROS!$B$645</f>
        <v>643</v>
      </c>
      <c r="B766" s="18" t="str">
        <f>CADASTROS!$C$645</f>
        <v>José Luiz Pereira Santos</v>
      </c>
      <c r="C766" s="28"/>
      <c r="D766" s="28">
        <f>PLANILHA_COLHEITA_DIÁRIA!$I$1005</f>
        <v>0</v>
      </c>
      <c r="E766" s="20">
        <v>6</v>
      </c>
      <c r="F766" s="29" t="str">
        <f>CADASTROS!$E$645</f>
        <v>Cx. Econômica</v>
      </c>
      <c r="G766" s="27">
        <f>CADASTROS!$F$645</f>
        <v>4535</v>
      </c>
      <c r="H766" s="29" t="str">
        <f>CADASTROS!$G$645</f>
        <v>013</v>
      </c>
      <c r="I766" s="19" t="str">
        <f>CADASTROS!$H$645</f>
        <v>00001734-7</v>
      </c>
      <c r="J766" s="21">
        <f t="shared" si="20"/>
        <v>0</v>
      </c>
    </row>
    <row r="767" spans="1:10" ht="15.75" x14ac:dyDescent="0.25">
      <c r="A767" s="27">
        <f>CADASTROS!$B$646</f>
        <v>644</v>
      </c>
      <c r="B767" s="18" t="str">
        <f>CADASTROS!$C$646</f>
        <v>Maria Aparecida S Nascimento</v>
      </c>
      <c r="C767" s="28"/>
      <c r="D767" s="28">
        <f>PLANILHA_COLHEITA_DIÁRIA!$I$1006</f>
        <v>0</v>
      </c>
      <c r="E767" s="20">
        <v>6</v>
      </c>
      <c r="F767" s="29" t="str">
        <f>CADASTROS!$E$646</f>
        <v>Cx. Econômica</v>
      </c>
      <c r="G767" s="27">
        <f>CADASTROS!$F$646</f>
        <v>1510</v>
      </c>
      <c r="H767" s="29" t="str">
        <f>CADASTROS!$G$646</f>
        <v>013</v>
      </c>
      <c r="I767" s="19" t="str">
        <f>CADASTROS!$H$646</f>
        <v>00036167-1</v>
      </c>
      <c r="J767" s="21">
        <f t="shared" si="20"/>
        <v>0</v>
      </c>
    </row>
    <row r="768" spans="1:10" ht="15.75" x14ac:dyDescent="0.25">
      <c r="A768" s="27">
        <f>CADASTROS!$B$647</f>
        <v>645</v>
      </c>
      <c r="B768" s="18" t="str">
        <f>CADASTROS!$C$647</f>
        <v>Emerson Alves da Silva</v>
      </c>
      <c r="C768" s="28"/>
      <c r="D768" s="50">
        <f>PLANILHA_COLHEITA_DIÁRIA!$I$1007</f>
        <v>0</v>
      </c>
      <c r="E768" s="20">
        <v>6</v>
      </c>
      <c r="F768" s="29" t="str">
        <f>CADASTROS!$E$647</f>
        <v>Cx. Econômica</v>
      </c>
      <c r="G768" s="27">
        <f>CADASTROS!$F$647</f>
        <v>634</v>
      </c>
      <c r="H768" s="29" t="str">
        <f>CADASTROS!$G$647</f>
        <v>013</v>
      </c>
      <c r="I768" s="19" t="str">
        <f>CADASTROS!$H$647</f>
        <v>00101466-7</v>
      </c>
      <c r="J768" s="21">
        <f t="shared" si="20"/>
        <v>0</v>
      </c>
    </row>
    <row r="769" spans="1:10" ht="15.75" x14ac:dyDescent="0.25">
      <c r="A769" s="27">
        <f>CADASTROS!$B$648</f>
        <v>646</v>
      </c>
      <c r="B769" s="18" t="str">
        <f>CADASTROS!$C$648</f>
        <v>Josemar José dos Santos</v>
      </c>
      <c r="C769" s="28"/>
      <c r="D769" s="28">
        <f>PLANILHA_COLHEITA_DIÁRIA!$I$1008</f>
        <v>0</v>
      </c>
      <c r="E769" s="20">
        <v>6</v>
      </c>
      <c r="F769" s="29" t="str">
        <f>CADASTROS!$E$648</f>
        <v>Cx. Econômica</v>
      </c>
      <c r="G769" s="27">
        <f>CADASTROS!$F$648</f>
        <v>4825</v>
      </c>
      <c r="H769" s="29" t="str">
        <f>CADASTROS!$G$648</f>
        <v>013</v>
      </c>
      <c r="I769" s="19" t="str">
        <f>CADASTROS!$H$648</f>
        <v>00008523-3</v>
      </c>
      <c r="J769" s="21">
        <f t="shared" si="20"/>
        <v>0</v>
      </c>
    </row>
    <row r="770" spans="1:10" ht="15.75" x14ac:dyDescent="0.25">
      <c r="A770" s="27">
        <f>CADASTROS!$B$649</f>
        <v>647</v>
      </c>
      <c r="B770" s="18" t="str">
        <f>CADASTROS!$C$649</f>
        <v>Antônio Rosa dos Santos</v>
      </c>
      <c r="C770" s="28"/>
      <c r="D770" s="28">
        <f>PLANILHA_COLHEITA_DIÁRIA!$I$1009</f>
        <v>0</v>
      </c>
      <c r="E770" s="20">
        <v>6</v>
      </c>
      <c r="F770" s="29" t="str">
        <f>CADASTROS!$E$649</f>
        <v>Cx. Econômica</v>
      </c>
      <c r="G770" s="27">
        <f>CADASTROS!$F$649</f>
        <v>3204</v>
      </c>
      <c r="H770" s="29" t="str">
        <f>CADASTROS!$G$649</f>
        <v>013</v>
      </c>
      <c r="I770" s="19" t="str">
        <f>CADASTROS!$H$649</f>
        <v>00027073-2</v>
      </c>
      <c r="J770" s="21">
        <f t="shared" si="20"/>
        <v>0</v>
      </c>
    </row>
    <row r="771" spans="1:10" ht="15.75" x14ac:dyDescent="0.25">
      <c r="A771" s="27">
        <f>CADASTROS!$B$650</f>
        <v>648</v>
      </c>
      <c r="B771" s="18" t="str">
        <f>CADASTROS!$C$650</f>
        <v>Josivan Santos Ferreira</v>
      </c>
      <c r="C771" s="28"/>
      <c r="D771" s="50">
        <f>PLANILHA_COLHEITA_DIÁRIA!$I$1010</f>
        <v>0</v>
      </c>
      <c r="E771" s="20">
        <v>6</v>
      </c>
      <c r="F771" s="29" t="str">
        <f>CADASTROS!$E$650</f>
        <v>Cx. Econômica</v>
      </c>
      <c r="G771" s="27">
        <f>CADASTROS!$F$650</f>
        <v>128</v>
      </c>
      <c r="H771" s="29" t="str">
        <f>CADASTROS!$G$650</f>
        <v>013</v>
      </c>
      <c r="I771" s="19" t="str">
        <f>CADASTROS!$H$650</f>
        <v>00008423-7</v>
      </c>
      <c r="J771" s="21">
        <f t="shared" si="20"/>
        <v>0</v>
      </c>
    </row>
    <row r="772" spans="1:10" ht="15.75" x14ac:dyDescent="0.25">
      <c r="A772" s="27">
        <f>CADASTROS!$B$651</f>
        <v>649</v>
      </c>
      <c r="B772" s="18" t="str">
        <f>CADASTROS!$C$651</f>
        <v>Gessi Maria de Jesus</v>
      </c>
      <c r="C772" s="28"/>
      <c r="D772" s="28">
        <f>PLANILHA_COLHEITA_DIÁRIA!$I$1011</f>
        <v>24.5</v>
      </c>
      <c r="E772" s="20">
        <v>6</v>
      </c>
      <c r="F772" s="29" t="str">
        <f>CADASTROS!$E$651</f>
        <v>Cx. Econômica</v>
      </c>
      <c r="G772" s="27">
        <f>CADASTROS!$F$651</f>
        <v>780</v>
      </c>
      <c r="H772" s="29" t="str">
        <f>CADASTROS!$G$651</f>
        <v>023</v>
      </c>
      <c r="I772" s="19" t="str">
        <f>CADASTROS!$H$651</f>
        <v>00027646-5</v>
      </c>
      <c r="J772" s="21">
        <f t="shared" si="20"/>
        <v>147</v>
      </c>
    </row>
    <row r="773" spans="1:10" ht="15.75" x14ac:dyDescent="0.25">
      <c r="A773" s="27">
        <f>CADASTROS!$B$652</f>
        <v>650</v>
      </c>
      <c r="B773" s="18" t="str">
        <f>CADASTROS!$C$652</f>
        <v>Lucas Miranda Pereira</v>
      </c>
      <c r="C773" s="28"/>
      <c r="D773" s="28">
        <f>PLANILHA_COLHEITA_DIÁRIA!$I$1012</f>
        <v>0</v>
      </c>
      <c r="E773" s="20">
        <v>6</v>
      </c>
      <c r="F773" s="29" t="str">
        <f>CADASTROS!$E$652</f>
        <v>Cx. Econômica</v>
      </c>
      <c r="G773" s="27">
        <f>CADASTROS!$F$652</f>
        <v>4825</v>
      </c>
      <c r="H773" s="29" t="str">
        <f>CADASTROS!$G$652</f>
        <v>013</v>
      </c>
      <c r="I773" s="19" t="str">
        <f>CADASTROS!$H$652</f>
        <v>00012643-6</v>
      </c>
      <c r="J773" s="21">
        <f t="shared" si="20"/>
        <v>0</v>
      </c>
    </row>
    <row r="774" spans="1:10" ht="15.75" x14ac:dyDescent="0.25">
      <c r="A774" s="27">
        <f>CADASTROS!$B$653</f>
        <v>651</v>
      </c>
      <c r="B774" s="18" t="str">
        <f>CADASTROS!$C$653</f>
        <v>Ivan de Jesus Santos</v>
      </c>
      <c r="C774" s="28"/>
      <c r="D774" s="28">
        <f>PLANILHA_COLHEITA_DIÁRIA!$I$1013</f>
        <v>0</v>
      </c>
      <c r="E774" s="20">
        <v>6</v>
      </c>
      <c r="F774" s="29" t="str">
        <f>CADASTROS!$E$653</f>
        <v>Cx. Econômica</v>
      </c>
      <c r="G774" s="27">
        <f>CADASTROS!$F$653</f>
        <v>2010</v>
      </c>
      <c r="H774" s="29" t="str">
        <f>CADASTROS!$G$653</f>
        <v>013</v>
      </c>
      <c r="I774" s="19" t="str">
        <f>CADASTROS!$H$653</f>
        <v>00124148-8</v>
      </c>
      <c r="J774" s="21">
        <f t="shared" si="20"/>
        <v>0</v>
      </c>
    </row>
    <row r="775" spans="1:10" ht="15.75" x14ac:dyDescent="0.25">
      <c r="A775" s="27">
        <f>CADASTROS!$B$654</f>
        <v>652</v>
      </c>
      <c r="B775" s="18" t="str">
        <f>CADASTROS!$C$654</f>
        <v>Renilda Pereira Lima</v>
      </c>
      <c r="C775" s="28"/>
      <c r="D775" s="28">
        <f>PLANILHA_COLHEITA_DIÁRIA!$I$1014</f>
        <v>0</v>
      </c>
      <c r="E775" s="20">
        <v>6</v>
      </c>
      <c r="F775" s="29" t="str">
        <f>CADASTROS!$E$654</f>
        <v>Cx. Econômica</v>
      </c>
      <c r="G775" s="27">
        <f>CADASTROS!$F$654</f>
        <v>359</v>
      </c>
      <c r="H775" s="29" t="str">
        <f>CADASTROS!$G$654</f>
        <v>013</v>
      </c>
      <c r="I775" s="19" t="str">
        <f>CADASTROS!$H$654</f>
        <v>00018963-9</v>
      </c>
      <c r="J775" s="21">
        <f t="shared" si="20"/>
        <v>0</v>
      </c>
    </row>
    <row r="776" spans="1:10" ht="15.75" x14ac:dyDescent="0.25">
      <c r="A776" s="27">
        <f>CADASTROS!$B$655</f>
        <v>653</v>
      </c>
      <c r="B776" s="18" t="str">
        <f>CADASTROS!$C$655</f>
        <v>Antônio dos Anjos Souza</v>
      </c>
      <c r="C776" s="28"/>
      <c r="D776" s="50">
        <f>PLANILHA_COLHEITA_DIÁRIA!$I$1015</f>
        <v>0</v>
      </c>
      <c r="E776" s="20">
        <v>6</v>
      </c>
      <c r="F776" s="29" t="str">
        <f>CADASTROS!$E$655</f>
        <v>Bradesco</v>
      </c>
      <c r="G776" s="27" t="str">
        <f>CADASTROS!$F$655</f>
        <v>3801-6</v>
      </c>
      <c r="H776" s="29" t="str">
        <f>CADASTROS!$G$655</f>
        <v>c/corr</v>
      </c>
      <c r="I776" s="19" t="str">
        <f>CADASTROS!$H$655</f>
        <v>0000746-3</v>
      </c>
      <c r="J776" s="21">
        <f t="shared" si="20"/>
        <v>0</v>
      </c>
    </row>
    <row r="777" spans="1:10" ht="15.75" x14ac:dyDescent="0.25">
      <c r="A777" s="27">
        <f>CADASTROS!$B$656</f>
        <v>654</v>
      </c>
      <c r="B777" s="18" t="str">
        <f>CADASTROS!$C$656</f>
        <v>Ailton Bispo de Souza</v>
      </c>
      <c r="C777" s="28"/>
      <c r="D777" s="28">
        <f>PLANILHA_COLHEITA_DIÁRIA!$I$1016</f>
        <v>0</v>
      </c>
      <c r="E777" s="20">
        <v>6</v>
      </c>
      <c r="F777" s="29" t="str">
        <f>CADASTROS!$E$656</f>
        <v>Cx. Econômica</v>
      </c>
      <c r="G777" s="27">
        <f>CADASTROS!$F$656</f>
        <v>4825</v>
      </c>
      <c r="H777" s="29" t="str">
        <f>CADASTROS!$G$656</f>
        <v>013</v>
      </c>
      <c r="I777" s="19" t="str">
        <f>CADASTROS!$H$656</f>
        <v>00009445-3</v>
      </c>
      <c r="J777" s="21">
        <f t="shared" si="20"/>
        <v>0</v>
      </c>
    </row>
    <row r="778" spans="1:10" ht="15.75" x14ac:dyDescent="0.25">
      <c r="A778" s="27">
        <f>CADASTROS!$B$657</f>
        <v>655</v>
      </c>
      <c r="B778" s="18" t="str">
        <f>CADASTROS!$C$657</f>
        <v>Irineu Marcal de Oliveira</v>
      </c>
      <c r="C778" s="28"/>
      <c r="D778" s="28">
        <f>PLANILHA_COLHEITA_DIÁRIA!$I$1017</f>
        <v>0</v>
      </c>
      <c r="E778" s="20">
        <v>6</v>
      </c>
      <c r="F778" s="29" t="str">
        <f>CADASTROS!$E$657</f>
        <v>Cx. Econômica</v>
      </c>
      <c r="G778" s="27">
        <f>CADASTROS!$F$657</f>
        <v>4825</v>
      </c>
      <c r="H778" s="29">
        <f>CADASTROS!$G$657</f>
        <v>13</v>
      </c>
      <c r="I778" s="19" t="str">
        <f>CADASTROS!$H$657</f>
        <v>00005112-6</v>
      </c>
      <c r="J778" s="21">
        <f t="shared" si="20"/>
        <v>0</v>
      </c>
    </row>
    <row r="779" spans="1:10" ht="15.75" x14ac:dyDescent="0.25">
      <c r="A779" s="27">
        <f>CADASTROS!$B$658</f>
        <v>656</v>
      </c>
      <c r="B779" s="18" t="str">
        <f>CADASTROS!$C$658</f>
        <v>Ana Maria dos Santos</v>
      </c>
      <c r="C779" s="28"/>
      <c r="D779" s="28">
        <f>PLANILHA_COLHEITA_DIÁRIA!$I$1018</f>
        <v>0</v>
      </c>
      <c r="E779" s="20">
        <v>6</v>
      </c>
      <c r="F779" s="29" t="str">
        <f>CADASTROS!$E$658</f>
        <v>Cx. Econômica</v>
      </c>
      <c r="G779" s="27">
        <f>CADASTROS!$F$658</f>
        <v>780</v>
      </c>
      <c r="H779" s="29">
        <f>CADASTROS!$G$658</f>
        <v>13</v>
      </c>
      <c r="I779" s="19" t="str">
        <f>CADASTROS!$H$658</f>
        <v>00031990-6</v>
      </c>
      <c r="J779" s="21">
        <f t="shared" si="20"/>
        <v>0</v>
      </c>
    </row>
    <row r="780" spans="1:10" ht="15.75" x14ac:dyDescent="0.25">
      <c r="A780" s="27">
        <f>CADASTROS!$B$659</f>
        <v>657</v>
      </c>
      <c r="B780" s="18" t="str">
        <f>CADASTROS!$C$659</f>
        <v>Edileuza Rosa de Souza</v>
      </c>
      <c r="C780" s="28"/>
      <c r="D780" s="50">
        <f>PLANILHA_COLHEITA_DIÁRIA!$I$1019</f>
        <v>0</v>
      </c>
      <c r="E780" s="20">
        <v>6</v>
      </c>
      <c r="F780" s="29" t="str">
        <f>CADASTROS!$E$659</f>
        <v>Cx. Econômica</v>
      </c>
      <c r="G780" s="27">
        <f>CADASTROS!$F$659</f>
        <v>4825</v>
      </c>
      <c r="H780" s="29">
        <f>CADASTROS!$G$659</f>
        <v>13</v>
      </c>
      <c r="I780" s="19" t="str">
        <f>CADASTROS!$H$659</f>
        <v>00009022-9</v>
      </c>
      <c r="J780" s="21">
        <f t="shared" si="20"/>
        <v>0</v>
      </c>
    </row>
    <row r="781" spans="1:10" ht="15.75" x14ac:dyDescent="0.25">
      <c r="A781" s="27">
        <f>CADASTROS!$B$660</f>
        <v>658</v>
      </c>
      <c r="B781" s="18" t="str">
        <f>CADASTROS!$C$660</f>
        <v>Eliana Ribeiro Boaventura</v>
      </c>
      <c r="C781" s="28"/>
      <c r="D781" s="28">
        <f>PLANILHA_COLHEITA_DIÁRIA!$I$1020</f>
        <v>0</v>
      </c>
      <c r="E781" s="20">
        <v>6</v>
      </c>
      <c r="F781" s="29" t="str">
        <f>CADASTROS!$E$660</f>
        <v>Cx. Econômica</v>
      </c>
      <c r="G781" s="27">
        <f>CADASTROS!$F$660</f>
        <v>780</v>
      </c>
      <c r="H781" s="29">
        <f>CADASTROS!$G$660</f>
        <v>23</v>
      </c>
      <c r="I781" s="19" t="str">
        <f>CADASTROS!$H$660</f>
        <v>00010263-7</v>
      </c>
      <c r="J781" s="21">
        <f t="shared" si="20"/>
        <v>0</v>
      </c>
    </row>
    <row r="782" spans="1:10" ht="15.75" x14ac:dyDescent="0.25">
      <c r="A782" s="27">
        <f>CADASTROS!$B$661</f>
        <v>659</v>
      </c>
      <c r="B782" s="18" t="str">
        <f>CADASTROS!$C$661</f>
        <v>Ailton da Cruz Lima</v>
      </c>
      <c r="C782" s="28"/>
      <c r="D782" s="50">
        <f>PLANILHA_COLHEITA_DIÁRIA!$I$1021</f>
        <v>0</v>
      </c>
      <c r="E782" s="20">
        <v>6</v>
      </c>
      <c r="F782" s="29" t="str">
        <f>CADASTROS!$E$661</f>
        <v>Cx. Econômica</v>
      </c>
      <c r="G782" s="27">
        <f>CADASTROS!$F$661</f>
        <v>4825</v>
      </c>
      <c r="H782" s="29">
        <f>CADASTROS!$G$661</f>
        <v>13</v>
      </c>
      <c r="I782" s="19" t="str">
        <f>CADASTROS!$H$661</f>
        <v>00001328-3</v>
      </c>
      <c r="J782" s="21">
        <f t="shared" si="20"/>
        <v>0</v>
      </c>
    </row>
    <row r="783" spans="1:10" ht="15.75" x14ac:dyDescent="0.25">
      <c r="A783" s="27">
        <f>CADASTROS!$B$662</f>
        <v>660</v>
      </c>
      <c r="B783" s="18" t="str">
        <f>CADASTROS!$C$662</f>
        <v>Maria Silva S Oliveira</v>
      </c>
      <c r="C783" s="28"/>
      <c r="D783" s="28">
        <f>PLANILHA_COLHEITA_DIÁRIA!$I$1022</f>
        <v>0</v>
      </c>
      <c r="E783" s="20">
        <v>6</v>
      </c>
      <c r="F783" s="29" t="str">
        <f>CADASTROS!$E$662</f>
        <v>Cx. Econômica</v>
      </c>
      <c r="G783" s="27">
        <f>CADASTROS!$F$662</f>
        <v>780</v>
      </c>
      <c r="H783" s="29">
        <f>CADASTROS!$G$662</f>
        <v>23</v>
      </c>
      <c r="I783" s="19" t="str">
        <f>CADASTROS!$H$662</f>
        <v>00010444-3</v>
      </c>
      <c r="J783" s="21">
        <f t="shared" si="20"/>
        <v>0</v>
      </c>
    </row>
    <row r="784" spans="1:10" ht="15.75" x14ac:dyDescent="0.25">
      <c r="A784" s="27">
        <f>CADASTROS!$B$663</f>
        <v>661</v>
      </c>
      <c r="B784" s="18" t="str">
        <f>CADASTROS!$C$663</f>
        <v>Rosivan Pereira Santos</v>
      </c>
      <c r="C784" s="28"/>
      <c r="D784" s="50">
        <f>PLANILHA_COLHEITA_DIÁRIA!$I$1023</f>
        <v>0</v>
      </c>
      <c r="E784" s="20">
        <v>6</v>
      </c>
      <c r="F784" s="29" t="str">
        <f>CADASTROS!$E$663</f>
        <v>Cx. Econômica</v>
      </c>
      <c r="G784" s="27">
        <f>CADASTROS!$F$663</f>
        <v>4825</v>
      </c>
      <c r="H784" s="29">
        <f>CADASTROS!$G$663</f>
        <v>13</v>
      </c>
      <c r="I784" s="19" t="str">
        <f>CADASTROS!$H$663</f>
        <v>00003571-6</v>
      </c>
      <c r="J784" s="21">
        <f t="shared" si="20"/>
        <v>0</v>
      </c>
    </row>
    <row r="785" spans="1:10" ht="15.75" x14ac:dyDescent="0.25">
      <c r="A785" s="27">
        <f>CADASTROS!$B$664</f>
        <v>662</v>
      </c>
      <c r="B785" s="18" t="str">
        <f>CADASTROS!$C$664</f>
        <v>Lourisvaldo Brito Silva</v>
      </c>
      <c r="C785" s="28"/>
      <c r="D785" s="50">
        <f>PLANILHA_COLHEITA_DIÁRIA!$I$1040</f>
        <v>0</v>
      </c>
      <c r="E785" s="20">
        <v>6</v>
      </c>
      <c r="F785" s="29" t="str">
        <f>CADASTROS!$E$664</f>
        <v>Cx. Econômica</v>
      </c>
      <c r="G785" s="27">
        <f>CADASTROS!$F$664</f>
        <v>4818</v>
      </c>
      <c r="H785" s="29">
        <f>CADASTROS!$G$664</f>
        <v>13</v>
      </c>
      <c r="I785" s="19" t="str">
        <f>CADASTROS!$H$664</f>
        <v>00005919-6</v>
      </c>
      <c r="J785" s="21">
        <f t="shared" si="20"/>
        <v>0</v>
      </c>
    </row>
    <row r="786" spans="1:10" ht="15.75" x14ac:dyDescent="0.25">
      <c r="A786" s="27">
        <f>CADASTROS!$B$665</f>
        <v>663</v>
      </c>
      <c r="B786" s="18" t="str">
        <f>CADASTROS!$C$665</f>
        <v>Valderico J da Silva</v>
      </c>
      <c r="C786" s="28"/>
      <c r="D786" s="50">
        <f>PLANILHA_COLHEITA_DIÁRIA!$I$1041</f>
        <v>0</v>
      </c>
      <c r="E786" s="20">
        <v>6</v>
      </c>
      <c r="F786" s="29" t="str">
        <f>CADASTROS!$E$665</f>
        <v>Banco do Brasil</v>
      </c>
      <c r="G786" s="27" t="str">
        <f>CADASTROS!$F$665</f>
        <v>2760-X</v>
      </c>
      <c r="H786" s="29" t="str">
        <f>CADASTROS!$G$665</f>
        <v>poup</v>
      </c>
      <c r="I786" s="19" t="str">
        <f>CADASTROS!$H$665</f>
        <v>8.376-3</v>
      </c>
      <c r="J786" s="21">
        <f t="shared" si="20"/>
        <v>0</v>
      </c>
    </row>
    <row r="787" spans="1:10" ht="15.75" x14ac:dyDescent="0.25">
      <c r="A787" s="27">
        <f>CADASTROS!$B$666</f>
        <v>664</v>
      </c>
      <c r="B787" s="18" t="str">
        <f>CADASTROS!$C$666</f>
        <v>Robenilton Paixão Nago</v>
      </c>
      <c r="C787" s="28"/>
      <c r="D787" s="44">
        <f>PLANILHA_COLHEITA_DIÁRIA!$I$1042</f>
        <v>0</v>
      </c>
      <c r="E787" s="20">
        <v>6</v>
      </c>
      <c r="F787" s="29" t="str">
        <f>CADASTROS!$E$666</f>
        <v>Cx. Econômica</v>
      </c>
      <c r="G787" s="27">
        <f>CADASTROS!$F$666</f>
        <v>2734</v>
      </c>
      <c r="H787" s="29">
        <f>CADASTROS!$G$666</f>
        <v>13</v>
      </c>
      <c r="I787" s="19" t="str">
        <f>CADASTROS!$H$666</f>
        <v>00059835-4</v>
      </c>
      <c r="J787" s="21">
        <f t="shared" si="20"/>
        <v>0</v>
      </c>
    </row>
    <row r="788" spans="1:10" ht="15.75" x14ac:dyDescent="0.25">
      <c r="A788" s="27">
        <f>CADASTROS!$B$667</f>
        <v>665</v>
      </c>
      <c r="B788" s="18" t="str">
        <f>CADASTROS!$C$667</f>
        <v>Eloísio Cruz da Silva</v>
      </c>
      <c r="C788" s="28"/>
      <c r="D788" s="44">
        <f>PLANILHA_COLHEITA_DIÁRIA!$I$1043</f>
        <v>0</v>
      </c>
      <c r="E788" s="20">
        <v>6</v>
      </c>
      <c r="F788" s="29" t="str">
        <f>CADASTROS!$E$667</f>
        <v>Cx. Econômica</v>
      </c>
      <c r="G788" s="27">
        <f>CADASTROS!$F$667</f>
        <v>4818</v>
      </c>
      <c r="H788" s="29">
        <f>CADASTROS!$G$667</f>
        <v>13</v>
      </c>
      <c r="I788" s="19" t="str">
        <f>CADASTROS!$H$667</f>
        <v>00010689-5</v>
      </c>
      <c r="J788" s="21">
        <f t="shared" si="20"/>
        <v>0</v>
      </c>
    </row>
    <row r="789" spans="1:10" ht="15.75" x14ac:dyDescent="0.25">
      <c r="A789" s="27">
        <f>CADASTROS!$B$668</f>
        <v>666</v>
      </c>
      <c r="B789" s="18" t="str">
        <f>CADASTROS!$C$668</f>
        <v>Carlos Ronei Machado</v>
      </c>
      <c r="C789" s="28"/>
      <c r="D789" s="51">
        <f>PLANILHA_COLHEITA_DIÁRIA!$I$1044</f>
        <v>0</v>
      </c>
      <c r="E789" s="20">
        <v>6</v>
      </c>
      <c r="F789" s="29" t="str">
        <f>CADASTROS!$E$668</f>
        <v>Cx. Econômica</v>
      </c>
      <c r="G789" s="27">
        <f>CADASTROS!$F$668</f>
        <v>949</v>
      </c>
      <c r="H789" s="29">
        <f>CADASTROS!$G$668</f>
        <v>13</v>
      </c>
      <c r="I789" s="19" t="str">
        <f>CADASTROS!$H$668</f>
        <v>00028643-7</v>
      </c>
      <c r="J789" s="21">
        <f t="shared" si="20"/>
        <v>0</v>
      </c>
    </row>
    <row r="790" spans="1:10" ht="15.75" x14ac:dyDescent="0.25">
      <c r="A790" s="27">
        <f>CADASTROS!$B$669</f>
        <v>667</v>
      </c>
      <c r="B790" s="18" t="str">
        <f>CADASTROS!$C$669</f>
        <v>Vera Lúcia F Silva</v>
      </c>
      <c r="C790" s="28"/>
      <c r="D790" s="44">
        <f>PLANILHA_COLHEITA_DIÁRIA!$I$1045</f>
        <v>0</v>
      </c>
      <c r="E790" s="20">
        <v>6</v>
      </c>
      <c r="F790" s="29" t="str">
        <f>CADASTROS!$E$669</f>
        <v>Cx. Econômica</v>
      </c>
      <c r="G790" s="27">
        <f>CADASTROS!$F$669</f>
        <v>4825</v>
      </c>
      <c r="H790" s="29">
        <f>CADASTROS!$G$669</f>
        <v>13</v>
      </c>
      <c r="I790" s="19" t="str">
        <f>CADASTROS!$H$669</f>
        <v>00007422-3</v>
      </c>
      <c r="J790" s="21">
        <f t="shared" si="20"/>
        <v>0</v>
      </c>
    </row>
    <row r="791" spans="1:10" ht="15.75" x14ac:dyDescent="0.25">
      <c r="A791" s="27">
        <f>CADASTROS!$B$670</f>
        <v>668</v>
      </c>
      <c r="B791" s="18" t="str">
        <f>CADASTROS!$C$670</f>
        <v>Rosemeire Paraguai Pereira</v>
      </c>
      <c r="C791" s="28"/>
      <c r="D791" s="44">
        <f>PLANILHA_COLHEITA_DIÁRIA!$I$1046</f>
        <v>0</v>
      </c>
      <c r="E791" s="20">
        <v>6</v>
      </c>
      <c r="F791" s="29" t="str">
        <f>CADASTROS!$E$670</f>
        <v>Cx. Econômica</v>
      </c>
      <c r="G791" s="27">
        <f>CADASTROS!$F$670</f>
        <v>2734</v>
      </c>
      <c r="H791" s="29">
        <f>CADASTROS!$G$670</f>
        <v>13</v>
      </c>
      <c r="I791" s="19" t="str">
        <f>CADASTROS!$H$670</f>
        <v>00036378-0</v>
      </c>
      <c r="J791" s="21">
        <f t="shared" si="20"/>
        <v>0</v>
      </c>
    </row>
    <row r="792" spans="1:10" ht="15.75" x14ac:dyDescent="0.25">
      <c r="A792" s="27">
        <f>CADASTROS!$B$671</f>
        <v>669</v>
      </c>
      <c r="B792" s="18" t="str">
        <f>CADASTROS!$C$671</f>
        <v>Joseane de Jesus Moreira</v>
      </c>
      <c r="C792" s="28"/>
      <c r="D792" s="50">
        <f>PLANILHA_COLHEITA_DIÁRIA!$I$1047</f>
        <v>8.5</v>
      </c>
      <c r="E792" s="20">
        <v>6</v>
      </c>
      <c r="F792" s="29" t="str">
        <f>CADASTROS!$E$671</f>
        <v>Cx. Econômica</v>
      </c>
      <c r="G792" s="27">
        <f>CADASTROS!$F$671</f>
        <v>780</v>
      </c>
      <c r="H792" s="29">
        <f>CADASTROS!$G$671</f>
        <v>13</v>
      </c>
      <c r="I792" s="19" t="str">
        <f>CADASTROS!$H$671</f>
        <v>00009916-7</v>
      </c>
      <c r="J792" s="21">
        <f t="shared" si="20"/>
        <v>51</v>
      </c>
    </row>
    <row r="793" spans="1:10" ht="15.75" x14ac:dyDescent="0.25">
      <c r="A793" s="27">
        <f>CADASTROS!$B$672</f>
        <v>670</v>
      </c>
      <c r="B793" s="18" t="str">
        <f>CADASTROS!$C$672</f>
        <v>Eliana Lima Nascimento</v>
      </c>
      <c r="C793" s="28"/>
      <c r="D793" s="44">
        <f>PLANILHA_COLHEITA_DIÁRIA!$I$1048</f>
        <v>0</v>
      </c>
      <c r="E793" s="20">
        <v>6</v>
      </c>
      <c r="F793" s="29" t="str">
        <f>CADASTROS!$E$672</f>
        <v>Cx. Econômica</v>
      </c>
      <c r="G793" s="27">
        <f>CADASTROS!$F$672</f>
        <v>2970</v>
      </c>
      <c r="H793" s="29">
        <f>CADASTROS!$G$672</f>
        <v>13</v>
      </c>
      <c r="I793" s="19" t="str">
        <f>CADASTROS!$H$672</f>
        <v>00019611-0</v>
      </c>
      <c r="J793" s="21">
        <f t="shared" si="20"/>
        <v>0</v>
      </c>
    </row>
    <row r="794" spans="1:10" ht="15.75" x14ac:dyDescent="0.25">
      <c r="A794" s="27">
        <f>CADASTROS!$B$673</f>
        <v>671</v>
      </c>
      <c r="B794" s="18" t="str">
        <f>CADASTROS!$C$673</f>
        <v>Carlos Candido Profeta</v>
      </c>
      <c r="C794" s="28"/>
      <c r="D794" s="44">
        <f>PLANILHA_COLHEITA_DIÁRIA!$I$1049</f>
        <v>36.5</v>
      </c>
      <c r="E794" s="20">
        <v>6</v>
      </c>
      <c r="F794" s="29" t="str">
        <f>CADASTROS!$E$673</f>
        <v>Cx. Econômica</v>
      </c>
      <c r="G794" s="27">
        <f>CADASTROS!$F$673</f>
        <v>150</v>
      </c>
      <c r="H794" s="29">
        <f>CADASTROS!$G$673</f>
        <v>13</v>
      </c>
      <c r="I794" s="19" t="str">
        <f>CADASTROS!$H$673</f>
        <v>00014917-7</v>
      </c>
      <c r="J794" s="21">
        <f t="shared" si="20"/>
        <v>219</v>
      </c>
    </row>
    <row r="795" spans="1:10" ht="15.75" x14ac:dyDescent="0.25">
      <c r="A795" s="27">
        <f>CADASTROS!$B$674</f>
        <v>672</v>
      </c>
      <c r="B795" s="18" t="str">
        <f>CADASTROS!$C$674</f>
        <v>Ronivaldo Sousa Santos</v>
      </c>
      <c r="C795" s="28"/>
      <c r="D795" s="44">
        <f>PLANILHA_COLHEITA_DIÁRIA!$I$1050</f>
        <v>0</v>
      </c>
      <c r="E795" s="20">
        <v>6</v>
      </c>
      <c r="F795" s="29" t="str">
        <f>CADASTROS!$E$674</f>
        <v>Cx. Econômica</v>
      </c>
      <c r="G795" s="27">
        <f>CADASTROS!$F$674</f>
        <v>4825</v>
      </c>
      <c r="H795" s="29">
        <f>CADASTROS!$G$674</f>
        <v>13</v>
      </c>
      <c r="I795" s="19" t="str">
        <f>CADASTROS!$H$674</f>
        <v>00009036-9</v>
      </c>
      <c r="J795" s="21">
        <f t="shared" si="20"/>
        <v>0</v>
      </c>
    </row>
    <row r="796" spans="1:10" ht="15.75" x14ac:dyDescent="0.25">
      <c r="A796" s="27">
        <f>CADASTROS!$B$675</f>
        <v>673</v>
      </c>
      <c r="B796" s="18" t="str">
        <f>CADASTROS!$C$675</f>
        <v>Mauricio F Silva</v>
      </c>
      <c r="C796" s="28"/>
      <c r="D796" s="50">
        <f>PLANILHA_COLHEITA_DIÁRIA!$I$1051</f>
        <v>0</v>
      </c>
      <c r="E796" s="20">
        <v>6</v>
      </c>
      <c r="F796" s="29" t="str">
        <f>CADASTROS!$E$675</f>
        <v>Banco do Brasil</v>
      </c>
      <c r="G796" s="27" t="str">
        <f>CADASTROS!$F$675</f>
        <v>2760-X</v>
      </c>
      <c r="H796" s="29" t="str">
        <f>CADASTROS!$G$675</f>
        <v>poup</v>
      </c>
      <c r="I796" s="19" t="str">
        <f>CADASTROS!$H$675</f>
        <v>16.455-0</v>
      </c>
      <c r="J796" s="21">
        <f t="shared" si="20"/>
        <v>0</v>
      </c>
    </row>
    <row r="797" spans="1:10" ht="15.75" x14ac:dyDescent="0.25">
      <c r="A797" s="27">
        <f>CADASTROS!$B$676</f>
        <v>674</v>
      </c>
      <c r="B797" s="18" t="str">
        <f>CADASTROS!$C$676</f>
        <v>Robertania Mª de Queiróz</v>
      </c>
      <c r="C797" s="28"/>
      <c r="D797" s="44">
        <f>PLANILHA_COLHEITA_DIÁRIA!$I$1052</f>
        <v>0</v>
      </c>
      <c r="E797" s="20">
        <v>6</v>
      </c>
      <c r="F797" s="29" t="str">
        <f>CADASTROS!$E$676</f>
        <v>Cx. Econômica</v>
      </c>
      <c r="G797" s="27">
        <f>CADASTROS!$F$676</f>
        <v>4825</v>
      </c>
      <c r="H797" s="29">
        <f>CADASTROS!$G$676</f>
        <v>13</v>
      </c>
      <c r="I797" s="19" t="str">
        <f>CADASTROS!$H$676</f>
        <v>00014749-2</v>
      </c>
      <c r="J797" s="21">
        <f t="shared" si="20"/>
        <v>0</v>
      </c>
    </row>
    <row r="798" spans="1:10" ht="15.75" x14ac:dyDescent="0.25">
      <c r="B798" s="289"/>
      <c r="C798" s="289"/>
      <c r="D798" s="15">
        <f>SUM(D753:D797)</f>
        <v>119.5</v>
      </c>
      <c r="E798" s="15"/>
      <c r="F798" s="294"/>
      <c r="G798" s="295"/>
      <c r="H798" s="295"/>
      <c r="I798" s="296"/>
      <c r="J798" s="17">
        <f>SUM(J753:J797)</f>
        <v>717</v>
      </c>
    </row>
    <row r="800" spans="1:10" ht="15.75" x14ac:dyDescent="0.25">
      <c r="A800" s="282" t="s">
        <v>8</v>
      </c>
      <c r="B800" s="282"/>
      <c r="C800" s="282"/>
      <c r="D800" s="282"/>
      <c r="E800" s="282"/>
      <c r="F800" s="282"/>
      <c r="G800" s="282"/>
      <c r="H800" s="282"/>
      <c r="I800" s="282"/>
      <c r="J800" s="282"/>
    </row>
    <row r="801" spans="1:20" ht="16.5" thickBot="1" x14ac:dyDescent="0.3">
      <c r="A801" s="283" t="s">
        <v>10</v>
      </c>
      <c r="B801" s="283"/>
      <c r="C801" s="283"/>
      <c r="D801" s="283"/>
      <c r="E801" s="283"/>
      <c r="F801" s="283"/>
      <c r="G801" s="283"/>
      <c r="H801" s="283"/>
      <c r="I801" s="283"/>
      <c r="J801" s="283"/>
    </row>
    <row r="802" spans="1:20" ht="17.25" thickTop="1" thickBot="1" x14ac:dyDescent="0.3">
      <c r="A802" s="284" t="s">
        <v>2967</v>
      </c>
      <c r="B802" s="284"/>
      <c r="C802" s="284"/>
      <c r="D802" s="284"/>
      <c r="E802" s="284"/>
      <c r="F802" s="284"/>
      <c r="G802" s="284"/>
      <c r="H802" s="284"/>
      <c r="I802" s="284"/>
      <c r="J802" s="284"/>
    </row>
    <row r="803" spans="1:20" ht="18.600000000000001" customHeight="1" x14ac:dyDescent="0.25">
      <c r="A803" s="22" t="s">
        <v>21</v>
      </c>
      <c r="B803" s="285" t="s">
        <v>19</v>
      </c>
      <c r="C803" s="290" t="s">
        <v>7</v>
      </c>
      <c r="D803" s="292" t="s">
        <v>13</v>
      </c>
      <c r="E803" s="23" t="s">
        <v>12</v>
      </c>
      <c r="F803" s="285" t="s">
        <v>14</v>
      </c>
      <c r="G803" s="285" t="s">
        <v>15</v>
      </c>
      <c r="H803" s="285" t="s">
        <v>16</v>
      </c>
      <c r="I803" s="285" t="s">
        <v>17</v>
      </c>
      <c r="J803" s="287" t="s">
        <v>18</v>
      </c>
      <c r="K803" s="282"/>
      <c r="L803" s="282"/>
      <c r="M803" s="282"/>
      <c r="N803" s="282"/>
      <c r="O803" s="282"/>
      <c r="P803" s="282"/>
      <c r="Q803" s="282"/>
      <c r="R803" s="282"/>
      <c r="S803" s="282"/>
      <c r="T803" s="282"/>
    </row>
    <row r="804" spans="1:20" ht="20.100000000000001" customHeight="1" thickBot="1" x14ac:dyDescent="0.3">
      <c r="A804" s="24" t="s">
        <v>20</v>
      </c>
      <c r="B804" s="286"/>
      <c r="C804" s="291"/>
      <c r="D804" s="293"/>
      <c r="E804" s="38" t="s">
        <v>11</v>
      </c>
      <c r="F804" s="286"/>
      <c r="G804" s="286"/>
      <c r="H804" s="286"/>
      <c r="I804" s="286"/>
      <c r="J804" s="288"/>
    </row>
    <row r="805" spans="1:20" ht="15.75" x14ac:dyDescent="0.25">
      <c r="A805" s="27">
        <f>CADASTROS!$B$677</f>
        <v>675</v>
      </c>
      <c r="B805" s="18" t="str">
        <f>CADASTROS!$C$677</f>
        <v>Romário Cruz Carvalho</v>
      </c>
      <c r="C805" s="28"/>
      <c r="D805" s="44">
        <f>PLANILHA_COLHEITA_DIÁRIA!$I$1053</f>
        <v>0</v>
      </c>
      <c r="E805" s="20">
        <v>6</v>
      </c>
      <c r="F805" s="29" t="str">
        <f>CADASTROS!$E$677</f>
        <v>Cx. Econômica</v>
      </c>
      <c r="G805" s="27">
        <f>CADASTROS!$F$677</f>
        <v>4825</v>
      </c>
      <c r="H805" s="29">
        <f>CADASTROS!$G$677</f>
        <v>13</v>
      </c>
      <c r="I805" s="19" t="str">
        <f>CADASTROS!$H$677</f>
        <v>00005394-3</v>
      </c>
      <c r="J805" s="21">
        <f t="shared" ref="J805:J849" si="21">D805*E805</f>
        <v>0</v>
      </c>
    </row>
    <row r="806" spans="1:20" ht="15.75" x14ac:dyDescent="0.25">
      <c r="A806" s="27">
        <f>CADASTROS!$B$678</f>
        <v>676</v>
      </c>
      <c r="B806" s="18" t="str">
        <f>CADASTROS!$C$678</f>
        <v>Robério P Santos</v>
      </c>
      <c r="C806" s="28"/>
      <c r="D806" s="44">
        <f>PLANILHA_COLHEITA_DIÁRIA!$I$1054</f>
        <v>0</v>
      </c>
      <c r="E806" s="20">
        <v>6</v>
      </c>
      <c r="F806" s="29" t="str">
        <f>CADASTROS!$E$678</f>
        <v>Banco do Brasil</v>
      </c>
      <c r="G806" s="27" t="str">
        <f>CADASTROS!$F$678</f>
        <v>1696-9</v>
      </c>
      <c r="H806" s="29" t="str">
        <f>CADASTROS!$G$678</f>
        <v>poup</v>
      </c>
      <c r="I806" s="19" t="str">
        <f>CADASTROS!$H$678</f>
        <v>16.867-X</v>
      </c>
      <c r="J806" s="21">
        <f t="shared" si="21"/>
        <v>0</v>
      </c>
    </row>
    <row r="807" spans="1:20" ht="15.75" x14ac:dyDescent="0.25">
      <c r="A807" s="27">
        <f>CADASTROS!$B$679</f>
        <v>677</v>
      </c>
      <c r="B807" s="18" t="str">
        <f>CADASTROS!$C$679</f>
        <v>Gilzene A Borges</v>
      </c>
      <c r="C807" s="28"/>
      <c r="D807" s="51">
        <f>PLANILHA_COLHEITA_DIÁRIA!$I$1055</f>
        <v>0</v>
      </c>
      <c r="E807" s="20">
        <v>6</v>
      </c>
      <c r="F807" s="29" t="str">
        <f>CADASTROS!$E$679</f>
        <v>Cx. Econômica</v>
      </c>
      <c r="G807" s="27">
        <f>CADASTROS!$F$679</f>
        <v>4825</v>
      </c>
      <c r="H807" s="29">
        <f>CADASTROS!$G$679</f>
        <v>13</v>
      </c>
      <c r="I807" s="19" t="str">
        <f>CADASTROS!$H$679</f>
        <v>00016673-0</v>
      </c>
      <c r="J807" s="21">
        <f t="shared" si="21"/>
        <v>0</v>
      </c>
    </row>
    <row r="808" spans="1:20" ht="15.75" x14ac:dyDescent="0.25">
      <c r="A808" s="27">
        <f>CADASTROS!$B$680</f>
        <v>678</v>
      </c>
      <c r="B808" s="18" t="str">
        <f>CADASTROS!$C$680</f>
        <v>Ailson Oliveira dos Santos</v>
      </c>
      <c r="C808" s="28"/>
      <c r="D808" s="44">
        <f>PLANILHA_COLHEITA_DIÁRIA!$I$1056</f>
        <v>0</v>
      </c>
      <c r="E808" s="20">
        <v>6</v>
      </c>
      <c r="F808" s="29" t="str">
        <f>CADASTROS!$E$680</f>
        <v>Cx. Econômica</v>
      </c>
      <c r="G808" s="27">
        <f>CADASTROS!$F$680</f>
        <v>4825</v>
      </c>
      <c r="H808" s="29">
        <f>CADASTROS!$G$680</f>
        <v>13</v>
      </c>
      <c r="I808" s="19" t="str">
        <f>CADASTROS!$H$680</f>
        <v>00012369-0</v>
      </c>
      <c r="J808" s="21">
        <f t="shared" si="21"/>
        <v>0</v>
      </c>
    </row>
    <row r="809" spans="1:20" ht="15.75" x14ac:dyDescent="0.25">
      <c r="A809" s="27">
        <f>CADASTROS!$B$681</f>
        <v>679</v>
      </c>
      <c r="B809" s="18" t="str">
        <f>CADASTROS!$C$681</f>
        <v>Ilzaene F Souza</v>
      </c>
      <c r="C809" s="28"/>
      <c r="D809" s="44">
        <f>PLANILHA_COLHEITA_DIÁRIA!$I$1057</f>
        <v>0</v>
      </c>
      <c r="E809" s="20">
        <v>6</v>
      </c>
      <c r="F809" s="29" t="str">
        <f>CADASTROS!$E$681</f>
        <v>Cx. Econômica</v>
      </c>
      <c r="G809" s="27">
        <f>CADASTROS!$F$681</f>
        <v>780</v>
      </c>
      <c r="H809" s="29">
        <f>CADASTROS!$G$681</f>
        <v>23</v>
      </c>
      <c r="I809" s="19" t="str">
        <f>CADASTROS!$H$681</f>
        <v>00027657-0</v>
      </c>
      <c r="J809" s="21">
        <f t="shared" si="21"/>
        <v>0</v>
      </c>
    </row>
    <row r="810" spans="1:20" ht="15.75" x14ac:dyDescent="0.25">
      <c r="A810" s="27">
        <f>CADASTROS!$B$682</f>
        <v>680</v>
      </c>
      <c r="B810" s="18" t="str">
        <f>CADASTROS!$C$682</f>
        <v>Eliana Souza da Cruz</v>
      </c>
      <c r="C810" s="28"/>
      <c r="D810" s="44">
        <f>PLANILHA_COLHEITA_DIÁRIA!$I$1058</f>
        <v>0</v>
      </c>
      <c r="E810" s="20">
        <v>6</v>
      </c>
      <c r="F810" s="29" t="str">
        <f>CADASTROS!$E$682</f>
        <v>Cx. Econômica</v>
      </c>
      <c r="G810" s="27">
        <f>CADASTROS!$F$682</f>
        <v>780</v>
      </c>
      <c r="H810" s="29">
        <f>CADASTROS!$G$682</f>
        <v>13</v>
      </c>
      <c r="I810" s="19" t="str">
        <f>CADASTROS!$H$682</f>
        <v>00006992-6</v>
      </c>
      <c r="J810" s="21">
        <f t="shared" si="21"/>
        <v>0</v>
      </c>
    </row>
    <row r="811" spans="1:20" ht="15.75" x14ac:dyDescent="0.25">
      <c r="A811" s="27">
        <f>CADASTROS!$B$683</f>
        <v>681</v>
      </c>
      <c r="B811" s="18" t="str">
        <f>CADASTROS!$C$683</f>
        <v>Florisvaldo R. da Silva</v>
      </c>
      <c r="C811" s="28"/>
      <c r="D811" s="44">
        <f>PLANILHA_COLHEITA_DIÁRIA!$I$1059</f>
        <v>44.5</v>
      </c>
      <c r="E811" s="20">
        <v>6</v>
      </c>
      <c r="F811" s="29" t="str">
        <f>CADASTROS!$E$683</f>
        <v>Cx. Econômica</v>
      </c>
      <c r="G811" s="27">
        <f>CADASTROS!$F$683</f>
        <v>4825</v>
      </c>
      <c r="H811" s="29">
        <f>CADASTROS!$G$683</f>
        <v>13</v>
      </c>
      <c r="I811" s="19" t="str">
        <f>CADASTROS!$H$683</f>
        <v>00004839-7</v>
      </c>
      <c r="J811" s="21">
        <f t="shared" si="21"/>
        <v>267</v>
      </c>
    </row>
    <row r="812" spans="1:20" ht="15.75" x14ac:dyDescent="0.25">
      <c r="A812" s="27">
        <f>CADASTROS!$B$684</f>
        <v>682</v>
      </c>
      <c r="B812" s="18" t="str">
        <f>CADASTROS!$C$684</f>
        <v>João Batista C de Jesus</v>
      </c>
      <c r="C812" s="28"/>
      <c r="D812" s="44">
        <f>PLANILHA_COLHEITA_DIÁRIA!$I$1060</f>
        <v>0</v>
      </c>
      <c r="E812" s="20">
        <v>6</v>
      </c>
      <c r="F812" s="29" t="str">
        <f>CADASTROS!$E$684</f>
        <v>Cx. Econômica</v>
      </c>
      <c r="G812" s="27">
        <f>CADASTROS!$F$684</f>
        <v>4818</v>
      </c>
      <c r="H812" s="29">
        <f>CADASTROS!$G$684</f>
        <v>23</v>
      </c>
      <c r="I812" s="19" t="str">
        <f>CADASTROS!$H$684</f>
        <v>00000968-4</v>
      </c>
      <c r="J812" s="21">
        <f t="shared" si="21"/>
        <v>0</v>
      </c>
    </row>
    <row r="813" spans="1:20" ht="15.75" x14ac:dyDescent="0.25">
      <c r="A813" s="27">
        <f>CADASTROS!$B$685</f>
        <v>683</v>
      </c>
      <c r="B813" s="18" t="str">
        <f>CADASTROS!$C$685</f>
        <v>Ivanilson de Sousa Pinto</v>
      </c>
      <c r="C813" s="28"/>
      <c r="D813" s="44">
        <f>PLANILHA_COLHEITA_DIÁRIA!$I$1061</f>
        <v>0</v>
      </c>
      <c r="E813" s="20">
        <v>6</v>
      </c>
      <c r="F813" s="29" t="str">
        <f>CADASTROS!$E$685</f>
        <v>Cx. Econômica</v>
      </c>
      <c r="G813" s="27">
        <f>CADASTROS!$F$685</f>
        <v>4825</v>
      </c>
      <c r="H813" s="29">
        <f>CADASTROS!$G$685</f>
        <v>13</v>
      </c>
      <c r="I813" s="19" t="str">
        <f>CADASTROS!$H$685</f>
        <v>00009553-0</v>
      </c>
      <c r="J813" s="21">
        <f t="shared" si="21"/>
        <v>0</v>
      </c>
    </row>
    <row r="814" spans="1:20" ht="15.75" x14ac:dyDescent="0.25">
      <c r="A814" s="27">
        <f>CADASTROS!$B$686</f>
        <v>684</v>
      </c>
      <c r="B814" s="18" t="str">
        <f>CADASTROS!$C$686</f>
        <v>Janete Silva Gonçalves</v>
      </c>
      <c r="C814" s="28"/>
      <c r="D814" s="44">
        <f>PLANILHA_COLHEITA_DIÁRIA!$I$1062</f>
        <v>0</v>
      </c>
      <c r="E814" s="20">
        <v>6</v>
      </c>
      <c r="F814" s="29" t="str">
        <f>CADASTROS!$E$686</f>
        <v>Cx. Econômica</v>
      </c>
      <c r="G814" s="27">
        <f>CADASTROS!$F$686</f>
        <v>780</v>
      </c>
      <c r="H814" s="29">
        <f>CADASTROS!$G$686</f>
        <v>23</v>
      </c>
      <c r="I814" s="19" t="str">
        <f>CADASTROS!$H$686</f>
        <v>00005943-0</v>
      </c>
      <c r="J814" s="21">
        <f t="shared" si="21"/>
        <v>0</v>
      </c>
    </row>
    <row r="815" spans="1:20" ht="15.75" x14ac:dyDescent="0.25">
      <c r="A815" s="27">
        <f>CADASTROS!$B$687</f>
        <v>685</v>
      </c>
      <c r="B815" s="18" t="str">
        <f>CADASTROS!$C$687</f>
        <v>Ademilton Oliveira Santos</v>
      </c>
      <c r="C815" s="28"/>
      <c r="D815" s="44">
        <f>PLANILHA_COLHEITA_DIÁRIA!$I$1063</f>
        <v>0</v>
      </c>
      <c r="E815" s="20">
        <v>6</v>
      </c>
      <c r="F815" s="29" t="str">
        <f>CADASTROS!$E$687</f>
        <v>Cx. Econômica</v>
      </c>
      <c r="G815" s="27">
        <f>CADASTROS!$F$687</f>
        <v>4535</v>
      </c>
      <c r="H815" s="29">
        <f>CADASTROS!$G$687</f>
        <v>13</v>
      </c>
      <c r="I815" s="19" t="str">
        <f>CADASTROS!$H$687</f>
        <v>00001793-2</v>
      </c>
      <c r="J815" s="21">
        <f t="shared" si="21"/>
        <v>0</v>
      </c>
    </row>
    <row r="816" spans="1:20" ht="15.75" x14ac:dyDescent="0.25">
      <c r="A816" s="27">
        <f>CADASTROS!$B$688</f>
        <v>686</v>
      </c>
      <c r="B816" s="18" t="str">
        <f>CADASTROS!$C$688</f>
        <v>Denize Baraúna de Souza</v>
      </c>
      <c r="C816" s="28"/>
      <c r="D816" s="63">
        <f>PLANILHA_COLHEITA_DIÁRIA!$I$1064</f>
        <v>0</v>
      </c>
      <c r="E816" s="20">
        <v>6</v>
      </c>
      <c r="F816" s="29" t="str">
        <f>CADASTROS!$E$688</f>
        <v>Bradesco</v>
      </c>
      <c r="G816" s="27" t="str">
        <f>CADASTROS!$F$688</f>
        <v>3801-6</v>
      </c>
      <c r="H816" s="29" t="str">
        <f>CADASTROS!$G$688</f>
        <v>c/corr</v>
      </c>
      <c r="I816" s="19" t="str">
        <f>CADASTROS!$H$688</f>
        <v>00000610-6</v>
      </c>
      <c r="J816" s="21">
        <f t="shared" si="21"/>
        <v>0</v>
      </c>
    </row>
    <row r="817" spans="1:10" ht="15.75" x14ac:dyDescent="0.25">
      <c r="A817" s="27">
        <f>CADASTROS!$B$689</f>
        <v>687</v>
      </c>
      <c r="B817" s="18" t="str">
        <f>CADASTROS!$C$689</f>
        <v>Gelson Pereira dos Santos</v>
      </c>
      <c r="C817" s="28"/>
      <c r="D817" s="50">
        <f>PLANILHA_COLHEITA_DIÁRIA!$I$1065</f>
        <v>33.5</v>
      </c>
      <c r="E817" s="20">
        <v>6</v>
      </c>
      <c r="F817" s="29" t="str">
        <f>CADASTROS!$E$689</f>
        <v>Cx. Econômica</v>
      </c>
      <c r="G817" s="27">
        <f>CADASTROS!$F$689</f>
        <v>4535</v>
      </c>
      <c r="H817" s="29">
        <f>CADASTROS!$G$689</f>
        <v>13</v>
      </c>
      <c r="I817" s="19" t="str">
        <f>CADASTROS!$H$689</f>
        <v>00001737-1</v>
      </c>
      <c r="J817" s="21">
        <f t="shared" si="21"/>
        <v>201</v>
      </c>
    </row>
    <row r="818" spans="1:10" ht="15.75" x14ac:dyDescent="0.25">
      <c r="A818" s="27">
        <f>CADASTROS!$B$690</f>
        <v>688</v>
      </c>
      <c r="B818" s="18" t="str">
        <f>CADASTROS!$C$690</f>
        <v>Francisco Fracion M SI</v>
      </c>
      <c r="C818" s="28"/>
      <c r="D818" s="63">
        <f>PLANILHA_COLHEITA_DIÁRIA!$I$1066</f>
        <v>0</v>
      </c>
      <c r="E818" s="20">
        <v>6</v>
      </c>
      <c r="F818" s="29" t="str">
        <f>CADASTROS!$E$690</f>
        <v>Cx. Econômica</v>
      </c>
      <c r="G818" s="27">
        <f>CADASTROS!$F$690</f>
        <v>3401</v>
      </c>
      <c r="H818" s="29">
        <f>CADASTROS!$G$690</f>
        <v>13</v>
      </c>
      <c r="I818" s="19" t="str">
        <f>CADASTROS!$H$690</f>
        <v>00000470-7</v>
      </c>
      <c r="J818" s="21">
        <f t="shared" si="21"/>
        <v>0</v>
      </c>
    </row>
    <row r="819" spans="1:10" ht="15.75" x14ac:dyDescent="0.25">
      <c r="A819" s="27">
        <f>CADASTROS!$B$691</f>
        <v>689</v>
      </c>
      <c r="B819" s="18" t="str">
        <f>CADASTROS!$C$691</f>
        <v>Gerônimo Alves de Jesus</v>
      </c>
      <c r="C819" s="28"/>
      <c r="D819" s="44">
        <f>PLANILHA_COLHEITA_DIÁRIA!$I$1126</f>
        <v>0</v>
      </c>
      <c r="E819" s="20">
        <v>6</v>
      </c>
      <c r="F819" s="29" t="str">
        <f>CADASTROS!$E$691</f>
        <v>Cx. Econômica</v>
      </c>
      <c r="G819" s="27">
        <f>CADASTROS!$F$691</f>
        <v>3401</v>
      </c>
      <c r="H819" s="29">
        <f>CADASTROS!$G$691</f>
        <v>13</v>
      </c>
      <c r="I819" s="19" t="str">
        <f>CADASTROS!$H$691</f>
        <v>00000431-6</v>
      </c>
      <c r="J819" s="21">
        <f t="shared" si="21"/>
        <v>0</v>
      </c>
    </row>
    <row r="820" spans="1:10" ht="15.75" x14ac:dyDescent="0.25">
      <c r="A820" s="27">
        <f>CADASTROS!$B$692</f>
        <v>690</v>
      </c>
      <c r="B820" s="18" t="str">
        <f>CADASTROS!$C$692</f>
        <v>João Batista da Silva</v>
      </c>
      <c r="C820" s="28"/>
      <c r="D820" s="44">
        <f>PLANILHA_COLHEITA_DIÁRIA!$I$1127</f>
        <v>0</v>
      </c>
      <c r="E820" s="20">
        <v>6</v>
      </c>
      <c r="F820" s="29" t="str">
        <f>CADASTROS!$E$692</f>
        <v>Cx. Econômica</v>
      </c>
      <c r="G820" s="27">
        <f>CADASTROS!$F$692</f>
        <v>780</v>
      </c>
      <c r="H820" s="29">
        <f>CADASTROS!$G$692</f>
        <v>23</v>
      </c>
      <c r="I820" s="19" t="str">
        <f>CADASTROS!$H$692</f>
        <v>00027483-7</v>
      </c>
      <c r="J820" s="21">
        <f t="shared" si="21"/>
        <v>0</v>
      </c>
    </row>
    <row r="821" spans="1:10" ht="15.75" x14ac:dyDescent="0.25">
      <c r="A821" s="27">
        <f>CADASTROS!$B$693</f>
        <v>691</v>
      </c>
      <c r="B821" s="18" t="str">
        <f>CADASTROS!$C$693</f>
        <v>Mirian de Souza Barbosa</v>
      </c>
      <c r="C821" s="28"/>
      <c r="D821" s="44">
        <f>PLANILHA_COLHEITA_DIÁRIA!$I$1128</f>
        <v>0</v>
      </c>
      <c r="E821" s="20">
        <v>6</v>
      </c>
      <c r="F821" s="29" t="str">
        <f>CADASTROS!$E$693</f>
        <v>Cx. Econômica</v>
      </c>
      <c r="G821" s="27">
        <f>CADASTROS!$F$693</f>
        <v>4825</v>
      </c>
      <c r="H821" s="29">
        <f>CADASTROS!$G$693</f>
        <v>13</v>
      </c>
      <c r="I821" s="19" t="str">
        <f>CADASTROS!$H$693</f>
        <v>00010485-8</v>
      </c>
      <c r="J821" s="21">
        <f t="shared" si="21"/>
        <v>0</v>
      </c>
    </row>
    <row r="822" spans="1:10" ht="15.75" x14ac:dyDescent="0.25">
      <c r="A822" s="27">
        <f>CADASTROS!$B$694</f>
        <v>692</v>
      </c>
      <c r="B822" s="18" t="str">
        <f>CADASTROS!$C$694</f>
        <v>Roziane Conceição de Mendes</v>
      </c>
      <c r="C822" s="28"/>
      <c r="D822" s="44">
        <f>PLANILHA_COLHEITA_DIÁRIA!$I$1129</f>
        <v>0</v>
      </c>
      <c r="E822" s="20">
        <v>6</v>
      </c>
      <c r="F822" s="29" t="str">
        <f>CADASTROS!$E$694</f>
        <v>Cx. Econômica</v>
      </c>
      <c r="G822" s="27">
        <f>CADASTROS!$F$694</f>
        <v>4825</v>
      </c>
      <c r="H822" s="29">
        <f>CADASTROS!$G$694</f>
        <v>13</v>
      </c>
      <c r="I822" s="19" t="str">
        <f>CADASTROS!$H$694</f>
        <v>00006391-4</v>
      </c>
      <c r="J822" s="21">
        <f t="shared" si="21"/>
        <v>0</v>
      </c>
    </row>
    <row r="823" spans="1:10" ht="15.75" x14ac:dyDescent="0.25">
      <c r="A823" s="27">
        <f>CADASTROS!$B$695</f>
        <v>693</v>
      </c>
      <c r="B823" s="18" t="str">
        <f>CADASTROS!$C$695</f>
        <v>Vigínia Silva S Pereira</v>
      </c>
      <c r="C823" s="28"/>
      <c r="D823" s="44">
        <f>PLANILHA_COLHEITA_DIÁRIA!$I$1130</f>
        <v>0</v>
      </c>
      <c r="E823" s="20">
        <v>6</v>
      </c>
      <c r="F823" s="29" t="str">
        <f>CADASTROS!$E$695</f>
        <v>Cx. Econômica</v>
      </c>
      <c r="G823" s="27">
        <f>CADASTROS!$F$695</f>
        <v>4825</v>
      </c>
      <c r="H823" s="29">
        <f>CADASTROS!$G$695</f>
        <v>13</v>
      </c>
      <c r="I823" s="19" t="str">
        <f>CADASTROS!$H$695</f>
        <v>00006087-7</v>
      </c>
      <c r="J823" s="21">
        <f t="shared" si="21"/>
        <v>0</v>
      </c>
    </row>
    <row r="824" spans="1:10" ht="15.75" x14ac:dyDescent="0.25">
      <c r="A824" s="27">
        <f>CADASTROS!$B$696</f>
        <v>694</v>
      </c>
      <c r="B824" s="18" t="str">
        <f>CADASTROS!$C$696</f>
        <v>Alex Sandro Rosa de Souza</v>
      </c>
      <c r="C824" s="28"/>
      <c r="D824" s="44">
        <f>PLANILHA_COLHEITA_DIÁRIA!$I$1131</f>
        <v>0</v>
      </c>
      <c r="E824" s="20">
        <v>6</v>
      </c>
      <c r="F824" s="29" t="str">
        <f>CADASTROS!$E$696</f>
        <v>Cx. Econômica</v>
      </c>
      <c r="G824" s="27">
        <f>CADASTROS!$F$696</f>
        <v>4825</v>
      </c>
      <c r="H824" s="29">
        <f>CADASTROS!$G$696</f>
        <v>13</v>
      </c>
      <c r="I824" s="19" t="str">
        <f>CADASTROS!$H$696</f>
        <v>00004040-0</v>
      </c>
      <c r="J824" s="21">
        <f t="shared" si="21"/>
        <v>0</v>
      </c>
    </row>
    <row r="825" spans="1:10" ht="15.75" x14ac:dyDescent="0.25">
      <c r="A825" s="27">
        <f>CADASTROS!$B$697</f>
        <v>695</v>
      </c>
      <c r="B825" s="18" t="str">
        <f>CADASTROS!$C$697</f>
        <v>Nair Oliveira dos Santos</v>
      </c>
      <c r="C825" s="28"/>
      <c r="D825" s="44">
        <f>PLANILHA_COLHEITA_DIÁRIA!$I$1132</f>
        <v>32</v>
      </c>
      <c r="E825" s="20">
        <v>6</v>
      </c>
      <c r="F825" s="29" t="str">
        <f>CADASTROS!$E$697</f>
        <v>Cx. Econômica</v>
      </c>
      <c r="G825" s="27">
        <f>CADASTROS!$F$697</f>
        <v>4825</v>
      </c>
      <c r="H825" s="29">
        <f>CADASTROS!$G$697</f>
        <v>13</v>
      </c>
      <c r="I825" s="19" t="str">
        <f>CADASTROS!$H$697</f>
        <v>00007432-0</v>
      </c>
      <c r="J825" s="21">
        <f t="shared" si="21"/>
        <v>192</v>
      </c>
    </row>
    <row r="826" spans="1:10" ht="15.75" x14ac:dyDescent="0.25">
      <c r="A826" s="27">
        <f>CADASTROS!$B$698</f>
        <v>696</v>
      </c>
      <c r="B826" s="18" t="str">
        <f>CADASTROS!$C$698</f>
        <v>Márcio A. H. Cavalcante</v>
      </c>
      <c r="C826" s="28"/>
      <c r="D826" s="63">
        <f>PLANILHA_COLHEITA_DIÁRIA!$I$1133</f>
        <v>0</v>
      </c>
      <c r="E826" s="20">
        <v>6</v>
      </c>
      <c r="F826" s="29" t="str">
        <f>CADASTROS!$E$698</f>
        <v>Banco do Brasil</v>
      </c>
      <c r="G826" s="27" t="str">
        <f>CADASTROS!$F$698</f>
        <v>0595-9</v>
      </c>
      <c r="H826" s="29" t="str">
        <f>CADASTROS!$G$698</f>
        <v>poup</v>
      </c>
      <c r="I826" s="19" t="str">
        <f>CADASTROS!$H$698</f>
        <v>9.983-X</v>
      </c>
      <c r="J826" s="21">
        <f t="shared" si="21"/>
        <v>0</v>
      </c>
    </row>
    <row r="827" spans="1:10" ht="15.75" x14ac:dyDescent="0.25">
      <c r="A827" s="27">
        <f>CADASTROS!$B$699</f>
        <v>697</v>
      </c>
      <c r="B827" s="18" t="str">
        <f>CADASTROS!$C$699</f>
        <v>Aenio Gonzaga de Oliveira</v>
      </c>
      <c r="C827" s="28"/>
      <c r="D827" s="44">
        <f>PLANILHA_COLHEITA_DIÁRIA!$I$1134</f>
        <v>0</v>
      </c>
      <c r="E827" s="20">
        <v>6</v>
      </c>
      <c r="F827" s="29" t="str">
        <f>CADASTROS!$E$699</f>
        <v>Cx. Econômica</v>
      </c>
      <c r="G827" s="27">
        <f>CADASTROS!$F$699</f>
        <v>780</v>
      </c>
      <c r="H827" s="29">
        <f>CADASTROS!$G$699</f>
        <v>23</v>
      </c>
      <c r="I827" s="19" t="str">
        <f>CADASTROS!$H$699</f>
        <v>00012789-3</v>
      </c>
      <c r="J827" s="21">
        <f t="shared" si="21"/>
        <v>0</v>
      </c>
    </row>
    <row r="828" spans="1:10" ht="15.75" x14ac:dyDescent="0.25">
      <c r="A828" s="27">
        <f>CADASTROS!$B$700</f>
        <v>698</v>
      </c>
      <c r="B828" s="18" t="str">
        <f>CADASTROS!$C$700</f>
        <v>Rozeli dos Anjos Rocha</v>
      </c>
      <c r="C828" s="28"/>
      <c r="D828" s="44">
        <f>PLANILHA_COLHEITA_DIÁRIA!$I$1135</f>
        <v>0</v>
      </c>
      <c r="E828" s="20">
        <v>6</v>
      </c>
      <c r="F828" s="29" t="str">
        <f>CADASTROS!$E$700</f>
        <v>Cx. Econômica</v>
      </c>
      <c r="G828" s="27">
        <f>CADASTROS!$F$700</f>
        <v>4825</v>
      </c>
      <c r="H828" s="29">
        <f>CADASTROS!$G$700</f>
        <v>13</v>
      </c>
      <c r="I828" s="19" t="str">
        <f>CADASTROS!$H$700</f>
        <v>00011524-8</v>
      </c>
      <c r="J828" s="21">
        <f t="shared" si="21"/>
        <v>0</v>
      </c>
    </row>
    <row r="829" spans="1:10" ht="15.75" x14ac:dyDescent="0.25">
      <c r="A829" s="27">
        <f>CADASTROS!$B$701</f>
        <v>699</v>
      </c>
      <c r="B829" s="18" t="str">
        <f>CADASTROS!$C$701</f>
        <v>Graciene Araújo Silva</v>
      </c>
      <c r="C829" s="28"/>
      <c r="D829" s="44">
        <f>PLANILHA_COLHEITA_DIÁRIA!$I$1136</f>
        <v>0</v>
      </c>
      <c r="E829" s="20">
        <v>6</v>
      </c>
      <c r="F829" s="29" t="str">
        <f>CADASTROS!$E$701</f>
        <v>Cx. Econômica</v>
      </c>
      <c r="G829" s="27">
        <f>CADASTROS!$F$701</f>
        <v>4825</v>
      </c>
      <c r="H829" s="29">
        <f>CADASTROS!$G$701</f>
        <v>13</v>
      </c>
      <c r="I829" s="19" t="str">
        <f>CADASTROS!$H$701</f>
        <v>00007275-1</v>
      </c>
      <c r="J829" s="21">
        <f t="shared" si="21"/>
        <v>0</v>
      </c>
    </row>
    <row r="830" spans="1:10" ht="15.75" x14ac:dyDescent="0.25">
      <c r="A830" s="27">
        <f>CADASTROS!$B$702</f>
        <v>700</v>
      </c>
      <c r="B830" s="18" t="str">
        <f>CADASTROS!$C$702</f>
        <v>Carlos Cardoso dos Santos</v>
      </c>
      <c r="C830" s="28"/>
      <c r="D830" s="44">
        <f>PLANILHA_COLHEITA_DIÁRIA!$I$1137</f>
        <v>0</v>
      </c>
      <c r="E830" s="20">
        <v>6</v>
      </c>
      <c r="F830" s="29" t="str">
        <f>CADASTROS!$E$702</f>
        <v>Cx. Econômica</v>
      </c>
      <c r="G830" s="27">
        <f>CADASTROS!$F$702</f>
        <v>4818</v>
      </c>
      <c r="H830" s="29">
        <f>CADASTROS!$G$702</f>
        <v>13</v>
      </c>
      <c r="I830" s="19" t="str">
        <f>CADASTROS!$H$702</f>
        <v>00002854-1</v>
      </c>
      <c r="J830" s="21">
        <f t="shared" si="21"/>
        <v>0</v>
      </c>
    </row>
    <row r="831" spans="1:10" ht="15.75" x14ac:dyDescent="0.25">
      <c r="A831" s="27">
        <f>CADASTROS!$B$703</f>
        <v>701</v>
      </c>
      <c r="B831" s="18" t="str">
        <f>CADASTROS!$C$703</f>
        <v>Ivonete de Arruda Santos</v>
      </c>
      <c r="C831" s="28"/>
      <c r="D831" s="44">
        <f>PLANILHA_COLHEITA_DIÁRIA!$I$1138</f>
        <v>0</v>
      </c>
      <c r="E831" s="20">
        <v>6</v>
      </c>
      <c r="F831" s="29" t="str">
        <f>CADASTROS!$E$703</f>
        <v>Cx. Econômica</v>
      </c>
      <c r="G831" s="27">
        <f>CADASTROS!$F$703</f>
        <v>949</v>
      </c>
      <c r="H831" s="29">
        <f>CADASTROS!$G$703</f>
        <v>23</v>
      </c>
      <c r="I831" s="19" t="str">
        <f>CADASTROS!$H$703</f>
        <v>00020438-1</v>
      </c>
      <c r="J831" s="21">
        <f t="shared" si="21"/>
        <v>0</v>
      </c>
    </row>
    <row r="832" spans="1:10" ht="15.75" x14ac:dyDescent="0.25">
      <c r="A832" s="27">
        <f>CADASTROS!$B$704</f>
        <v>702</v>
      </c>
      <c r="B832" s="18" t="str">
        <f>CADASTROS!$C$704</f>
        <v>Direne Rodrigues de Oliveira</v>
      </c>
      <c r="C832" s="28"/>
      <c r="D832" s="44">
        <f>PLANILHA_COLHEITA_DIÁRIA!$I$1139</f>
        <v>0</v>
      </c>
      <c r="E832" s="20">
        <v>6</v>
      </c>
      <c r="F832" s="29" t="str">
        <f>CADASTROS!$E$704</f>
        <v>Cx. Econômica</v>
      </c>
      <c r="G832" s="27">
        <f>CADASTROS!$F$704</f>
        <v>4825</v>
      </c>
      <c r="H832" s="29">
        <f>CADASTROS!$G$704</f>
        <v>13</v>
      </c>
      <c r="I832" s="19" t="str">
        <f>CADASTROS!$H$704</f>
        <v>00012780-7</v>
      </c>
      <c r="J832" s="21">
        <f t="shared" si="21"/>
        <v>0</v>
      </c>
    </row>
    <row r="833" spans="1:10" ht="15.75" x14ac:dyDescent="0.25">
      <c r="A833" s="27">
        <f>CADASTROS!$B$705</f>
        <v>703</v>
      </c>
      <c r="B833" s="18" t="str">
        <f>CADASTROS!$C$705</f>
        <v>Maria Evangelista Bahia dos Santos</v>
      </c>
      <c r="C833" s="28"/>
      <c r="D833" s="44">
        <f>PLANILHA_COLHEITA_DIÁRIA!$I$1140</f>
        <v>0</v>
      </c>
      <c r="E833" s="20">
        <v>6</v>
      </c>
      <c r="F833" s="29" t="str">
        <f>CADASTROS!$E$705</f>
        <v>Bradesco</v>
      </c>
      <c r="G833" s="27">
        <f>CADASTROS!$F$705</f>
        <v>3076</v>
      </c>
      <c r="H833" s="29" t="str">
        <f>CADASTROS!$G$705</f>
        <v>c/poup</v>
      </c>
      <c r="I833" s="19" t="str">
        <f>CADASTROS!$H$705</f>
        <v>1000029-7</v>
      </c>
      <c r="J833" s="21">
        <f t="shared" si="21"/>
        <v>0</v>
      </c>
    </row>
    <row r="834" spans="1:10" ht="15.75" x14ac:dyDescent="0.25">
      <c r="A834" s="27">
        <f>CADASTROS!$B$706</f>
        <v>704</v>
      </c>
      <c r="B834" s="18" t="str">
        <f>CADASTROS!$C$706</f>
        <v>Bernadete Rodrigues Oliveira</v>
      </c>
      <c r="C834" s="28"/>
      <c r="D834" s="44">
        <f>PLANILHA_COLHEITA_DIÁRIA!$I$1141</f>
        <v>0</v>
      </c>
      <c r="E834" s="20">
        <v>6</v>
      </c>
      <c r="F834" s="29" t="str">
        <f>CADASTROS!$E$706</f>
        <v>Cx. Econômica</v>
      </c>
      <c r="G834" s="27">
        <f>CADASTROS!$F$706</f>
        <v>4825</v>
      </c>
      <c r="H834" s="29">
        <f>CADASTROS!$G$706</f>
        <v>13</v>
      </c>
      <c r="I834" s="19" t="str">
        <f>CADASTROS!$H$706</f>
        <v>00011859-0</v>
      </c>
      <c r="J834" s="21">
        <f t="shared" si="21"/>
        <v>0</v>
      </c>
    </row>
    <row r="835" spans="1:10" ht="15.75" x14ac:dyDescent="0.25">
      <c r="A835" s="27">
        <f>CADASTROS!$B$707</f>
        <v>705</v>
      </c>
      <c r="B835" s="18" t="str">
        <f>CADASTROS!$C$707</f>
        <v>Roziane Teles de Oliveira</v>
      </c>
      <c r="C835" s="28"/>
      <c r="D835" s="44">
        <f>PLANILHA_COLHEITA_DIÁRIA!$I$1142</f>
        <v>0</v>
      </c>
      <c r="E835" s="20">
        <v>6</v>
      </c>
      <c r="F835" s="29" t="str">
        <f>CADASTROS!$E$707</f>
        <v>Cx. Econômica</v>
      </c>
      <c r="G835" s="27">
        <f>CADASTROS!$F$707</f>
        <v>4825</v>
      </c>
      <c r="H835" s="29">
        <f>CADASTROS!$G$707</f>
        <v>13</v>
      </c>
      <c r="I835" s="19" t="str">
        <f>CADASTROS!$H$707</f>
        <v>00012978-8</v>
      </c>
      <c r="J835" s="21">
        <f t="shared" si="21"/>
        <v>0</v>
      </c>
    </row>
    <row r="836" spans="1:10" ht="15.75" x14ac:dyDescent="0.25">
      <c r="A836" s="27">
        <f>CADASTROS!$B$708</f>
        <v>706</v>
      </c>
      <c r="B836" s="18" t="str">
        <f>CADASTROS!$C$708</f>
        <v>Aline Santos Cruz</v>
      </c>
      <c r="C836" s="28"/>
      <c r="D836" s="44">
        <f>PLANILHA_COLHEITA_DIÁRIA!$I$1143</f>
        <v>0</v>
      </c>
      <c r="E836" s="20">
        <v>6</v>
      </c>
      <c r="F836" s="29" t="str">
        <f>CADASTROS!$E$708</f>
        <v>Cx. Econômica</v>
      </c>
      <c r="G836" s="27">
        <f>CADASTROS!$F$708</f>
        <v>4825</v>
      </c>
      <c r="H836" s="29">
        <f>CADASTROS!$G$708</f>
        <v>13</v>
      </c>
      <c r="I836" s="19" t="str">
        <f>CADASTROS!$H$708</f>
        <v>00008616-7</v>
      </c>
      <c r="J836" s="21">
        <f t="shared" si="21"/>
        <v>0</v>
      </c>
    </row>
    <row r="837" spans="1:10" ht="15.75" x14ac:dyDescent="0.25">
      <c r="A837" s="27">
        <f>CADASTROS!$B$709</f>
        <v>707</v>
      </c>
      <c r="B837" s="18" t="str">
        <f>CADASTROS!$C$709</f>
        <v>Odacir Ribeiro</v>
      </c>
      <c r="C837" s="28"/>
      <c r="D837" s="50">
        <f>PLANILHA_COLHEITA_DIÁRIA!$I$1144</f>
        <v>0</v>
      </c>
      <c r="E837" s="20">
        <v>6</v>
      </c>
      <c r="F837" s="29" t="str">
        <f>CADASTROS!$E$709</f>
        <v>Cx. Econômica</v>
      </c>
      <c r="G837" s="27">
        <f>CADASTROS!$F$709</f>
        <v>4825</v>
      </c>
      <c r="H837" s="29">
        <f>CADASTROS!$G$709</f>
        <v>13</v>
      </c>
      <c r="I837" s="19" t="str">
        <f>CADASTROS!$H$709</f>
        <v>00005733-7</v>
      </c>
      <c r="J837" s="21">
        <f t="shared" si="21"/>
        <v>0</v>
      </c>
    </row>
    <row r="838" spans="1:10" ht="15.75" x14ac:dyDescent="0.25">
      <c r="A838" s="27">
        <f>CADASTROS!$B$710</f>
        <v>708</v>
      </c>
      <c r="B838" s="18" t="str">
        <f>CADASTROS!$C$710</f>
        <v>Wilton Guimarães de Lima</v>
      </c>
      <c r="C838" s="28"/>
      <c r="D838" s="44">
        <f>PLANILHA_COLHEITA_DIÁRIA!$I$1145</f>
        <v>17.5</v>
      </c>
      <c r="E838" s="20">
        <v>6</v>
      </c>
      <c r="F838" s="29" t="str">
        <f>CADASTROS!$E$710</f>
        <v>Cx. Econômica</v>
      </c>
      <c r="G838" s="27">
        <f>CADASTROS!$F$710</f>
        <v>4825</v>
      </c>
      <c r="H838" s="29">
        <f>CADASTROS!$G$710</f>
        <v>13</v>
      </c>
      <c r="I838" s="19" t="str">
        <f>CADASTROS!$H$710</f>
        <v>00009958-7</v>
      </c>
      <c r="J838" s="21">
        <f t="shared" si="21"/>
        <v>105</v>
      </c>
    </row>
    <row r="839" spans="1:10" ht="15.75" x14ac:dyDescent="0.25">
      <c r="A839" s="27">
        <f>CADASTROS!$B$711</f>
        <v>709</v>
      </c>
      <c r="B839" s="18" t="str">
        <f>CADASTROS!$C$711</f>
        <v>Edivan Baraúna de Oliveira</v>
      </c>
      <c r="C839" s="28"/>
      <c r="D839" s="44">
        <f>PLANILHA_COLHEITA_DIÁRIA!$I$1146</f>
        <v>0</v>
      </c>
      <c r="E839" s="20">
        <v>6</v>
      </c>
      <c r="F839" s="29" t="str">
        <f>CADASTROS!$E$711</f>
        <v>Cx. Econômica</v>
      </c>
      <c r="G839" s="27">
        <f>CADASTROS!$F$711</f>
        <v>3639</v>
      </c>
      <c r="H839" s="29">
        <f>CADASTROS!$G$711</f>
        <v>13</v>
      </c>
      <c r="I839" s="19" t="str">
        <f>CADASTROS!$H$711</f>
        <v>00003360-4</v>
      </c>
      <c r="J839" s="21">
        <f t="shared" si="21"/>
        <v>0</v>
      </c>
    </row>
    <row r="840" spans="1:10" ht="15.75" x14ac:dyDescent="0.25">
      <c r="A840" s="27">
        <f>CADASTROS!$B$712</f>
        <v>710</v>
      </c>
      <c r="B840" s="18" t="str">
        <f>CADASTROS!$C$712</f>
        <v>Adenildo Alves de Oliveira</v>
      </c>
      <c r="C840" s="28"/>
      <c r="D840" s="44">
        <f>PLANILHA_COLHEITA_DIÁRIA!$I$1147</f>
        <v>0</v>
      </c>
      <c r="E840" s="20">
        <v>6</v>
      </c>
      <c r="F840" s="29" t="str">
        <f>CADASTROS!$E$712</f>
        <v>Cx. Econômica</v>
      </c>
      <c r="G840" s="27">
        <f>CADASTROS!$F$712</f>
        <v>4825</v>
      </c>
      <c r="H840" s="29">
        <f>CADASTROS!$G$712</f>
        <v>13</v>
      </c>
      <c r="I840" s="19" t="str">
        <f>CADASTROS!$H$712</f>
        <v>00018740-0</v>
      </c>
      <c r="J840" s="21">
        <f t="shared" si="21"/>
        <v>0</v>
      </c>
    </row>
    <row r="841" spans="1:10" ht="15.75" x14ac:dyDescent="0.25">
      <c r="A841" s="27">
        <f>CADASTROS!$B$713</f>
        <v>711</v>
      </c>
      <c r="B841" s="18" t="str">
        <f>CADASTROS!$C$713</f>
        <v>Alvanice Lima Lopes</v>
      </c>
      <c r="C841" s="28"/>
      <c r="D841" s="44">
        <f>PLANILHA_COLHEITA_DIÁRIA!$I$1148</f>
        <v>0</v>
      </c>
      <c r="E841" s="20">
        <v>6</v>
      </c>
      <c r="F841" s="29" t="str">
        <f>CADASTROS!$E$713</f>
        <v>Cx. Econômica</v>
      </c>
      <c r="G841" s="27">
        <f>CADASTROS!$F$713</f>
        <v>4825</v>
      </c>
      <c r="H841" s="29">
        <f>CADASTROS!$G$713</f>
        <v>13</v>
      </c>
      <c r="I841" s="19" t="str">
        <f>CADASTROS!$H$713</f>
        <v>00009193-4</v>
      </c>
      <c r="J841" s="21">
        <f t="shared" si="21"/>
        <v>0</v>
      </c>
    </row>
    <row r="842" spans="1:10" ht="15.75" x14ac:dyDescent="0.25">
      <c r="A842" s="27">
        <f>CADASTROS!$B$714</f>
        <v>712</v>
      </c>
      <c r="B842" s="18" t="str">
        <f>CADASTROS!$C$714</f>
        <v>Maria Aparecida Paixão</v>
      </c>
      <c r="C842" s="28"/>
      <c r="D842" s="44">
        <f>PLANILHA_COLHEITA_DIÁRIA!$I$1149</f>
        <v>0</v>
      </c>
      <c r="E842" s="20">
        <v>6</v>
      </c>
      <c r="F842" s="29" t="str">
        <f>CADASTROS!$E$714</f>
        <v>Cx. Econômica</v>
      </c>
      <c r="G842" s="27">
        <f>CADASTROS!$F$714</f>
        <v>949</v>
      </c>
      <c r="H842" s="29">
        <f>CADASTROS!$G$714</f>
        <v>23</v>
      </c>
      <c r="I842" s="19" t="str">
        <f>CADASTROS!$H$714</f>
        <v>00011658-0</v>
      </c>
      <c r="J842" s="21">
        <f t="shared" si="21"/>
        <v>0</v>
      </c>
    </row>
    <row r="843" spans="1:10" ht="15.75" x14ac:dyDescent="0.25">
      <c r="A843" s="27">
        <f>CADASTROS!$B$715</f>
        <v>713</v>
      </c>
      <c r="B843" s="18" t="str">
        <f>CADASTROS!$C$715</f>
        <v>Leandro Jesus de Souza</v>
      </c>
      <c r="C843" s="28"/>
      <c r="D843" s="44">
        <f>PLANILHA_COLHEITA_DIÁRIA!$I$1150</f>
        <v>0</v>
      </c>
      <c r="E843" s="20">
        <v>6</v>
      </c>
      <c r="F843" s="29" t="str">
        <f>CADASTROS!$E$715</f>
        <v>Cx. Econômica</v>
      </c>
      <c r="G843" s="27">
        <f>CADASTROS!$F$715</f>
        <v>4825</v>
      </c>
      <c r="H843" s="29">
        <f>CADASTROS!$G$715</f>
        <v>13</v>
      </c>
      <c r="I843" s="19" t="str">
        <f>CADASTROS!$H$715</f>
        <v>00004682-3</v>
      </c>
      <c r="J843" s="21">
        <f t="shared" si="21"/>
        <v>0</v>
      </c>
    </row>
    <row r="844" spans="1:10" ht="15.75" x14ac:dyDescent="0.25">
      <c r="A844" s="27">
        <f>CADASTROS!$B$716</f>
        <v>714</v>
      </c>
      <c r="B844" s="18" t="str">
        <f>CADASTROS!$C$716</f>
        <v>André Jesus de Souza</v>
      </c>
      <c r="C844" s="28"/>
      <c r="D844" s="44">
        <f>PLANILHA_COLHEITA_DIÁRIA!$I$1151</f>
        <v>0</v>
      </c>
      <c r="E844" s="20">
        <v>6</v>
      </c>
      <c r="F844" s="29" t="str">
        <f>CADASTROS!$E$716</f>
        <v>Cx. Econômica</v>
      </c>
      <c r="G844" s="27">
        <f>CADASTROS!$F$716</f>
        <v>2734</v>
      </c>
      <c r="H844" s="29">
        <f>CADASTROS!$G$716</f>
        <v>13</v>
      </c>
      <c r="I844" s="19" t="str">
        <f>CADASTROS!$H$716</f>
        <v>00026991-8</v>
      </c>
      <c r="J844" s="21">
        <f t="shared" si="21"/>
        <v>0</v>
      </c>
    </row>
    <row r="845" spans="1:10" ht="15.75" x14ac:dyDescent="0.25">
      <c r="A845" s="27">
        <f>CADASTROS!$B$717</f>
        <v>715</v>
      </c>
      <c r="B845" s="18" t="str">
        <f>CADASTROS!$C$717</f>
        <v>Joceir Pereira de Souza</v>
      </c>
      <c r="C845" s="28"/>
      <c r="D845" s="44">
        <f>PLANILHA_COLHEITA_DIÁRIA!$I$1152</f>
        <v>0</v>
      </c>
      <c r="E845" s="20">
        <v>6</v>
      </c>
      <c r="F845" s="29" t="str">
        <f>CADASTROS!$E$717</f>
        <v>Bradesco</v>
      </c>
      <c r="G845" s="27" t="str">
        <f>CADASTROS!$F$717</f>
        <v>3801-6</v>
      </c>
      <c r="H845" s="29" t="str">
        <f>CADASTROS!$G$717</f>
        <v>c/corr</v>
      </c>
      <c r="I845" s="19" t="str">
        <f>CADASTROS!$H$717</f>
        <v>0000850-8</v>
      </c>
      <c r="J845" s="21">
        <f t="shared" si="21"/>
        <v>0</v>
      </c>
    </row>
    <row r="846" spans="1:10" ht="15.75" x14ac:dyDescent="0.25">
      <c r="A846" s="27">
        <f>CADASTROS!$B$718</f>
        <v>716</v>
      </c>
      <c r="B846" s="18" t="str">
        <f>CADASTROS!$C$718</f>
        <v>Lucas Souza dos Anjos</v>
      </c>
      <c r="C846" s="28"/>
      <c r="D846" s="44">
        <f>PLANILHA_COLHEITA_DIÁRIA!$I$1211</f>
        <v>0</v>
      </c>
      <c r="E846" s="20">
        <v>6</v>
      </c>
      <c r="F846" s="29" t="str">
        <f>CADASTROS!$E$718</f>
        <v>Cx. Econômica</v>
      </c>
      <c r="G846" s="27">
        <f>CADASTROS!$F$718</f>
        <v>4825</v>
      </c>
      <c r="H846" s="29">
        <f>CADASTROS!$G$718</f>
        <v>13</v>
      </c>
      <c r="I846" s="19" t="str">
        <f>CADASTROS!$H$718</f>
        <v>00009027-0</v>
      </c>
      <c r="J846" s="21">
        <f t="shared" si="21"/>
        <v>0</v>
      </c>
    </row>
    <row r="847" spans="1:10" ht="15.75" x14ac:dyDescent="0.25">
      <c r="A847" s="27">
        <f>CADASTROS!$B$719</f>
        <v>717</v>
      </c>
      <c r="B847" s="18" t="str">
        <f>CADASTROS!$C$719</f>
        <v>Cristina da Silva Dourado</v>
      </c>
      <c r="C847" s="28"/>
      <c r="D847" s="44">
        <f>PLANILHA_COLHEITA_DIÁRIA!$I$1212</f>
        <v>0</v>
      </c>
      <c r="E847" s="20">
        <v>6</v>
      </c>
      <c r="F847" s="29" t="str">
        <f>CADASTROS!$E$719</f>
        <v>Cx. Econômica</v>
      </c>
      <c r="G847" s="27">
        <f>CADASTROS!$F$719</f>
        <v>4825</v>
      </c>
      <c r="H847" s="29">
        <f>CADASTROS!$G$719</f>
        <v>13</v>
      </c>
      <c r="I847" s="19" t="str">
        <f>CADASTROS!$H$719</f>
        <v>00008477-6</v>
      </c>
      <c r="J847" s="21">
        <f t="shared" si="21"/>
        <v>0</v>
      </c>
    </row>
    <row r="848" spans="1:10" ht="15.75" x14ac:dyDescent="0.25">
      <c r="A848" s="27">
        <f>CADASTROS!$B$720</f>
        <v>718</v>
      </c>
      <c r="B848" s="18">
        <f>CADASTROS!$C$720</f>
        <v>0</v>
      </c>
      <c r="C848" s="28"/>
      <c r="D848" s="50">
        <f>PLANILHA_COLHEITA_DIÁRIA!$I$1213</f>
        <v>0</v>
      </c>
      <c r="E848" s="20">
        <v>6</v>
      </c>
      <c r="F848" s="29">
        <f>CADASTROS!$E$720</f>
        <v>0</v>
      </c>
      <c r="G848" s="27">
        <f>CADASTROS!$F$720</f>
        <v>0</v>
      </c>
      <c r="H848" s="29">
        <f>CADASTROS!$G$720</f>
        <v>0</v>
      </c>
      <c r="I848" s="19">
        <f>CADASTROS!$H$720</f>
        <v>0</v>
      </c>
      <c r="J848" s="21">
        <f t="shared" si="21"/>
        <v>0</v>
      </c>
    </row>
    <row r="849" spans="1:10" ht="15.75" x14ac:dyDescent="0.25">
      <c r="A849" s="27">
        <f>CADASTROS!$B$721</f>
        <v>719</v>
      </c>
      <c r="B849" s="18" t="str">
        <f>CADASTROS!$C$721</f>
        <v>Petrucia R Oliveira</v>
      </c>
      <c r="C849" s="28"/>
      <c r="D849" s="44">
        <f>PLANILHA_COLHEITA_DIÁRIA!$I$1214</f>
        <v>0</v>
      </c>
      <c r="E849" s="20">
        <v>6</v>
      </c>
      <c r="F849" s="29" t="str">
        <f>CADASTROS!$E$721</f>
        <v>Cx. Econômica</v>
      </c>
      <c r="G849" s="27">
        <f>CADASTROS!$F$721</f>
        <v>4825</v>
      </c>
      <c r="H849" s="29">
        <f>CADASTROS!$G$721</f>
        <v>1288</v>
      </c>
      <c r="I849" s="19" t="str">
        <f>CADASTROS!$H$721</f>
        <v>804939037-1</v>
      </c>
      <c r="J849" s="21">
        <f t="shared" si="21"/>
        <v>0</v>
      </c>
    </row>
    <row r="850" spans="1:10" ht="15.75" x14ac:dyDescent="0.25">
      <c r="B850" s="289"/>
      <c r="C850" s="289"/>
      <c r="D850" s="15">
        <f>SUM(D805:D849)</f>
        <v>127.5</v>
      </c>
      <c r="E850" s="15"/>
      <c r="F850" s="294"/>
      <c r="G850" s="295"/>
      <c r="H850" s="295"/>
      <c r="I850" s="296"/>
      <c r="J850" s="17">
        <f>SUM(J805:J849)</f>
        <v>765</v>
      </c>
    </row>
    <row r="853" spans="1:10" ht="15.75" x14ac:dyDescent="0.25">
      <c r="A853" s="282" t="s">
        <v>8</v>
      </c>
      <c r="B853" s="282"/>
      <c r="C853" s="282"/>
      <c r="D853" s="282"/>
      <c r="E853" s="282"/>
      <c r="F853" s="282"/>
      <c r="G853" s="282"/>
      <c r="H853" s="282"/>
      <c r="I853" s="282"/>
      <c r="J853" s="282"/>
    </row>
    <row r="854" spans="1:10" ht="16.5" thickBot="1" x14ac:dyDescent="0.3">
      <c r="A854" s="283" t="s">
        <v>10</v>
      </c>
      <c r="B854" s="283"/>
      <c r="C854" s="283"/>
      <c r="D854" s="283"/>
      <c r="E854" s="283"/>
      <c r="F854" s="283"/>
      <c r="G854" s="283"/>
      <c r="H854" s="283"/>
      <c r="I854" s="283"/>
      <c r="J854" s="283"/>
    </row>
    <row r="855" spans="1:10" ht="17.25" thickTop="1" thickBot="1" x14ac:dyDescent="0.3">
      <c r="A855" s="284" t="s">
        <v>2967</v>
      </c>
      <c r="B855" s="284"/>
      <c r="C855" s="284"/>
      <c r="D855" s="284"/>
      <c r="E855" s="284"/>
      <c r="F855" s="284"/>
      <c r="G855" s="284"/>
      <c r="H855" s="284"/>
      <c r="I855" s="284"/>
      <c r="J855" s="284"/>
    </row>
    <row r="856" spans="1:10" ht="19.149999999999999" customHeight="1" x14ac:dyDescent="0.25">
      <c r="A856" s="22" t="s">
        <v>21</v>
      </c>
      <c r="B856" s="285" t="s">
        <v>19</v>
      </c>
      <c r="C856" s="290" t="s">
        <v>7</v>
      </c>
      <c r="D856" s="292" t="s">
        <v>13</v>
      </c>
      <c r="E856" s="23" t="s">
        <v>12</v>
      </c>
      <c r="F856" s="285" t="s">
        <v>14</v>
      </c>
      <c r="G856" s="285" t="s">
        <v>15</v>
      </c>
      <c r="H856" s="285" t="s">
        <v>16</v>
      </c>
      <c r="I856" s="285" t="s">
        <v>17</v>
      </c>
      <c r="J856" s="287" t="s">
        <v>18</v>
      </c>
    </row>
    <row r="857" spans="1:10" ht="19.5" customHeight="1" thickBot="1" x14ac:dyDescent="0.3">
      <c r="A857" s="24" t="s">
        <v>20</v>
      </c>
      <c r="B857" s="286"/>
      <c r="C857" s="291"/>
      <c r="D857" s="293"/>
      <c r="E857" s="38" t="s">
        <v>11</v>
      </c>
      <c r="F857" s="286"/>
      <c r="G857" s="286"/>
      <c r="H857" s="286"/>
      <c r="I857" s="286"/>
      <c r="J857" s="288"/>
    </row>
    <row r="858" spans="1:10" ht="15.75" x14ac:dyDescent="0.25">
      <c r="A858" s="27">
        <f>CADASTROS!$B$722</f>
        <v>720</v>
      </c>
      <c r="B858" s="18" t="str">
        <f>CADASTROS!$C$722</f>
        <v>Renilton da Silva Lopes</v>
      </c>
      <c r="C858" s="28"/>
      <c r="D858" s="63">
        <f>PLANILHA_COLHEITA_DIÁRIA!$I$1101</f>
        <v>0</v>
      </c>
      <c r="E858" s="20">
        <v>6</v>
      </c>
      <c r="F858" s="29" t="str">
        <f>CADASTROS!$E$722</f>
        <v>Cx. Econômica</v>
      </c>
      <c r="G858" s="27">
        <f>CADASTROS!$F$722</f>
        <v>4825</v>
      </c>
      <c r="H858" s="29">
        <f>CADASTROS!$G$722</f>
        <v>13</v>
      </c>
      <c r="I858" s="19" t="str">
        <f>CADASTROS!$H$722</f>
        <v>00015644-0</v>
      </c>
      <c r="J858" s="21">
        <f t="shared" ref="J858:J867" si="22">D858*E858</f>
        <v>0</v>
      </c>
    </row>
    <row r="859" spans="1:10" ht="15.75" x14ac:dyDescent="0.25">
      <c r="A859" s="27">
        <f>CADASTROS!$B$723</f>
        <v>721</v>
      </c>
      <c r="B859" s="18" t="str">
        <f>CADASTROS!$C$723</f>
        <v>Joelma Maria de Jesus</v>
      </c>
      <c r="C859" s="28"/>
      <c r="D859" s="44">
        <f>PLANILHA_COLHEITA_DIÁRIA!$I$1102</f>
        <v>0</v>
      </c>
      <c r="E859" s="20">
        <v>6</v>
      </c>
      <c r="F859" s="29" t="str">
        <f>CADASTROS!$E$723</f>
        <v>Cx. Econômica</v>
      </c>
      <c r="G859" s="27">
        <f>CADASTROS!$F$723</f>
        <v>780</v>
      </c>
      <c r="H859" s="29">
        <f>CADASTROS!$G$723</f>
        <v>23</v>
      </c>
      <c r="I859" s="19" t="str">
        <f>CADASTROS!$H$723</f>
        <v>00009523-1</v>
      </c>
      <c r="J859" s="21">
        <f t="shared" si="22"/>
        <v>0</v>
      </c>
    </row>
    <row r="860" spans="1:10" ht="15.75" x14ac:dyDescent="0.25">
      <c r="A860" s="27">
        <f>CADASTROS!$B$724</f>
        <v>722</v>
      </c>
      <c r="B860" s="18" t="str">
        <f>CADASTROS!$C$724</f>
        <v>Zenilde Pereira da Cruz</v>
      </c>
      <c r="C860" s="28"/>
      <c r="D860" s="50">
        <f>PLANILHA_COLHEITA_DIÁRIA!$I$1103</f>
        <v>0</v>
      </c>
      <c r="E860" s="20">
        <v>6</v>
      </c>
      <c r="F860" s="29" t="str">
        <f>CADASTROS!$E$724</f>
        <v>Cx. Econômica</v>
      </c>
      <c r="G860" s="27">
        <f>CADASTROS!$F$724</f>
        <v>4825</v>
      </c>
      <c r="H860" s="29">
        <f>CADASTROS!$G$724</f>
        <v>13</v>
      </c>
      <c r="I860" s="19" t="str">
        <f>CADASTROS!$H$724</f>
        <v>00016309-9</v>
      </c>
      <c r="J860" s="21">
        <f t="shared" si="22"/>
        <v>0</v>
      </c>
    </row>
    <row r="861" spans="1:10" ht="15.75" x14ac:dyDescent="0.25">
      <c r="A861" s="27">
        <f>CADASTROS!$B$725</f>
        <v>723</v>
      </c>
      <c r="B861" s="18" t="str">
        <f>CADASTROS!$C$725</f>
        <v>Tatiane Jesus de Souza</v>
      </c>
      <c r="C861" s="28"/>
      <c r="D861" s="50">
        <f>PLANILHA_COLHEITA_DIÁRIA!$I$1104</f>
        <v>0</v>
      </c>
      <c r="E861" s="20">
        <v>6</v>
      </c>
      <c r="F861" s="29" t="str">
        <f>CADASTROS!$E$725</f>
        <v>Cx. Econômica</v>
      </c>
      <c r="G861" s="27">
        <f>CADASTROS!$F$725</f>
        <v>4825</v>
      </c>
      <c r="H861" s="29">
        <f>CADASTROS!$G$725</f>
        <v>13</v>
      </c>
      <c r="I861" s="19" t="str">
        <f>CADASTROS!$H$725</f>
        <v>00008513-6</v>
      </c>
      <c r="J861" s="21">
        <f t="shared" si="22"/>
        <v>0</v>
      </c>
    </row>
    <row r="862" spans="1:10" ht="15.75" x14ac:dyDescent="0.25">
      <c r="A862" s="27">
        <f>CADASTROS!$B$726</f>
        <v>724</v>
      </c>
      <c r="B862" s="18" t="str">
        <f>CADASTROS!$C$726</f>
        <v>Edileuza Rosa da Silva</v>
      </c>
      <c r="C862" s="28"/>
      <c r="D862" s="44">
        <f>PLANILHA_COLHEITA_DIÁRIA!$I$1105</f>
        <v>0</v>
      </c>
      <c r="E862" s="20">
        <v>6</v>
      </c>
      <c r="F862" s="29" t="str">
        <f>CADASTROS!$E$726</f>
        <v>Cx. Econômica</v>
      </c>
      <c r="G862" s="27">
        <f>CADASTROS!$F$726</f>
        <v>780</v>
      </c>
      <c r="H862" s="29">
        <f>CADASTROS!$G$726</f>
        <v>13</v>
      </c>
      <c r="I862" s="19" t="str">
        <f>CADASTROS!$H$726</f>
        <v>00071635-2</v>
      </c>
      <c r="J862" s="21">
        <f t="shared" si="22"/>
        <v>0</v>
      </c>
    </row>
    <row r="863" spans="1:10" ht="15.75" x14ac:dyDescent="0.25">
      <c r="A863" s="27">
        <f>CADASTROS!$B$727</f>
        <v>725</v>
      </c>
      <c r="B863" s="18" t="str">
        <f>CADASTROS!$C$727</f>
        <v>Valdionor Caetano de Souza</v>
      </c>
      <c r="C863" s="28"/>
      <c r="D863" s="44">
        <f>PLANILHA_COLHEITA_DIÁRIA!$I$1106</f>
        <v>66</v>
      </c>
      <c r="E863" s="20">
        <v>6</v>
      </c>
      <c r="F863" s="29" t="str">
        <f>CADASTROS!$E$727</f>
        <v>Cx. Econômica</v>
      </c>
      <c r="G863" s="27">
        <f>CADASTROS!$F$727</f>
        <v>780</v>
      </c>
      <c r="H863" s="29">
        <f>CADASTROS!$G$727</f>
        <v>13</v>
      </c>
      <c r="I863" s="19" t="str">
        <f>CADASTROS!$H$727</f>
        <v>00009893-4</v>
      </c>
      <c r="J863" s="21">
        <f t="shared" si="22"/>
        <v>396</v>
      </c>
    </row>
    <row r="864" spans="1:10" ht="15.75" x14ac:dyDescent="0.25">
      <c r="A864" s="27">
        <f>CADASTROS!$B$728</f>
        <v>726</v>
      </c>
      <c r="B864" s="18" t="str">
        <f>CADASTROS!$C$728</f>
        <v>José Silva Bispo</v>
      </c>
      <c r="C864" s="28"/>
      <c r="D864" s="44">
        <f>PLANILHA_COLHEITA_DIÁRIA!$I$1107</f>
        <v>0</v>
      </c>
      <c r="E864" s="20">
        <v>6</v>
      </c>
      <c r="F864" s="29" t="str">
        <f>CADASTROS!$E$728</f>
        <v>Cx. Econômica</v>
      </c>
      <c r="G864" s="27">
        <f>CADASTROS!$F$728</f>
        <v>4825</v>
      </c>
      <c r="H864" s="29">
        <f>CADASTROS!$G$728</f>
        <v>13</v>
      </c>
      <c r="I864" s="19" t="str">
        <f>CADASTROS!$H$728</f>
        <v>00012280-5</v>
      </c>
      <c r="J864" s="21">
        <f t="shared" si="22"/>
        <v>0</v>
      </c>
    </row>
    <row r="865" spans="1:10" ht="15.75" x14ac:dyDescent="0.25">
      <c r="A865" s="27">
        <f>CADASTROS!$B$729</f>
        <v>727</v>
      </c>
      <c r="B865" s="18" t="str">
        <f>CADASTROS!$C$729</f>
        <v>Leonardo Jesus Souza</v>
      </c>
      <c r="C865" s="28"/>
      <c r="D865" s="44">
        <f>PLANILHA_COLHEITA_DIÁRIA!$I$1108</f>
        <v>0</v>
      </c>
      <c r="E865" s="20">
        <v>6</v>
      </c>
      <c r="F865" s="29" t="str">
        <f>CADASTROS!$E$729</f>
        <v>Cx. Econômica</v>
      </c>
      <c r="G865" s="27">
        <f>CADASTROS!$F$729</f>
        <v>4825</v>
      </c>
      <c r="H865" s="29">
        <f>CADASTROS!$G$729</f>
        <v>13</v>
      </c>
      <c r="I865" s="19" t="str">
        <f>CADASTROS!$H$729</f>
        <v>00003110-9</v>
      </c>
      <c r="J865" s="21">
        <f t="shared" si="22"/>
        <v>0</v>
      </c>
    </row>
    <row r="866" spans="1:10" ht="15.75" x14ac:dyDescent="0.25">
      <c r="A866" s="27">
        <f>CADASTROS!$B$730</f>
        <v>728</v>
      </c>
      <c r="B866" s="18" t="str">
        <f>CADASTROS!$C$730</f>
        <v>Adilton Souza dos Santos</v>
      </c>
      <c r="C866" s="28"/>
      <c r="D866" s="44">
        <f>PLANILHA_COLHEITA_DIÁRIA!$I$1109</f>
        <v>0</v>
      </c>
      <c r="E866" s="20">
        <v>6</v>
      </c>
      <c r="F866" s="29" t="str">
        <f>CADASTROS!$E$730</f>
        <v>Cx. Econômica</v>
      </c>
      <c r="G866" s="27">
        <f>CADASTROS!$F$730</f>
        <v>4825</v>
      </c>
      <c r="H866" s="29">
        <f>CADASTROS!$G$730</f>
        <v>13</v>
      </c>
      <c r="I866" s="19" t="str">
        <f>CADASTROS!$H$730</f>
        <v>00005148-7</v>
      </c>
      <c r="J866" s="21">
        <f t="shared" si="22"/>
        <v>0</v>
      </c>
    </row>
    <row r="867" spans="1:10" ht="15.75" x14ac:dyDescent="0.25">
      <c r="A867" s="27">
        <f>CADASTROS!$B$731</f>
        <v>729</v>
      </c>
      <c r="B867" s="18" t="str">
        <f>CADASTROS!$C$731</f>
        <v>João Paulo S de Souza</v>
      </c>
      <c r="C867" s="28"/>
      <c r="D867" s="44">
        <f>PLANILHA_COLHEITA_DIÁRIA!$I$1169</f>
        <v>0</v>
      </c>
      <c r="E867" s="20">
        <v>6</v>
      </c>
      <c r="F867" s="29" t="str">
        <f>CADASTROS!$E$731</f>
        <v>Cx. Econômica</v>
      </c>
      <c r="G867" s="27">
        <f>CADASTROS!$F$731</f>
        <v>4825</v>
      </c>
      <c r="H867" s="29">
        <f>CADASTROS!$G$731</f>
        <v>13</v>
      </c>
      <c r="I867" s="19" t="str">
        <f>CADASTROS!$H$731</f>
        <v>00006453-8</v>
      </c>
      <c r="J867" s="21">
        <f t="shared" si="22"/>
        <v>0</v>
      </c>
    </row>
    <row r="868" spans="1:10" ht="15.75" x14ac:dyDescent="0.25">
      <c r="A868" s="27">
        <f>CADASTROS!$B$732</f>
        <v>730</v>
      </c>
      <c r="B868" s="18" t="str">
        <f>CADASTROS!$C$732</f>
        <v>Luciede Rosa Baraúna</v>
      </c>
      <c r="C868" s="28"/>
      <c r="D868" s="44">
        <f>PLANILHA_COLHEITA_DIÁRIA!$I$1170</f>
        <v>0</v>
      </c>
      <c r="E868" s="20">
        <v>6</v>
      </c>
      <c r="F868" s="29" t="str">
        <f>CADASTROS!$E$732</f>
        <v>Cx. Econômica</v>
      </c>
      <c r="G868" s="27">
        <f>CADASTROS!$F$732</f>
        <v>4825</v>
      </c>
      <c r="H868" s="29">
        <f>CADASTROS!$G$732</f>
        <v>13</v>
      </c>
      <c r="I868" s="19" t="str">
        <f>CADASTROS!$H$732</f>
        <v>00002265-7</v>
      </c>
      <c r="J868" s="21">
        <f>D868*E868</f>
        <v>0</v>
      </c>
    </row>
    <row r="869" spans="1:10" ht="15.75" x14ac:dyDescent="0.25">
      <c r="A869" s="27">
        <f>CADASTROS!$B$733</f>
        <v>731</v>
      </c>
      <c r="B869" s="18" t="str">
        <f>CADASTROS!$C$733</f>
        <v>Vilma Marcia Sá T de Oliveira</v>
      </c>
      <c r="C869" s="28"/>
      <c r="D869" s="44">
        <f>PLANILHA_COLHEITA_DIÁRIA!$I$1171</f>
        <v>0</v>
      </c>
      <c r="E869" s="20">
        <v>6</v>
      </c>
      <c r="F869" s="29" t="str">
        <f>CADASTROS!$E$733</f>
        <v>Bradesco</v>
      </c>
      <c r="G869" s="27" t="str">
        <f>CADASTROS!$F$733</f>
        <v>3801-6</v>
      </c>
      <c r="H869" s="29" t="str">
        <f>CADASTROS!$G$733</f>
        <v>c/corr</v>
      </c>
      <c r="I869" s="19" t="str">
        <f>CADASTROS!$H$733</f>
        <v>0061268-5</v>
      </c>
      <c r="J869" s="21">
        <f>D869*E869</f>
        <v>0</v>
      </c>
    </row>
    <row r="870" spans="1:10" ht="15.75" x14ac:dyDescent="0.25">
      <c r="A870" s="27">
        <f>CADASTROS!$B$734</f>
        <v>732</v>
      </c>
      <c r="B870" s="18" t="str">
        <f>CADASTROS!$C$734</f>
        <v>Abenilton M de Oliveira</v>
      </c>
      <c r="C870" s="28"/>
      <c r="D870" s="44">
        <f>PLANILHA_COLHEITA_DIÁRIA!$I$1172</f>
        <v>0</v>
      </c>
      <c r="E870" s="20">
        <v>6</v>
      </c>
      <c r="F870" s="29" t="str">
        <f>CADASTROS!$E$734</f>
        <v>Cx. Econômica</v>
      </c>
      <c r="G870" s="27">
        <f>CADASTROS!$F$734</f>
        <v>4379</v>
      </c>
      <c r="H870" s="29">
        <f>CADASTROS!$G$734</f>
        <v>13</v>
      </c>
      <c r="I870" s="19" t="str">
        <f>CADASTROS!$H$734</f>
        <v>00003375-2</v>
      </c>
      <c r="J870" s="21">
        <f>D870*E870</f>
        <v>0</v>
      </c>
    </row>
    <row r="871" spans="1:10" ht="15.75" x14ac:dyDescent="0.25">
      <c r="A871" s="27">
        <f>CADASTROS!$B$735</f>
        <v>733</v>
      </c>
      <c r="B871" s="18" t="str">
        <f>CADASTROS!$C$735</f>
        <v>Anita de Souza Santana</v>
      </c>
      <c r="C871" s="28"/>
      <c r="D871" s="44">
        <f>PLANILHA_COLHEITA_DIÁRIA!$I$1173</f>
        <v>0</v>
      </c>
      <c r="E871" s="20">
        <v>6</v>
      </c>
      <c r="F871" s="29" t="str">
        <f>CADASTROS!$E$735</f>
        <v>Cx. Econômica</v>
      </c>
      <c r="G871" s="27">
        <f>CADASTROS!$F$735</f>
        <v>780</v>
      </c>
      <c r="H871" s="29">
        <f>CADASTROS!$G$735</f>
        <v>13</v>
      </c>
      <c r="I871" s="19" t="str">
        <f>CADASTROS!$H$735</f>
        <v>00012073-5</v>
      </c>
      <c r="J871" s="21">
        <f t="shared" ref="J871:J902" si="23">D871*E871</f>
        <v>0</v>
      </c>
    </row>
    <row r="872" spans="1:10" ht="15.75" x14ac:dyDescent="0.25">
      <c r="A872" s="27">
        <f>CADASTROS!$B$736</f>
        <v>734</v>
      </c>
      <c r="B872" s="18" t="str">
        <f>CADASTROS!$C$736</f>
        <v>Marcionaria A de Oliveira</v>
      </c>
      <c r="C872" s="28"/>
      <c r="D872" s="44">
        <f>PLANILHA_COLHEITA_DIÁRIA!$I$1174</f>
        <v>0</v>
      </c>
      <c r="E872" s="20">
        <v>6</v>
      </c>
      <c r="F872" s="29" t="str">
        <f>CADASTROS!$E$736</f>
        <v>Cx. Econômica</v>
      </c>
      <c r="G872" s="27">
        <f>CADASTROS!$F$736</f>
        <v>4825</v>
      </c>
      <c r="H872" s="29">
        <f>CADASTROS!$G$736</f>
        <v>13</v>
      </c>
      <c r="I872" s="19" t="str">
        <f>CADASTROS!$H$736</f>
        <v>00005426-5</v>
      </c>
      <c r="J872" s="21">
        <f t="shared" si="23"/>
        <v>0</v>
      </c>
    </row>
    <row r="873" spans="1:10" ht="15.75" x14ac:dyDescent="0.25">
      <c r="A873" s="27">
        <f>CADASTROS!$B$737</f>
        <v>735</v>
      </c>
      <c r="B873" s="18" t="str">
        <f>CADASTROS!$C$737</f>
        <v>Marcos Antonio Ribeiro</v>
      </c>
      <c r="C873" s="28"/>
      <c r="D873" s="44">
        <f>PLANILHA_COLHEITA_DIÁRIA!$I$1175</f>
        <v>0</v>
      </c>
      <c r="E873" s="20">
        <v>6</v>
      </c>
      <c r="F873" s="29" t="str">
        <f>CADASTROS!$E$737</f>
        <v>Cx. Econômica</v>
      </c>
      <c r="G873" s="27">
        <f>CADASTROS!$F$737</f>
        <v>4825</v>
      </c>
      <c r="H873" s="29">
        <f>CADASTROS!$G$737</f>
        <v>13</v>
      </c>
      <c r="I873" s="19" t="str">
        <f>CADASTROS!$H$737</f>
        <v>00018541-6</v>
      </c>
      <c r="J873" s="21">
        <f t="shared" si="23"/>
        <v>0</v>
      </c>
    </row>
    <row r="874" spans="1:10" ht="15.75" x14ac:dyDescent="0.25">
      <c r="A874" s="27">
        <f>CADASTROS!$B$738</f>
        <v>736</v>
      </c>
      <c r="B874" s="18" t="str">
        <f>CADASTROS!$C$738</f>
        <v>José Rosa Pereira</v>
      </c>
      <c r="C874" s="28"/>
      <c r="D874" s="50">
        <f>PLANILHA_COLHEITA_DIÁRIA!$I$1176</f>
        <v>0</v>
      </c>
      <c r="E874" s="20">
        <v>6</v>
      </c>
      <c r="F874" s="29" t="str">
        <f>CADASTROS!$E$738</f>
        <v>Bradesco</v>
      </c>
      <c r="G874" s="27" t="str">
        <f>CADASTROS!$F$738</f>
        <v>3801-6</v>
      </c>
      <c r="H874" s="29" t="str">
        <f>CADASTROS!$G$738</f>
        <v>c/corr</v>
      </c>
      <c r="I874" s="19" t="str">
        <f>CADASTROS!$H$738</f>
        <v>0520565-4</v>
      </c>
      <c r="J874" s="21">
        <f t="shared" si="23"/>
        <v>0</v>
      </c>
    </row>
    <row r="875" spans="1:10" ht="15.75" x14ac:dyDescent="0.25">
      <c r="A875" s="27">
        <f>CADASTROS!$B$739</f>
        <v>737</v>
      </c>
      <c r="B875" s="18" t="str">
        <f>CADASTROS!$C$739</f>
        <v>Avani Jesus de Souza</v>
      </c>
      <c r="C875" s="28"/>
      <c r="D875" s="44">
        <f>PLANILHA_COLHEITA_DIÁRIA!$I$1177</f>
        <v>0</v>
      </c>
      <c r="E875" s="20">
        <v>6</v>
      </c>
      <c r="F875" s="29" t="str">
        <f>CADASTROS!$E$739</f>
        <v>Cx. Econômica</v>
      </c>
      <c r="G875" s="27">
        <f>CADASTROS!$F$739</f>
        <v>4825</v>
      </c>
      <c r="H875" s="29">
        <f>CADASTROS!$G$739</f>
        <v>13</v>
      </c>
      <c r="I875" s="19" t="str">
        <f>CADASTROS!$H$739</f>
        <v>00000318-0</v>
      </c>
      <c r="J875" s="21">
        <f t="shared" si="23"/>
        <v>0</v>
      </c>
    </row>
    <row r="876" spans="1:10" ht="15.75" x14ac:dyDescent="0.25">
      <c r="A876" s="27">
        <f>CADASTROS!$B$740</f>
        <v>738</v>
      </c>
      <c r="B876" s="18" t="str">
        <f>CADASTROS!$C$740</f>
        <v>Zilma Pio Barbosa de Jesus</v>
      </c>
      <c r="C876" s="28"/>
      <c r="D876" s="44">
        <f>PLANILHA_COLHEITA_DIÁRIA!$I$1178</f>
        <v>0</v>
      </c>
      <c r="E876" s="20">
        <v>6</v>
      </c>
      <c r="F876" s="29" t="str">
        <f>CADASTROS!$E$740</f>
        <v>Cx. Econômica</v>
      </c>
      <c r="G876" s="27">
        <f>CADASTROS!$F$740</f>
        <v>780</v>
      </c>
      <c r="H876" s="29">
        <f>CADASTROS!$G$740</f>
        <v>23</v>
      </c>
      <c r="I876" s="19" t="str">
        <f>CADASTROS!$H$740</f>
        <v>00015339-8</v>
      </c>
      <c r="J876" s="21">
        <f t="shared" si="23"/>
        <v>0</v>
      </c>
    </row>
    <row r="877" spans="1:10" ht="15.75" x14ac:dyDescent="0.25">
      <c r="A877" s="27">
        <f>CADASTROS!$B$741</f>
        <v>739</v>
      </c>
      <c r="B877" s="18" t="str">
        <f>CADASTROS!$C$741</f>
        <v>Maria Madalena L Santos</v>
      </c>
      <c r="C877" s="28"/>
      <c r="D877" s="44">
        <f>PLANILHA_COLHEITA_DIÁRIA!$I$1179</f>
        <v>0</v>
      </c>
      <c r="E877" s="20">
        <v>6</v>
      </c>
      <c r="F877" s="29" t="str">
        <f>CADASTROS!$E$741</f>
        <v>Cx. Econômica</v>
      </c>
      <c r="G877" s="27">
        <f>CADASTROS!$F$741</f>
        <v>3233</v>
      </c>
      <c r="H877" s="29">
        <f>CADASTROS!$G$741</f>
        <v>23</v>
      </c>
      <c r="I877" s="19" t="str">
        <f>CADASTROS!$H$741</f>
        <v>00006551-4</v>
      </c>
      <c r="J877" s="21">
        <f t="shared" si="23"/>
        <v>0</v>
      </c>
    </row>
    <row r="878" spans="1:10" ht="15.75" x14ac:dyDescent="0.25">
      <c r="A878" s="27">
        <f>CADASTROS!$B$742</f>
        <v>740</v>
      </c>
      <c r="B878" s="18" t="str">
        <f>CADASTROS!$C$742</f>
        <v>Ana Lucia das Neves</v>
      </c>
      <c r="C878" s="28"/>
      <c r="D878" s="50">
        <f>PLANILHA_COLHEITA_DIÁRIA!$I$1180</f>
        <v>0</v>
      </c>
      <c r="E878" s="20">
        <v>6</v>
      </c>
      <c r="F878" s="29" t="str">
        <f>CADASTROS!$E$742</f>
        <v>Banco do Brasil</v>
      </c>
      <c r="G878" s="27" t="str">
        <f>CADASTROS!$F$742</f>
        <v>2760-X</v>
      </c>
      <c r="H878" s="29" t="str">
        <f>CADASTROS!$G$742</f>
        <v>poup</v>
      </c>
      <c r="I878" s="19" t="str">
        <f>CADASTROS!$H$742</f>
        <v>19.273-2</v>
      </c>
      <c r="J878" s="21">
        <f t="shared" si="23"/>
        <v>0</v>
      </c>
    </row>
    <row r="879" spans="1:10" ht="15.75" x14ac:dyDescent="0.25">
      <c r="A879" s="27">
        <f>CADASTROS!$B$743</f>
        <v>741</v>
      </c>
      <c r="B879" s="18" t="str">
        <f>CADASTROS!$C$743</f>
        <v>Valdir Ferreira Pinto</v>
      </c>
      <c r="C879" s="28"/>
      <c r="D879" s="44">
        <f>PLANILHA_COLHEITA_DIÁRIA!$I$1181</f>
        <v>0</v>
      </c>
      <c r="E879" s="20">
        <v>6</v>
      </c>
      <c r="F879" s="29" t="str">
        <f>CADASTROS!$E$743</f>
        <v>Cx. Econômica</v>
      </c>
      <c r="G879" s="27">
        <f>CADASTROS!$F$743</f>
        <v>2734</v>
      </c>
      <c r="H879" s="29">
        <f>CADASTROS!$G$743</f>
        <v>13</v>
      </c>
      <c r="I879" s="19" t="str">
        <f>CADASTROS!$H$743</f>
        <v>00025483-3</v>
      </c>
      <c r="J879" s="21">
        <f t="shared" si="23"/>
        <v>0</v>
      </c>
    </row>
    <row r="880" spans="1:10" ht="15.75" x14ac:dyDescent="0.25">
      <c r="A880" s="27">
        <f>CADASTROS!$B$744</f>
        <v>742</v>
      </c>
      <c r="B880" s="18" t="str">
        <f>CADASTROS!$C$744</f>
        <v>Rogério Enrique de Souza</v>
      </c>
      <c r="C880" s="28"/>
      <c r="D880" s="44">
        <f>PLANILHA_COLHEITA_DIÁRIA!$I$1182</f>
        <v>0</v>
      </c>
      <c r="E880" s="20">
        <v>6</v>
      </c>
      <c r="F880" s="29" t="str">
        <f>CADASTROS!$E$744</f>
        <v>Cx. Econômica</v>
      </c>
      <c r="G880" s="27">
        <f>CADASTROS!$F$744</f>
        <v>4825</v>
      </c>
      <c r="H880" s="29">
        <f>CADASTROS!$G$744</f>
        <v>13</v>
      </c>
      <c r="I880" s="19" t="str">
        <f>CADASTROS!$H$744</f>
        <v>00015565-7</v>
      </c>
      <c r="J880" s="21">
        <f t="shared" si="23"/>
        <v>0</v>
      </c>
    </row>
    <row r="881" spans="1:10" ht="15.75" x14ac:dyDescent="0.25">
      <c r="A881" s="27">
        <f>CADASTROS!$B$745</f>
        <v>743</v>
      </c>
      <c r="B881" s="18" t="str">
        <f>CADASTROS!$C$745</f>
        <v>Edileuza Teles Maciel</v>
      </c>
      <c r="C881" s="28"/>
      <c r="D881" s="44">
        <f>PLANILHA_COLHEITA_DIÁRIA!$I$1183</f>
        <v>0</v>
      </c>
      <c r="E881" s="20">
        <v>6</v>
      </c>
      <c r="F881" s="29" t="str">
        <f>CADASTROS!$E$745</f>
        <v>Cx. Econômica</v>
      </c>
      <c r="G881" s="27">
        <f>CADASTROS!$F$745</f>
        <v>4825</v>
      </c>
      <c r="H881" s="29">
        <f>CADASTROS!$G$745</f>
        <v>13</v>
      </c>
      <c r="I881" s="19" t="str">
        <f>CADASTROS!$H$745</f>
        <v>00004762-5</v>
      </c>
      <c r="J881" s="21">
        <f t="shared" si="23"/>
        <v>0</v>
      </c>
    </row>
    <row r="882" spans="1:10" ht="15.75" x14ac:dyDescent="0.25">
      <c r="A882" s="27">
        <f>CADASTROS!$B$746</f>
        <v>744</v>
      </c>
      <c r="B882" s="18" t="str">
        <f>CADASTROS!$C$746</f>
        <v>Rosimere Souza da Silva</v>
      </c>
      <c r="C882" s="28"/>
      <c r="D882" s="50">
        <f>PLANILHA_COLHEITA_DIÁRIA!$I$1184</f>
        <v>0</v>
      </c>
      <c r="E882" s="20">
        <v>6</v>
      </c>
      <c r="F882" s="29" t="str">
        <f>CADASTROS!$E$746</f>
        <v>Cx. Econômica</v>
      </c>
      <c r="G882" s="27">
        <f>CADASTROS!$F$746</f>
        <v>4825</v>
      </c>
      <c r="H882" s="29">
        <f>CADASTROS!$G$746</f>
        <v>13</v>
      </c>
      <c r="I882" s="19" t="str">
        <f>CADASTROS!$H$746</f>
        <v>00011167-6</v>
      </c>
      <c r="J882" s="21">
        <f t="shared" si="23"/>
        <v>0</v>
      </c>
    </row>
    <row r="883" spans="1:10" ht="15.75" x14ac:dyDescent="0.25">
      <c r="A883" s="27">
        <f>CADASTROS!$B$747</f>
        <v>745</v>
      </c>
      <c r="B883" s="18" t="str">
        <f>CADASTROS!$C$747</f>
        <v>Gilsinei Barbosa de Souza</v>
      </c>
      <c r="C883" s="28"/>
      <c r="D883" s="44">
        <f>PLANILHA_COLHEITA_DIÁRIA!$I$1185</f>
        <v>0</v>
      </c>
      <c r="E883" s="20">
        <v>6</v>
      </c>
      <c r="F883" s="29" t="str">
        <f>CADASTROS!$E$747</f>
        <v>Cx. Econômica</v>
      </c>
      <c r="G883" s="27">
        <f>CADASTROS!$F$747</f>
        <v>4825</v>
      </c>
      <c r="H883" s="29">
        <f>CADASTROS!$G$747</f>
        <v>13</v>
      </c>
      <c r="I883" s="19" t="str">
        <f>CADASTROS!$H$747</f>
        <v>00015801-0</v>
      </c>
      <c r="J883" s="21">
        <f t="shared" si="23"/>
        <v>0</v>
      </c>
    </row>
    <row r="884" spans="1:10" ht="15.75" x14ac:dyDescent="0.25">
      <c r="A884" s="27">
        <f>CADASTROS!$B$748</f>
        <v>746</v>
      </c>
      <c r="B884" s="18" t="str">
        <f>CADASTROS!$C$748</f>
        <v>Roque Rodrigues Dias</v>
      </c>
      <c r="C884" s="28"/>
      <c r="D884" s="44">
        <f>PLANILHA_COLHEITA_DIÁRIA!$I$1186</f>
        <v>0</v>
      </c>
      <c r="E884" s="20">
        <v>6</v>
      </c>
      <c r="F884" s="29" t="str">
        <f>CADASTROS!$E$748</f>
        <v>Cx. Econômica</v>
      </c>
      <c r="G884" s="27">
        <f>CADASTROS!$F$748</f>
        <v>4825</v>
      </c>
      <c r="H884" s="29">
        <f>CADASTROS!$G$748</f>
        <v>13</v>
      </c>
      <c r="I884" s="19" t="str">
        <f>CADASTROS!$H$748</f>
        <v>00007016-3</v>
      </c>
      <c r="J884" s="21">
        <f t="shared" si="23"/>
        <v>0</v>
      </c>
    </row>
    <row r="885" spans="1:10" ht="15.75" x14ac:dyDescent="0.25">
      <c r="A885" s="27">
        <f>CADASTROS!$B$749</f>
        <v>747</v>
      </c>
      <c r="B885" s="18" t="str">
        <f>CADASTROS!$C$749</f>
        <v>Valdenete Miranda Souza</v>
      </c>
      <c r="C885" s="28"/>
      <c r="D885" s="44">
        <f>PLANILHA_COLHEITA_DIÁRIA!$I$1187</f>
        <v>0</v>
      </c>
      <c r="E885" s="20">
        <v>6</v>
      </c>
      <c r="F885" s="29" t="str">
        <f>CADASTROS!$E$749</f>
        <v>Cx. Econômica</v>
      </c>
      <c r="G885" s="27">
        <f>CADASTROS!$F$749</f>
        <v>4825</v>
      </c>
      <c r="H885" s="29">
        <f>CADASTROS!$G$749</f>
        <v>13</v>
      </c>
      <c r="I885" s="19" t="str">
        <f>CADASTROS!$H$749</f>
        <v>00003863-4</v>
      </c>
      <c r="J885" s="21">
        <f t="shared" si="23"/>
        <v>0</v>
      </c>
    </row>
    <row r="886" spans="1:10" ht="15.75" x14ac:dyDescent="0.25">
      <c r="A886" s="27">
        <f>CADASTROS!$B$750</f>
        <v>748</v>
      </c>
      <c r="B886" s="18" t="str">
        <f>CADASTROS!$C$750</f>
        <v>Maria Cleide Santana Silva</v>
      </c>
      <c r="C886" s="28"/>
      <c r="D886" s="44">
        <f>PLANILHA_COLHEITA_DIÁRIA!$I$1188</f>
        <v>0</v>
      </c>
      <c r="E886" s="20">
        <v>6</v>
      </c>
      <c r="F886" s="29" t="str">
        <f>CADASTROS!$E$750</f>
        <v>Cx. Econômica</v>
      </c>
      <c r="G886" s="27">
        <f>CADASTROS!$F$750</f>
        <v>4825</v>
      </c>
      <c r="H886" s="29">
        <f>CADASTROS!$G$750</f>
        <v>13</v>
      </c>
      <c r="I886" s="19" t="str">
        <f>CADASTROS!$H$750</f>
        <v>00016698-5</v>
      </c>
      <c r="J886" s="21">
        <f t="shared" si="23"/>
        <v>0</v>
      </c>
    </row>
    <row r="887" spans="1:10" ht="15.75" x14ac:dyDescent="0.25">
      <c r="A887" s="27">
        <f>CADASTROS!$B$751</f>
        <v>749</v>
      </c>
      <c r="B887" s="18" t="str">
        <f>CADASTROS!$C$751</f>
        <v>Marlei Alves de Souza</v>
      </c>
      <c r="C887" s="28"/>
      <c r="D887" s="44">
        <f>PLANILHA_COLHEITA_DIÁRIA!$I$1189</f>
        <v>0</v>
      </c>
      <c r="E887" s="20">
        <v>6</v>
      </c>
      <c r="F887" s="29" t="str">
        <f>CADASTROS!$E$751</f>
        <v>Cx. Econômica</v>
      </c>
      <c r="G887" s="27">
        <f>CADASTROS!$F$751</f>
        <v>4825</v>
      </c>
      <c r="H887" s="29">
        <f>CADASTROS!$G$751</f>
        <v>13</v>
      </c>
      <c r="I887" s="19" t="str">
        <f>CADASTROS!$H$751</f>
        <v>00002701-2</v>
      </c>
      <c r="J887" s="21">
        <f t="shared" si="23"/>
        <v>0</v>
      </c>
    </row>
    <row r="888" spans="1:10" ht="15.75" x14ac:dyDescent="0.25">
      <c r="A888" s="27">
        <f>CADASTROS!$B$752</f>
        <v>750</v>
      </c>
      <c r="B888" s="18" t="str">
        <f>CADASTROS!$C$752</f>
        <v>Gideon Cesar dos Santos</v>
      </c>
      <c r="C888" s="28"/>
      <c r="D888" s="44">
        <f>PLANILHA_COLHEITA_DIÁRIA!$I$1190</f>
        <v>0</v>
      </c>
      <c r="E888" s="20">
        <v>6</v>
      </c>
      <c r="F888" s="29" t="str">
        <f>CADASTROS!$E$752</f>
        <v>Cx. Econômica</v>
      </c>
      <c r="G888" s="27">
        <f>CADASTROS!$F$752</f>
        <v>346</v>
      </c>
      <c r="H888" s="29">
        <f>CADASTROS!$G$752</f>
        <v>13</v>
      </c>
      <c r="I888" s="19" t="str">
        <f>CADASTROS!$H$752</f>
        <v>00018248-0</v>
      </c>
      <c r="J888" s="21">
        <f t="shared" si="23"/>
        <v>0</v>
      </c>
    </row>
    <row r="889" spans="1:10" ht="15.75" x14ac:dyDescent="0.25">
      <c r="A889" s="27">
        <f>CADASTROS!$B$753</f>
        <v>751</v>
      </c>
      <c r="B889" s="18" t="str">
        <f>CADASTROS!$C$753</f>
        <v>Eldinei da Silva Oliveira</v>
      </c>
      <c r="C889" s="28"/>
      <c r="D889" s="44">
        <f>PLANILHA_COLHEITA_DIÁRIA!$I$1191</f>
        <v>0</v>
      </c>
      <c r="E889" s="20">
        <v>6</v>
      </c>
      <c r="F889" s="29" t="str">
        <f>CADASTROS!$E$753</f>
        <v>Cx. Econômica</v>
      </c>
      <c r="G889" s="27">
        <f>CADASTROS!$F$753</f>
        <v>150</v>
      </c>
      <c r="H889" s="29">
        <f>CADASTROS!$G$753</f>
        <v>13</v>
      </c>
      <c r="I889" s="19" t="str">
        <f>CADASTROS!$H$753</f>
        <v>00012893-5</v>
      </c>
      <c r="J889" s="21">
        <f t="shared" si="23"/>
        <v>0</v>
      </c>
    </row>
    <row r="890" spans="1:10" ht="15.75" x14ac:dyDescent="0.25">
      <c r="A890" s="27">
        <f>CADASTROS!$B$754</f>
        <v>752</v>
      </c>
      <c r="B890" s="18" t="str">
        <f>CADASTROS!$C$754</f>
        <v>Alcides Rocha da Silva</v>
      </c>
      <c r="C890" s="28"/>
      <c r="D890" s="44">
        <f>PLANILHA_COLHEITA_DIÁRIA!$I$1192</f>
        <v>0</v>
      </c>
      <c r="E890" s="20">
        <v>6</v>
      </c>
      <c r="F890" s="29" t="str">
        <f>CADASTROS!$E$754</f>
        <v>Cx. Econômica</v>
      </c>
      <c r="G890" s="27">
        <f>CADASTROS!$F$754</f>
        <v>4825</v>
      </c>
      <c r="H890" s="29">
        <f>CADASTROS!$G$754</f>
        <v>13</v>
      </c>
      <c r="I890" s="19" t="str">
        <f>CADASTROS!$H$754</f>
        <v>00018417-7</v>
      </c>
      <c r="J890" s="21">
        <f t="shared" si="23"/>
        <v>0</v>
      </c>
    </row>
    <row r="891" spans="1:10" ht="15.75" x14ac:dyDescent="0.25">
      <c r="A891" s="27">
        <f>CADASTROS!$B$755</f>
        <v>753</v>
      </c>
      <c r="B891" s="18" t="str">
        <f>CADASTROS!$C$755</f>
        <v>Gesilda Vieira da Silva</v>
      </c>
      <c r="C891" s="28"/>
      <c r="D891" s="44">
        <f>PLANILHA_COLHEITA_DIÁRIA!$I$1193</f>
        <v>0</v>
      </c>
      <c r="E891" s="20">
        <v>6</v>
      </c>
      <c r="F891" s="29" t="str">
        <f>CADASTROS!$E$755</f>
        <v>Cx. Econômica</v>
      </c>
      <c r="G891" s="27">
        <f>CADASTROS!$F$755</f>
        <v>780</v>
      </c>
      <c r="H891" s="29">
        <f>CADASTROS!$G$755</f>
        <v>23</v>
      </c>
      <c r="I891" s="19" t="str">
        <f>CADASTROS!$H$755</f>
        <v>00009964-4</v>
      </c>
      <c r="J891" s="21">
        <f t="shared" si="23"/>
        <v>0</v>
      </c>
    </row>
    <row r="892" spans="1:10" ht="15.75" x14ac:dyDescent="0.25">
      <c r="A892" s="27">
        <f>CADASTROS!$B$756</f>
        <v>754</v>
      </c>
      <c r="B892" s="18" t="str">
        <f>CADASTROS!$C$756</f>
        <v>Francinalda C Souza</v>
      </c>
      <c r="C892" s="28"/>
      <c r="D892" s="44">
        <f>PLANILHA_COLHEITA_DIÁRIA!$I$1194</f>
        <v>0</v>
      </c>
      <c r="E892" s="20">
        <v>6</v>
      </c>
      <c r="F892" s="29" t="str">
        <f>CADASTROS!$E$756</f>
        <v>Cx. Econômica</v>
      </c>
      <c r="G892" s="27">
        <f>CADASTROS!$F$756</f>
        <v>32</v>
      </c>
      <c r="H892" s="29">
        <f>CADASTROS!$G$756</f>
        <v>23</v>
      </c>
      <c r="I892" s="19" t="str">
        <f>CADASTROS!$H$756</f>
        <v>00026837-6</v>
      </c>
      <c r="J892" s="21">
        <f t="shared" si="23"/>
        <v>0</v>
      </c>
    </row>
    <row r="893" spans="1:10" ht="15.75" x14ac:dyDescent="0.25">
      <c r="A893" s="27">
        <f>CADASTROS!$B$757</f>
        <v>755</v>
      </c>
      <c r="B893" s="18" t="str">
        <f>CADASTROS!$C$757</f>
        <v>Ildecir Jesus de Oliveira</v>
      </c>
      <c r="C893" s="28"/>
      <c r="D893" s="44">
        <f>PLANILHA_COLHEITA_DIÁRIA!$I$1195</f>
        <v>0</v>
      </c>
      <c r="E893" s="20">
        <v>6</v>
      </c>
      <c r="F893" s="29" t="str">
        <f>CADASTROS!$E$757</f>
        <v>Cx. Econômica</v>
      </c>
      <c r="G893" s="27">
        <f>CADASTROS!$F$757</f>
        <v>4825</v>
      </c>
      <c r="H893" s="29">
        <f>CADASTROS!$G$757</f>
        <v>13</v>
      </c>
      <c r="I893" s="19" t="str">
        <f>CADASTROS!$H$757</f>
        <v>00008632-9</v>
      </c>
      <c r="J893" s="21">
        <f t="shared" si="23"/>
        <v>0</v>
      </c>
    </row>
    <row r="894" spans="1:10" ht="15.75" x14ac:dyDescent="0.25">
      <c r="A894" s="27">
        <f>CADASTROS!$B$758</f>
        <v>756</v>
      </c>
      <c r="B894" s="18" t="str">
        <f>CADASTROS!$C$758</f>
        <v>Cleuson Barauna de Souza</v>
      </c>
      <c r="C894" s="28"/>
      <c r="D894" s="44">
        <f>PLANILHA_COLHEITA_DIÁRIA!$I$1253</f>
        <v>0</v>
      </c>
      <c r="E894" s="20">
        <v>6</v>
      </c>
      <c r="F894" s="29" t="str">
        <f>CADASTROS!$E$758</f>
        <v>Cx. Econômica</v>
      </c>
      <c r="G894" s="27">
        <f>CADASTROS!$F$758</f>
        <v>4825</v>
      </c>
      <c r="H894" s="29">
        <f>CADASTROS!$G$758</f>
        <v>13</v>
      </c>
      <c r="I894" s="19" t="str">
        <f>CADASTROS!$H$758</f>
        <v>00018601-3</v>
      </c>
      <c r="J894" s="21">
        <f t="shared" si="23"/>
        <v>0</v>
      </c>
    </row>
    <row r="895" spans="1:10" ht="15.75" x14ac:dyDescent="0.25">
      <c r="A895" s="27">
        <f>CADASTROS!$B$759</f>
        <v>757</v>
      </c>
      <c r="B895" s="18" t="str">
        <f>CADASTROS!$C$759</f>
        <v>José Baraúna Bispo</v>
      </c>
      <c r="C895" s="28"/>
      <c r="D895" s="44">
        <f>PLANILHA_COLHEITA_DIÁRIA!$I$1254</f>
        <v>0</v>
      </c>
      <c r="E895" s="20">
        <v>6</v>
      </c>
      <c r="F895" s="29" t="str">
        <f>CADASTROS!$E$759</f>
        <v>Cx. Econômica</v>
      </c>
      <c r="G895" s="27">
        <f>CADASTROS!$F$759</f>
        <v>4825</v>
      </c>
      <c r="H895" s="29">
        <f>CADASTROS!$G$759</f>
        <v>13</v>
      </c>
      <c r="I895" s="19" t="str">
        <f>CADASTROS!$H$759</f>
        <v>00015942-3</v>
      </c>
      <c r="J895" s="21">
        <f t="shared" si="23"/>
        <v>0</v>
      </c>
    </row>
    <row r="896" spans="1:10" ht="15.75" x14ac:dyDescent="0.25">
      <c r="A896" s="27">
        <f>CADASTROS!$B$760</f>
        <v>758</v>
      </c>
      <c r="B896" s="18" t="str">
        <f>CADASTROS!$C$760</f>
        <v>Ivaneuza de S Baraúna</v>
      </c>
      <c r="C896" s="28"/>
      <c r="D896" s="44">
        <f>PLANILHA_COLHEITA_DIÁRIA!$I$1255</f>
        <v>0</v>
      </c>
      <c r="E896" s="20">
        <v>6</v>
      </c>
      <c r="F896" s="29" t="str">
        <f>CADASTROS!$E$760</f>
        <v>Cx. Econômica</v>
      </c>
      <c r="G896" s="27">
        <f>CADASTROS!$F$760</f>
        <v>780</v>
      </c>
      <c r="H896" s="29">
        <f>CADASTROS!$G$760</f>
        <v>23</v>
      </c>
      <c r="I896" s="19" t="str">
        <f>CADASTROS!$H$760</f>
        <v>00020238-0</v>
      </c>
      <c r="J896" s="21">
        <f t="shared" si="23"/>
        <v>0</v>
      </c>
    </row>
    <row r="897" spans="1:10" ht="15.75" x14ac:dyDescent="0.25">
      <c r="A897" s="27">
        <f>CADASTROS!$B$761</f>
        <v>759</v>
      </c>
      <c r="B897" s="18" t="str">
        <f>CADASTROS!$C$761</f>
        <v>Mª Selma de Jesus Araújo</v>
      </c>
      <c r="C897" s="28"/>
      <c r="D897" s="44">
        <f>PLANILHA_COLHEITA_DIÁRIA!$I$1256</f>
        <v>0</v>
      </c>
      <c r="E897" s="20">
        <v>6</v>
      </c>
      <c r="F897" s="29" t="str">
        <f>CADASTROS!$E$761</f>
        <v>Cx. Econômica</v>
      </c>
      <c r="G897" s="27">
        <f>CADASTROS!$F$761</f>
        <v>4825</v>
      </c>
      <c r="H897" s="29">
        <f>CADASTROS!$G$761</f>
        <v>13</v>
      </c>
      <c r="I897" s="19" t="str">
        <f>CADASTROS!$H$761</f>
        <v>00023801-0</v>
      </c>
      <c r="J897" s="21">
        <f t="shared" si="23"/>
        <v>0</v>
      </c>
    </row>
    <row r="898" spans="1:10" ht="15.75" x14ac:dyDescent="0.25">
      <c r="A898" s="27">
        <f>CADASTROS!$B$762</f>
        <v>760</v>
      </c>
      <c r="B898" s="18" t="str">
        <f>CADASTROS!$C$762</f>
        <v>Patrícia da Silva Souza</v>
      </c>
      <c r="C898" s="28"/>
      <c r="D898" s="50">
        <f>PLANILHA_COLHEITA_DIÁRIA!$I$1257</f>
        <v>0</v>
      </c>
      <c r="E898" s="20">
        <v>6</v>
      </c>
      <c r="F898" s="29" t="str">
        <f>CADASTROS!$E$762</f>
        <v>Cx. Econômica</v>
      </c>
      <c r="G898" s="27">
        <f>CADASTROS!$F$762</f>
        <v>4825</v>
      </c>
      <c r="H898" s="29">
        <f>CADASTROS!$G$762</f>
        <v>13</v>
      </c>
      <c r="I898" s="19" t="str">
        <f>CADASTROS!$H$762</f>
        <v>00016550-4</v>
      </c>
      <c r="J898" s="21">
        <f t="shared" si="23"/>
        <v>0</v>
      </c>
    </row>
    <row r="899" spans="1:10" ht="15.75" x14ac:dyDescent="0.25">
      <c r="A899" s="27">
        <f>CADASTROS!$B$763</f>
        <v>761</v>
      </c>
      <c r="B899" s="18" t="str">
        <f>CADASTROS!$C$763</f>
        <v>Silvana Brito de Souza</v>
      </c>
      <c r="C899" s="28"/>
      <c r="D899" s="44">
        <f>PLANILHA_COLHEITA_DIÁRIA!$I$1258</f>
        <v>0</v>
      </c>
      <c r="E899" s="20">
        <v>6</v>
      </c>
      <c r="F899" s="29" t="str">
        <f>CADASTROS!$E$763</f>
        <v>Cx. Econômica</v>
      </c>
      <c r="G899" s="27">
        <f>CADASTROS!$F$763</f>
        <v>780</v>
      </c>
      <c r="H899" s="29">
        <f>CADASTROS!$G$763</f>
        <v>23</v>
      </c>
      <c r="I899" s="19" t="str">
        <f>CADASTROS!$H$763</f>
        <v>00015369-0</v>
      </c>
      <c r="J899" s="21">
        <f t="shared" si="23"/>
        <v>0</v>
      </c>
    </row>
    <row r="900" spans="1:10" ht="15.75" x14ac:dyDescent="0.25">
      <c r="A900" s="27">
        <f>CADASTROS!$B$764</f>
        <v>762</v>
      </c>
      <c r="B900" s="18" t="str">
        <f>CADASTROS!$C$764</f>
        <v>Eufrásio Bispo de Souza</v>
      </c>
      <c r="C900" s="28"/>
      <c r="D900" s="44">
        <f>PLANILHA_COLHEITA_DIÁRIA!$I$1259</f>
        <v>0</v>
      </c>
      <c r="E900" s="20">
        <v>6</v>
      </c>
      <c r="F900" s="29" t="str">
        <f>CADASTROS!$E$764</f>
        <v>Cx. Econômica</v>
      </c>
      <c r="G900" s="27">
        <f>CADASTROS!$F$764</f>
        <v>4825</v>
      </c>
      <c r="H900" s="29">
        <f>CADASTROS!$G$764</f>
        <v>13</v>
      </c>
      <c r="I900" s="19" t="str">
        <f>CADASTROS!$H$764</f>
        <v>00015999-7</v>
      </c>
      <c r="J900" s="21">
        <f t="shared" si="23"/>
        <v>0</v>
      </c>
    </row>
    <row r="901" spans="1:10" ht="15.75" x14ac:dyDescent="0.25">
      <c r="A901" s="27">
        <f>CADASTROS!$B$765</f>
        <v>763</v>
      </c>
      <c r="B901" s="18" t="str">
        <f>CADASTROS!$C$765</f>
        <v>Edifátima A da Cruz</v>
      </c>
      <c r="C901" s="28"/>
      <c r="D901" s="44">
        <f>PLANILHA_COLHEITA_DIÁRIA!$I$1260</f>
        <v>0</v>
      </c>
      <c r="E901" s="20">
        <v>6</v>
      </c>
      <c r="F901" s="29" t="str">
        <f>CADASTROS!$E$765</f>
        <v>Cx. Econômica</v>
      </c>
      <c r="G901" s="27">
        <f>CADASTROS!$F$765</f>
        <v>780</v>
      </c>
      <c r="H901" s="29">
        <f>CADASTROS!$G$765</f>
        <v>23</v>
      </c>
      <c r="I901" s="19" t="str">
        <f>CADASTROS!$H$765</f>
        <v>00008010-2</v>
      </c>
      <c r="J901" s="21">
        <f t="shared" si="23"/>
        <v>0</v>
      </c>
    </row>
    <row r="902" spans="1:10" ht="15.75" x14ac:dyDescent="0.25">
      <c r="A902" s="27">
        <f>CADASTROS!$B$766</f>
        <v>764</v>
      </c>
      <c r="B902" s="18" t="str">
        <f>CADASTROS!$C$766</f>
        <v>Wellington N Souza</v>
      </c>
      <c r="C902" s="28"/>
      <c r="D902" s="44">
        <f>PLANILHA_COLHEITA_DIÁRIA!$I$1261</f>
        <v>0</v>
      </c>
      <c r="E902" s="20">
        <v>6</v>
      </c>
      <c r="F902" s="29" t="str">
        <f>CADASTROS!$E$766</f>
        <v>Cx. Econômica</v>
      </c>
      <c r="G902" s="27">
        <f>CADASTROS!$F$766</f>
        <v>4825</v>
      </c>
      <c r="H902" s="29">
        <f>CADASTROS!$G$766</f>
        <v>13</v>
      </c>
      <c r="I902" s="19" t="str">
        <f>CADASTROS!$H$766</f>
        <v>00006369-8</v>
      </c>
      <c r="J902" s="21">
        <f t="shared" si="23"/>
        <v>0</v>
      </c>
    </row>
    <row r="903" spans="1:10" ht="15.75" x14ac:dyDescent="0.25">
      <c r="B903" s="289"/>
      <c r="C903" s="289"/>
      <c r="D903" s="15">
        <f>SUM(D858:D902)</f>
        <v>66</v>
      </c>
      <c r="E903" s="15"/>
      <c r="F903" s="41"/>
      <c r="G903" s="12"/>
      <c r="H903" s="12"/>
      <c r="I903" s="42"/>
      <c r="J903" s="17">
        <f>SUM(J858:J902)</f>
        <v>396</v>
      </c>
    </row>
    <row r="905" spans="1:10" ht="15.75" x14ac:dyDescent="0.25">
      <c r="A905" s="282" t="s">
        <v>8</v>
      </c>
      <c r="B905" s="282"/>
      <c r="C905" s="282"/>
      <c r="D905" s="282"/>
      <c r="E905" s="282"/>
      <c r="F905" s="282"/>
      <c r="G905" s="282"/>
      <c r="H905" s="282"/>
      <c r="I905" s="282"/>
      <c r="J905" s="282"/>
    </row>
    <row r="906" spans="1:10" ht="16.5" thickBot="1" x14ac:dyDescent="0.3">
      <c r="A906" s="283" t="s">
        <v>10</v>
      </c>
      <c r="B906" s="283"/>
      <c r="C906" s="283"/>
      <c r="D906" s="283"/>
      <c r="E906" s="283"/>
      <c r="F906" s="283"/>
      <c r="G906" s="283"/>
      <c r="H906" s="283"/>
      <c r="I906" s="283"/>
      <c r="J906" s="283"/>
    </row>
    <row r="907" spans="1:10" ht="17.25" thickTop="1" thickBot="1" x14ac:dyDescent="0.3">
      <c r="A907" s="284" t="s">
        <v>2967</v>
      </c>
      <c r="B907" s="284"/>
      <c r="C907" s="284"/>
      <c r="D907" s="284"/>
      <c r="E907" s="284"/>
      <c r="F907" s="284"/>
      <c r="G907" s="284"/>
      <c r="H907" s="284"/>
      <c r="I907" s="284"/>
      <c r="J907" s="284"/>
    </row>
    <row r="908" spans="1:10" ht="18.600000000000001" customHeight="1" x14ac:dyDescent="0.25">
      <c r="A908" s="22" t="s">
        <v>21</v>
      </c>
      <c r="B908" s="285" t="s">
        <v>19</v>
      </c>
      <c r="C908" s="290" t="s">
        <v>7</v>
      </c>
      <c r="D908" s="292" t="s">
        <v>13</v>
      </c>
      <c r="E908" s="23" t="s">
        <v>12</v>
      </c>
      <c r="F908" s="285" t="s">
        <v>14</v>
      </c>
      <c r="G908" s="285" t="s">
        <v>15</v>
      </c>
      <c r="H908" s="285" t="s">
        <v>16</v>
      </c>
      <c r="I908" s="285" t="s">
        <v>17</v>
      </c>
      <c r="J908" s="287" t="s">
        <v>18</v>
      </c>
    </row>
    <row r="909" spans="1:10" ht="20.100000000000001" customHeight="1" thickBot="1" x14ac:dyDescent="0.3">
      <c r="A909" s="24" t="s">
        <v>20</v>
      </c>
      <c r="B909" s="286"/>
      <c r="C909" s="291"/>
      <c r="D909" s="293"/>
      <c r="E909" s="38" t="s">
        <v>11</v>
      </c>
      <c r="F909" s="286"/>
      <c r="G909" s="286"/>
      <c r="H909" s="286"/>
      <c r="I909" s="286"/>
      <c r="J909" s="288"/>
    </row>
    <row r="910" spans="1:10" ht="15.75" x14ac:dyDescent="0.25">
      <c r="A910" s="27">
        <f>CADASTROS!$B$767</f>
        <v>765</v>
      </c>
      <c r="B910" s="18" t="str">
        <f>CADASTROS!$C$767</f>
        <v>Cosme Moura Passos</v>
      </c>
      <c r="C910" s="28"/>
      <c r="D910" s="44">
        <f>PLANILHA_COLHEITA_DIÁRIA!$I$1215</f>
        <v>0</v>
      </c>
      <c r="E910" s="20">
        <v>6</v>
      </c>
      <c r="F910" s="29" t="str">
        <f>CADASTROS!$E$767</f>
        <v>Cx. Econômica</v>
      </c>
      <c r="G910" s="27">
        <f>CADASTROS!$F$767</f>
        <v>780</v>
      </c>
      <c r="H910" s="29">
        <f>CADASTROS!$G$767</f>
        <v>13</v>
      </c>
      <c r="I910" s="19" t="str">
        <f>CADASTROS!$H$767</f>
        <v>00020102-6</v>
      </c>
      <c r="J910" s="21">
        <f t="shared" ref="J910:J954" si="24">D910*E910</f>
        <v>0</v>
      </c>
    </row>
    <row r="911" spans="1:10" ht="15.75" x14ac:dyDescent="0.25">
      <c r="A911" s="27">
        <f>CADASTROS!$B$768</f>
        <v>766</v>
      </c>
      <c r="B911" s="18" t="str">
        <f>CADASTROS!$C$768</f>
        <v>Fabiana Nascimento Andrade</v>
      </c>
      <c r="C911" s="28"/>
      <c r="D911" s="44">
        <f>PLANILHA_COLHEITA_DIÁRIA!$I$1216</f>
        <v>0</v>
      </c>
      <c r="E911" s="20">
        <v>6</v>
      </c>
      <c r="F911" s="29" t="str">
        <f>CADASTROS!$E$768</f>
        <v>Cx. Econômica</v>
      </c>
      <c r="G911" s="27">
        <f>CADASTROS!$F$768</f>
        <v>4825</v>
      </c>
      <c r="H911" s="29">
        <f>CADASTROS!$G$768</f>
        <v>13</v>
      </c>
      <c r="I911" s="19" t="str">
        <f>CADASTROS!$H$768</f>
        <v>00011902-2</v>
      </c>
      <c r="J911" s="21">
        <f t="shared" si="24"/>
        <v>0</v>
      </c>
    </row>
    <row r="912" spans="1:10" ht="15.75" x14ac:dyDescent="0.25">
      <c r="A912" s="27">
        <f>CADASTROS!$B$769</f>
        <v>767</v>
      </c>
      <c r="B912" s="18" t="str">
        <f>CADASTROS!$C$769</f>
        <v>Jaciel Jesus de Oliveira</v>
      </c>
      <c r="C912" s="28"/>
      <c r="D912" s="44">
        <f>PLANILHA_COLHEITA_DIÁRIA!$I$1217</f>
        <v>0</v>
      </c>
      <c r="E912" s="20">
        <v>6</v>
      </c>
      <c r="F912" s="29" t="str">
        <f>CADASTROS!$E$769</f>
        <v>Cx. Econômica</v>
      </c>
      <c r="G912" s="27">
        <f>CADASTROS!$F$769</f>
        <v>4825</v>
      </c>
      <c r="H912" s="29">
        <f>CADASTROS!$G$769</f>
        <v>13</v>
      </c>
      <c r="I912" s="19" t="str">
        <f>CADASTROS!$H$769</f>
        <v>00013043-3</v>
      </c>
      <c r="J912" s="21">
        <f t="shared" si="24"/>
        <v>0</v>
      </c>
    </row>
    <row r="913" spans="1:10" ht="15.75" x14ac:dyDescent="0.25">
      <c r="A913" s="27">
        <f>CADASTROS!$B$770</f>
        <v>768</v>
      </c>
      <c r="B913" s="18" t="str">
        <f>CADASTROS!$C$770</f>
        <v>Marleide Maria D Santos</v>
      </c>
      <c r="C913" s="28"/>
      <c r="D913" s="44">
        <f>PLANILHA_COLHEITA_DIÁRIA!$I$1218</f>
        <v>0</v>
      </c>
      <c r="E913" s="20">
        <v>6</v>
      </c>
      <c r="F913" s="29" t="str">
        <f>CADASTROS!$E$770</f>
        <v>Cx. Econômica</v>
      </c>
      <c r="G913" s="27">
        <f>CADASTROS!$F$770</f>
        <v>4825</v>
      </c>
      <c r="H913" s="29">
        <f>CADASTROS!$G$770</f>
        <v>13</v>
      </c>
      <c r="I913" s="19" t="str">
        <f>CADASTROS!$H$770</f>
        <v>00009266-3</v>
      </c>
      <c r="J913" s="21">
        <f t="shared" si="24"/>
        <v>0</v>
      </c>
    </row>
    <row r="914" spans="1:10" ht="15.75" x14ac:dyDescent="0.25">
      <c r="A914" s="27">
        <f>CADASTROS!$B$771</f>
        <v>769</v>
      </c>
      <c r="B914" s="18" t="str">
        <f>CADASTROS!$C$771</f>
        <v>Cleide Silva Santos</v>
      </c>
      <c r="C914" s="28"/>
      <c r="D914" s="44">
        <f>PLANILHA_COLHEITA_DIÁRIA!$I$1219</f>
        <v>0</v>
      </c>
      <c r="E914" s="20">
        <v>6</v>
      </c>
      <c r="F914" s="29" t="str">
        <f>CADASTROS!$E$771</f>
        <v>Cx. Econômica</v>
      </c>
      <c r="G914" s="27">
        <f>CADASTROS!$F$771</f>
        <v>4818</v>
      </c>
      <c r="H914" s="29">
        <f>CADASTROS!$G$771</f>
        <v>13</v>
      </c>
      <c r="I914" s="19" t="str">
        <f>CADASTROS!$H$771</f>
        <v>00007263-0</v>
      </c>
      <c r="J914" s="21">
        <f t="shared" si="24"/>
        <v>0</v>
      </c>
    </row>
    <row r="915" spans="1:10" ht="15.75" x14ac:dyDescent="0.25">
      <c r="A915" s="27">
        <f>CADASTROS!$B$772</f>
        <v>770</v>
      </c>
      <c r="B915" s="18" t="str">
        <f>CADASTROS!$C$772</f>
        <v>Paulo de Jesus Nunes</v>
      </c>
      <c r="C915" s="28"/>
      <c r="D915" s="44">
        <f>PLANILHA_COLHEITA_DIÁRIA!$I$1220</f>
        <v>0</v>
      </c>
      <c r="E915" s="20">
        <v>6</v>
      </c>
      <c r="F915" s="29" t="str">
        <f>CADASTROS!$E$772</f>
        <v>Banco do Brasil</v>
      </c>
      <c r="G915" s="27" t="str">
        <f>CADASTROS!$F$772</f>
        <v>2760-X</v>
      </c>
      <c r="H915" s="29" t="str">
        <f>CADASTROS!$G$772</f>
        <v>poup</v>
      </c>
      <c r="I915" s="19" t="str">
        <f>CADASTROS!$H$772</f>
        <v>8.369-0</v>
      </c>
      <c r="J915" s="21">
        <f t="shared" si="24"/>
        <v>0</v>
      </c>
    </row>
    <row r="916" spans="1:10" ht="15.75" x14ac:dyDescent="0.25">
      <c r="A916" s="27">
        <f>CADASTROS!$B$773</f>
        <v>771</v>
      </c>
      <c r="B916" s="18" t="str">
        <f>CADASTROS!$C$773</f>
        <v>Maria Aparecida S P Silva</v>
      </c>
      <c r="C916" s="28"/>
      <c r="D916" s="63">
        <f>PLANILHA_COLHEITA_DIÁRIA!$I$1221</f>
        <v>0</v>
      </c>
      <c r="E916" s="20">
        <v>6</v>
      </c>
      <c r="F916" s="29" t="str">
        <f>CADASTROS!$E$773</f>
        <v>Banco do Brasil</v>
      </c>
      <c r="G916" s="27" t="str">
        <f>CADASTROS!$F$773</f>
        <v>2760-X</v>
      </c>
      <c r="H916" s="29" t="str">
        <f>CADASTROS!$G$773</f>
        <v>poup</v>
      </c>
      <c r="I916" s="19" t="str">
        <f>CADASTROS!$H$773</f>
        <v>18.070-X</v>
      </c>
      <c r="J916" s="21">
        <f t="shared" si="24"/>
        <v>0</v>
      </c>
    </row>
    <row r="917" spans="1:10" ht="15.75" x14ac:dyDescent="0.25">
      <c r="A917" s="27">
        <f>CADASTROS!$B$774</f>
        <v>772</v>
      </c>
      <c r="B917" s="18" t="str">
        <f>CADASTROS!$C$774</f>
        <v>Valdenor Pereira dos Santos</v>
      </c>
      <c r="C917" s="28"/>
      <c r="D917" s="44">
        <f>PLANILHA_COLHEITA_DIÁRIA!$I$1222</f>
        <v>0</v>
      </c>
      <c r="E917" s="20">
        <v>6</v>
      </c>
      <c r="F917" s="29" t="str">
        <f>CADASTROS!$E$774</f>
        <v>Cx. Econômica</v>
      </c>
      <c r="G917" s="27">
        <f>CADASTROS!$F$774</f>
        <v>2734</v>
      </c>
      <c r="H917" s="29">
        <f>CADASTROS!$G$774</f>
        <v>13</v>
      </c>
      <c r="I917" s="19" t="str">
        <f>CADASTROS!$H$774</f>
        <v>00022546-9</v>
      </c>
      <c r="J917" s="21">
        <f t="shared" si="24"/>
        <v>0</v>
      </c>
    </row>
    <row r="918" spans="1:10" ht="15.75" x14ac:dyDescent="0.25">
      <c r="A918" s="27">
        <f>CADASTROS!$B$775</f>
        <v>773</v>
      </c>
      <c r="B918" s="18" t="str">
        <f>CADASTROS!$C$775</f>
        <v>Diogenes de Souza Sales</v>
      </c>
      <c r="C918" s="28"/>
      <c r="D918" s="44">
        <f>PLANILHA_COLHEITA_DIÁRIA!$I$1223</f>
        <v>0</v>
      </c>
      <c r="E918" s="20">
        <v>6</v>
      </c>
      <c r="F918" s="29" t="str">
        <f>CADASTROS!$E$775</f>
        <v>Cx. Econômica</v>
      </c>
      <c r="G918" s="27">
        <f>CADASTROS!$F$775</f>
        <v>4825</v>
      </c>
      <c r="H918" s="29">
        <f>CADASTROS!$G$775</f>
        <v>13</v>
      </c>
      <c r="I918" s="19" t="str">
        <f>CADASTROS!$H$775</f>
        <v>00008526-8</v>
      </c>
      <c r="J918" s="21">
        <f t="shared" si="24"/>
        <v>0</v>
      </c>
    </row>
    <row r="919" spans="1:10" ht="15.75" x14ac:dyDescent="0.25">
      <c r="A919" s="27">
        <f>CADASTROS!$B$776</f>
        <v>774</v>
      </c>
      <c r="B919" s="18" t="str">
        <f>CADASTROS!$C$776</f>
        <v>Jean Silva Santos</v>
      </c>
      <c r="C919" s="28"/>
      <c r="D919" s="44">
        <f>PLANILHA_COLHEITA_DIÁRIA!$I$1224</f>
        <v>0</v>
      </c>
      <c r="E919" s="20">
        <v>6</v>
      </c>
      <c r="F919" s="29" t="str">
        <f>CADASTROS!$E$776</f>
        <v>Cx. Econômica</v>
      </c>
      <c r="G919" s="27">
        <f>CADASTROS!$F$776</f>
        <v>4825</v>
      </c>
      <c r="H919" s="29">
        <f>CADASTROS!$G$776</f>
        <v>13</v>
      </c>
      <c r="I919" s="19" t="str">
        <f>CADASTROS!$H$776</f>
        <v>00003427-2</v>
      </c>
      <c r="J919" s="21">
        <f t="shared" si="24"/>
        <v>0</v>
      </c>
    </row>
    <row r="920" spans="1:10" ht="15.75" x14ac:dyDescent="0.25">
      <c r="A920" s="27">
        <f>CADASTROS!$B$777</f>
        <v>775</v>
      </c>
      <c r="B920" s="18" t="str">
        <f>CADASTROS!$C$777</f>
        <v>Alexandra Fonseca Cedro</v>
      </c>
      <c r="C920" s="28"/>
      <c r="D920" s="44">
        <f>PLANILHA_COLHEITA_DIÁRIA!$I$1225</f>
        <v>0</v>
      </c>
      <c r="E920" s="20">
        <v>6</v>
      </c>
      <c r="F920" s="29" t="str">
        <f>CADASTROS!$E$777</f>
        <v>Cx. Econômica</v>
      </c>
      <c r="G920" s="27">
        <f>CADASTROS!$F$777</f>
        <v>4825</v>
      </c>
      <c r="H920" s="29">
        <f>CADASTROS!$G$777</f>
        <v>13</v>
      </c>
      <c r="I920" s="19" t="str">
        <f>CADASTROS!$H$777</f>
        <v>00015168-6</v>
      </c>
      <c r="J920" s="21">
        <f t="shared" si="24"/>
        <v>0</v>
      </c>
    </row>
    <row r="921" spans="1:10" ht="15.75" x14ac:dyDescent="0.25">
      <c r="A921" s="27">
        <f>CADASTROS!$B$778</f>
        <v>776</v>
      </c>
      <c r="B921" s="18" t="str">
        <f>CADASTROS!$C$778</f>
        <v>Irene Rodrigues Oliveira</v>
      </c>
      <c r="C921" s="28"/>
      <c r="D921" s="44">
        <f>PLANILHA_COLHEITA_DIÁRIA!$I$1226</f>
        <v>0</v>
      </c>
      <c r="E921" s="20">
        <v>6</v>
      </c>
      <c r="F921" s="29" t="str">
        <f>CADASTROS!$E$778</f>
        <v>Cx. Econômica</v>
      </c>
      <c r="G921" s="27">
        <f>CADASTROS!$F$778</f>
        <v>780</v>
      </c>
      <c r="H921" s="29">
        <f>CADASTROS!$G$778</f>
        <v>23</v>
      </c>
      <c r="I921" s="19" t="str">
        <f>CADASTROS!$H$778</f>
        <v>00012239-5</v>
      </c>
      <c r="J921" s="21">
        <f t="shared" si="24"/>
        <v>0</v>
      </c>
    </row>
    <row r="922" spans="1:10" ht="15.75" x14ac:dyDescent="0.25">
      <c r="A922" s="27">
        <f>CADASTROS!$B$779</f>
        <v>777</v>
      </c>
      <c r="B922" s="18" t="str">
        <f>CADASTROS!$C$779</f>
        <v>Luana Jesus Santana</v>
      </c>
      <c r="C922" s="28"/>
      <c r="D922" s="44">
        <f>PLANILHA_COLHEITA_DIÁRIA!$I$1227</f>
        <v>0</v>
      </c>
      <c r="E922" s="20">
        <v>6</v>
      </c>
      <c r="F922" s="29" t="str">
        <f>CADASTROS!$E$779</f>
        <v>Cx. Econômica</v>
      </c>
      <c r="G922" s="27">
        <f>CADASTROS!$F$779</f>
        <v>4825</v>
      </c>
      <c r="H922" s="29">
        <f>CADASTROS!$G$779</f>
        <v>13</v>
      </c>
      <c r="I922" s="19" t="str">
        <f>CADASTROS!$H$779</f>
        <v>00006725-1</v>
      </c>
      <c r="J922" s="21">
        <f t="shared" si="24"/>
        <v>0</v>
      </c>
    </row>
    <row r="923" spans="1:10" ht="15.75" x14ac:dyDescent="0.25">
      <c r="A923" s="27">
        <f>CADASTROS!$B$780</f>
        <v>778</v>
      </c>
      <c r="B923" s="18" t="str">
        <f>CADASTROS!$C$780</f>
        <v>Marivani Cruz Damasceno</v>
      </c>
      <c r="C923" s="28"/>
      <c r="D923" s="44">
        <f>PLANILHA_COLHEITA_DIÁRIA!$I$1228</f>
        <v>0</v>
      </c>
      <c r="E923" s="20">
        <v>6</v>
      </c>
      <c r="F923" s="29" t="str">
        <f>CADASTROS!$E$780</f>
        <v>Cx. Econômica</v>
      </c>
      <c r="G923" s="27">
        <f>CADASTROS!$F$780</f>
        <v>780</v>
      </c>
      <c r="H923" s="29">
        <f>CADASTROS!$G$780</f>
        <v>23</v>
      </c>
      <c r="I923" s="19" t="str">
        <f>CADASTROS!$H$780</f>
        <v>00012098-8</v>
      </c>
      <c r="J923" s="21">
        <f t="shared" si="24"/>
        <v>0</v>
      </c>
    </row>
    <row r="924" spans="1:10" ht="15.75" x14ac:dyDescent="0.25">
      <c r="A924" s="27">
        <f>CADASTROS!$B$781</f>
        <v>779</v>
      </c>
      <c r="B924" s="18" t="str">
        <f>CADASTROS!$C$781</f>
        <v>Maria Anunciação P Santos</v>
      </c>
      <c r="C924" s="28"/>
      <c r="D924" s="44">
        <f>PLANILHA_COLHEITA_DIÁRIA!$I$1229</f>
        <v>0</v>
      </c>
      <c r="E924" s="20">
        <v>6</v>
      </c>
      <c r="F924" s="29" t="str">
        <f>CADASTROS!$E$781</f>
        <v>Cx. Econômica</v>
      </c>
      <c r="G924" s="27">
        <f>CADASTROS!$F$781</f>
        <v>4825</v>
      </c>
      <c r="H924" s="29">
        <f>CADASTROS!$G$781</f>
        <v>13</v>
      </c>
      <c r="I924" s="19" t="str">
        <f>CADASTROS!$H$781</f>
        <v>00012609-6</v>
      </c>
      <c r="J924" s="21">
        <f t="shared" si="24"/>
        <v>0</v>
      </c>
    </row>
    <row r="925" spans="1:10" ht="15.75" x14ac:dyDescent="0.25">
      <c r="A925" s="27">
        <f>CADASTROS!$B$782</f>
        <v>780</v>
      </c>
      <c r="B925" s="18" t="str">
        <f>CADASTROS!$C$782</f>
        <v>Eufrásio A dos Santos</v>
      </c>
      <c r="C925" s="28"/>
      <c r="D925" s="44">
        <f>PLANILHA_COLHEITA_DIÁRIA!$I$1230</f>
        <v>0</v>
      </c>
      <c r="E925" s="20">
        <v>6</v>
      </c>
      <c r="F925" s="29" t="str">
        <f>CADASTROS!$E$782</f>
        <v>Cx. Econômica</v>
      </c>
      <c r="G925" s="27">
        <f>CADASTROS!$F$782</f>
        <v>1880</v>
      </c>
      <c r="H925" s="29">
        <f>CADASTROS!$G$782</f>
        <v>13</v>
      </c>
      <c r="I925" s="19" t="str">
        <f>CADASTROS!$H$782</f>
        <v>00007580-9</v>
      </c>
      <c r="J925" s="21">
        <f t="shared" si="24"/>
        <v>0</v>
      </c>
    </row>
    <row r="926" spans="1:10" ht="15.75" x14ac:dyDescent="0.25">
      <c r="A926" s="27">
        <f>CADASTROS!$B$783</f>
        <v>781</v>
      </c>
      <c r="B926" s="18" t="str">
        <f>CADASTROS!$C$783</f>
        <v>Luis Cedro de Sena</v>
      </c>
      <c r="C926" s="28"/>
      <c r="D926" s="44">
        <f>PLANILHA_COLHEITA_DIÁRIA!$I$1231</f>
        <v>0</v>
      </c>
      <c r="E926" s="20">
        <v>6</v>
      </c>
      <c r="F926" s="29" t="str">
        <f>CADASTROS!$E$783</f>
        <v>Cx. Econômica</v>
      </c>
      <c r="G926" s="27">
        <f>CADASTROS!$F$783</f>
        <v>780</v>
      </c>
      <c r="H926" s="29">
        <f>CADASTROS!$G$783</f>
        <v>13</v>
      </c>
      <c r="I926" s="19" t="str">
        <f>CADASTROS!$H$783</f>
        <v>00003820-6</v>
      </c>
      <c r="J926" s="21">
        <f t="shared" si="24"/>
        <v>0</v>
      </c>
    </row>
    <row r="927" spans="1:10" ht="15.75" x14ac:dyDescent="0.25">
      <c r="A927" s="27">
        <f>CADASTROS!$B$784</f>
        <v>782</v>
      </c>
      <c r="B927" s="18" t="str">
        <f>CADASTROS!$C$784</f>
        <v>Cleusa Rodrigues da Silva</v>
      </c>
      <c r="C927" s="28"/>
      <c r="D927" s="44">
        <f>PLANILHA_COLHEITA_DIÁRIA!$I$1232</f>
        <v>0</v>
      </c>
      <c r="E927" s="20">
        <v>6</v>
      </c>
      <c r="F927" s="29" t="str">
        <f>CADASTROS!$E$784</f>
        <v>Cx. Econômica</v>
      </c>
      <c r="G927" s="27">
        <f>CADASTROS!$F$784</f>
        <v>780</v>
      </c>
      <c r="H927" s="29">
        <f>CADASTROS!$G$784</f>
        <v>13</v>
      </c>
      <c r="I927" s="19" t="str">
        <f>CADASTROS!$H$784</f>
        <v>00009176-0</v>
      </c>
      <c r="J927" s="21">
        <f t="shared" si="24"/>
        <v>0</v>
      </c>
    </row>
    <row r="928" spans="1:10" ht="15.75" x14ac:dyDescent="0.25">
      <c r="A928" s="27">
        <f>CADASTROS!$B$785</f>
        <v>783</v>
      </c>
      <c r="B928" s="18" t="str">
        <f>CADASTROS!$C$785</f>
        <v>Ivanelia E Souza</v>
      </c>
      <c r="C928" s="28"/>
      <c r="D928" s="44">
        <f>PLANILHA_COLHEITA_DIÁRIA!$I$1233</f>
        <v>0</v>
      </c>
      <c r="E928" s="20">
        <v>6</v>
      </c>
      <c r="F928" s="29" t="str">
        <f>CADASTROS!$E$785</f>
        <v>Bradesco</v>
      </c>
      <c r="G928" s="27" t="str">
        <f>CADASTROS!$F$785</f>
        <v>3801-6</v>
      </c>
      <c r="H928" s="29" t="str">
        <f>CADASTROS!$G$785</f>
        <v>c/corr</v>
      </c>
      <c r="I928" s="19" t="str">
        <f>CADASTROS!$H$785</f>
        <v>0000775-7</v>
      </c>
      <c r="J928" s="21">
        <f t="shared" si="24"/>
        <v>0</v>
      </c>
    </row>
    <row r="929" spans="1:10" ht="15.75" x14ac:dyDescent="0.25">
      <c r="A929" s="27">
        <f>CADASTROS!$B$786</f>
        <v>784</v>
      </c>
      <c r="B929" s="18" t="str">
        <f>CADASTROS!$C$786</f>
        <v>Joseilton B Oliveira</v>
      </c>
      <c r="C929" s="28"/>
      <c r="D929" s="44">
        <f>PLANILHA_COLHEITA_DIÁRIA!$I$1234</f>
        <v>0</v>
      </c>
      <c r="E929" s="20">
        <v>6</v>
      </c>
      <c r="F929" s="29" t="str">
        <f>CADASTROS!$E$786</f>
        <v>Cx. Econômica</v>
      </c>
      <c r="G929" s="27">
        <f>CADASTROS!$F$786</f>
        <v>4825</v>
      </c>
      <c r="H929" s="29">
        <f>CADASTROS!$G$786</f>
        <v>13</v>
      </c>
      <c r="I929" s="19" t="str">
        <f>CADASTROS!$H$786</f>
        <v>00010069-0</v>
      </c>
      <c r="J929" s="21">
        <f t="shared" si="24"/>
        <v>0</v>
      </c>
    </row>
    <row r="930" spans="1:10" ht="15.75" x14ac:dyDescent="0.25">
      <c r="A930" s="27">
        <f>CADASTROS!$B$787</f>
        <v>785</v>
      </c>
      <c r="B930" s="18" t="str">
        <f>CADASTROS!$C$787</f>
        <v>José Wilton Marques da Silva</v>
      </c>
      <c r="C930" s="28"/>
      <c r="D930" s="44">
        <f>PLANILHA_COLHEITA_DIÁRIA!$I$1235</f>
        <v>0</v>
      </c>
      <c r="E930" s="20">
        <v>6</v>
      </c>
      <c r="F930" s="29" t="str">
        <f>CADASTROS!$E$787</f>
        <v>Cx. Econômica</v>
      </c>
      <c r="G930" s="27">
        <f>CADASTROS!$F$787</f>
        <v>4825</v>
      </c>
      <c r="H930" s="29">
        <f>CADASTROS!$G$787</f>
        <v>13</v>
      </c>
      <c r="I930" s="19" t="str">
        <f>CADASTROS!$H$787</f>
        <v>00015835-4</v>
      </c>
      <c r="J930" s="21">
        <f t="shared" si="24"/>
        <v>0</v>
      </c>
    </row>
    <row r="931" spans="1:10" ht="15.75" x14ac:dyDescent="0.25">
      <c r="A931" s="27">
        <f>CADASTROS!$B$788</f>
        <v>786</v>
      </c>
      <c r="B931" s="18" t="str">
        <f>CADASTROS!$C$788</f>
        <v>Reverson Haine C Costa</v>
      </c>
      <c r="C931" s="28"/>
      <c r="D931" s="44">
        <f>PLANILHA_COLHEITA_DIÁRIA!$I$1236</f>
        <v>0</v>
      </c>
      <c r="E931" s="20">
        <v>6</v>
      </c>
      <c r="F931" s="29" t="str">
        <f>CADASTROS!$E$788</f>
        <v>Cx. Econômica</v>
      </c>
      <c r="G931" s="27">
        <f>CADASTROS!$F$788</f>
        <v>949</v>
      </c>
      <c r="H931" s="29">
        <f>CADASTROS!$G$788</f>
        <v>13</v>
      </c>
      <c r="I931" s="19" t="str">
        <f>CADASTROS!$H$788</f>
        <v>00021848-2</v>
      </c>
      <c r="J931" s="21">
        <f t="shared" si="24"/>
        <v>0</v>
      </c>
    </row>
    <row r="932" spans="1:10" ht="15.75" x14ac:dyDescent="0.25">
      <c r="A932" s="27">
        <f>CADASTROS!$B$789</f>
        <v>787</v>
      </c>
      <c r="B932" s="18" t="str">
        <f>CADASTROS!$C$789</f>
        <v>Joselito Ferreira da Silva</v>
      </c>
      <c r="C932" s="28"/>
      <c r="D932" s="44">
        <f>PLANILHA_COLHEITA_DIÁRIA!$I$1296</f>
        <v>0</v>
      </c>
      <c r="E932" s="20">
        <v>6</v>
      </c>
      <c r="F932" s="29" t="str">
        <f>CADASTROS!$E$789</f>
        <v>Cx. Econômica</v>
      </c>
      <c r="G932" s="27">
        <f>CADASTROS!$F$789</f>
        <v>780</v>
      </c>
      <c r="H932" s="29">
        <f>CADASTROS!$G$789</f>
        <v>23</v>
      </c>
      <c r="I932" s="19" t="str">
        <f>CADASTROS!$H$789</f>
        <v>00022328-0</v>
      </c>
      <c r="J932" s="21">
        <f t="shared" si="24"/>
        <v>0</v>
      </c>
    </row>
    <row r="933" spans="1:10" ht="15.75" x14ac:dyDescent="0.25">
      <c r="A933" s="27">
        <f>CADASTROS!$B$790</f>
        <v>788</v>
      </c>
      <c r="B933" s="18" t="str">
        <f>CADASTROS!$C$790</f>
        <v>Silvana Pires dos Santos</v>
      </c>
      <c r="C933" s="28"/>
      <c r="D933" s="44">
        <f>PLANILHA_COLHEITA_DIÁRIA!$I$1297</f>
        <v>0</v>
      </c>
      <c r="E933" s="20">
        <v>6</v>
      </c>
      <c r="F933" s="29" t="str">
        <f>CADASTROS!$E$790</f>
        <v>Banco do Brasil</v>
      </c>
      <c r="G933" s="27" t="str">
        <f>CADASTROS!$F$790</f>
        <v>2760-X</v>
      </c>
      <c r="H933" s="29" t="str">
        <f>CADASTROS!$G$790</f>
        <v>poup</v>
      </c>
      <c r="I933" s="19" t="str">
        <f>CADASTROS!$H$790</f>
        <v>15.111-4</v>
      </c>
      <c r="J933" s="21">
        <f t="shared" si="24"/>
        <v>0</v>
      </c>
    </row>
    <row r="934" spans="1:10" ht="15.75" x14ac:dyDescent="0.25">
      <c r="A934" s="27">
        <f>CADASTROS!$B$791</f>
        <v>789</v>
      </c>
      <c r="B934" s="18" t="str">
        <f>CADASTROS!$C$791</f>
        <v>Catiene de Souza</v>
      </c>
      <c r="C934" s="28"/>
      <c r="D934" s="44">
        <f>PLANILHA_COLHEITA_DIÁRIA!$I$1298</f>
        <v>0</v>
      </c>
      <c r="E934" s="20">
        <v>6</v>
      </c>
      <c r="F934" s="29" t="str">
        <f>CADASTROS!$E$791</f>
        <v>Cx. Econômica</v>
      </c>
      <c r="G934" s="27">
        <f>CADASTROS!$F$791</f>
        <v>4825</v>
      </c>
      <c r="H934" s="29">
        <f>CADASTROS!$G$791</f>
        <v>13</v>
      </c>
      <c r="I934" s="19" t="str">
        <f>CADASTROS!$H$791</f>
        <v>00004982-2</v>
      </c>
      <c r="J934" s="21">
        <f t="shared" si="24"/>
        <v>0</v>
      </c>
    </row>
    <row r="935" spans="1:10" ht="15.75" x14ac:dyDescent="0.25">
      <c r="A935" s="27">
        <f>CADASTROS!$B$792</f>
        <v>790</v>
      </c>
      <c r="B935" s="18" t="str">
        <f>CADASTROS!$C$792</f>
        <v>Maurício Alves de Araújo</v>
      </c>
      <c r="C935" s="28"/>
      <c r="D935" s="44">
        <f>PLANILHA_COLHEITA_DIÁRIA!$I$1299</f>
        <v>0</v>
      </c>
      <c r="E935" s="20">
        <v>6</v>
      </c>
      <c r="F935" s="29" t="str">
        <f>CADASTROS!$E$792</f>
        <v>Cx. Econômica</v>
      </c>
      <c r="G935" s="27">
        <f>CADASTROS!$F$792</f>
        <v>4535</v>
      </c>
      <c r="H935" s="29">
        <f>CADASTROS!$G$792</f>
        <v>13</v>
      </c>
      <c r="I935" s="19" t="str">
        <f>CADASTROS!$H$792</f>
        <v>00003383-0</v>
      </c>
      <c r="J935" s="21">
        <f t="shared" si="24"/>
        <v>0</v>
      </c>
    </row>
    <row r="936" spans="1:10" ht="15.75" x14ac:dyDescent="0.25">
      <c r="A936" s="27">
        <f>CADASTROS!$B$793</f>
        <v>791</v>
      </c>
      <c r="B936" s="18" t="str">
        <f>CADASTROS!$C$793</f>
        <v>Lucas José Alves</v>
      </c>
      <c r="C936" s="28"/>
      <c r="D936" s="44">
        <f>PLANILHA_COLHEITA_DIÁRIA!$I$1300</f>
        <v>0</v>
      </c>
      <c r="E936" s="20">
        <v>6</v>
      </c>
      <c r="F936" s="29" t="str">
        <f>CADASTROS!$E$793</f>
        <v>Cx. Econômica</v>
      </c>
      <c r="G936" s="27">
        <f>CADASTROS!$F$793</f>
        <v>4825</v>
      </c>
      <c r="H936" s="29">
        <f>CADASTROS!$G$793</f>
        <v>13</v>
      </c>
      <c r="I936" s="19" t="str">
        <f>CADASTROS!$H$793</f>
        <v>00019047-9</v>
      </c>
      <c r="J936" s="21">
        <f t="shared" si="24"/>
        <v>0</v>
      </c>
    </row>
    <row r="937" spans="1:10" ht="15.75" x14ac:dyDescent="0.25">
      <c r="A937" s="27">
        <f>CADASTROS!$B$794</f>
        <v>792</v>
      </c>
      <c r="B937" s="18" t="str">
        <f>CADASTROS!$C$794</f>
        <v>Vilmário Alves Queiróz</v>
      </c>
      <c r="C937" s="28"/>
      <c r="D937" s="44">
        <f>PLANILHA_COLHEITA_DIÁRIA!$I$1301</f>
        <v>0</v>
      </c>
      <c r="E937" s="20">
        <v>6</v>
      </c>
      <c r="F937" s="29" t="str">
        <f>CADASTROS!$E$794</f>
        <v>Cx. Econômica</v>
      </c>
      <c r="G937" s="27">
        <f>CADASTROS!$F$794</f>
        <v>4825</v>
      </c>
      <c r="H937" s="29">
        <f>CADASTROS!$G$794</f>
        <v>13</v>
      </c>
      <c r="I937" s="19" t="str">
        <f>CADASTROS!$H$794</f>
        <v>00009407-0</v>
      </c>
      <c r="J937" s="21">
        <f t="shared" si="24"/>
        <v>0</v>
      </c>
    </row>
    <row r="938" spans="1:10" ht="15.75" x14ac:dyDescent="0.25">
      <c r="A938" s="27">
        <f>CADASTROS!$B$795</f>
        <v>793</v>
      </c>
      <c r="B938" s="18" t="str">
        <f>CADASTROS!$C$795</f>
        <v>Marcelo Alves Queiróz</v>
      </c>
      <c r="C938" s="28"/>
      <c r="D938" s="44">
        <f>PLANILHA_COLHEITA_DIÁRIA!$I$1302</f>
        <v>0</v>
      </c>
      <c r="E938" s="20">
        <v>6</v>
      </c>
      <c r="F938" s="29" t="str">
        <f>CADASTROS!$E$795</f>
        <v>Cx. Econômica</v>
      </c>
      <c r="G938" s="27">
        <f>CADASTROS!$F$795</f>
        <v>4825</v>
      </c>
      <c r="H938" s="29">
        <f>CADASTROS!$G$795</f>
        <v>13</v>
      </c>
      <c r="I938" s="19" t="str">
        <f>CADASTROS!$H$795</f>
        <v>00012259-7</v>
      </c>
      <c r="J938" s="21">
        <f t="shared" si="24"/>
        <v>0</v>
      </c>
    </row>
    <row r="939" spans="1:10" ht="15.75" x14ac:dyDescent="0.25">
      <c r="A939" s="27">
        <f>CADASTROS!$B$796</f>
        <v>794</v>
      </c>
      <c r="B939" s="18" t="str">
        <f>CADASTROS!$C$796</f>
        <v>Neilton Dourado de Oliveira</v>
      </c>
      <c r="C939" s="28"/>
      <c r="D939" s="44">
        <f>PLANILHA_COLHEITA_DIÁRIA!$I$1303</f>
        <v>0</v>
      </c>
      <c r="E939" s="20">
        <v>6</v>
      </c>
      <c r="F939" s="29" t="str">
        <f>CADASTROS!$E$796</f>
        <v>Cx. Econômica</v>
      </c>
      <c r="G939" s="27">
        <f>CADASTROS!$F$796</f>
        <v>4825</v>
      </c>
      <c r="H939" s="29">
        <f>CADASTROS!$G$796</f>
        <v>13</v>
      </c>
      <c r="I939" s="19" t="str">
        <f>CADASTROS!$H$796</f>
        <v>00009151-9</v>
      </c>
      <c r="J939" s="21">
        <f t="shared" si="24"/>
        <v>0</v>
      </c>
    </row>
    <row r="940" spans="1:10" ht="15.75" x14ac:dyDescent="0.25">
      <c r="A940" s="27">
        <f>CADASTROS!$B$797</f>
        <v>795</v>
      </c>
      <c r="B940" s="18" t="str">
        <f>CADASTROS!$C$797</f>
        <v>Tailan Bispo Baraúna</v>
      </c>
      <c r="C940" s="28"/>
      <c r="D940" s="44">
        <f>PLANILHA_COLHEITA_DIÁRIA!$I$1304</f>
        <v>0</v>
      </c>
      <c r="E940" s="20">
        <v>6</v>
      </c>
      <c r="F940" s="29" t="str">
        <f>CADASTROS!$E$797</f>
        <v>Cx. Econômica</v>
      </c>
      <c r="G940" s="27">
        <f>CADASTROS!$F$797</f>
        <v>4535</v>
      </c>
      <c r="H940" s="29">
        <f>CADASTROS!$G$797</f>
        <v>13</v>
      </c>
      <c r="I940" s="19" t="str">
        <f>CADASTROS!$H$797</f>
        <v>00005790-0</v>
      </c>
      <c r="J940" s="21">
        <f t="shared" si="24"/>
        <v>0</v>
      </c>
    </row>
    <row r="941" spans="1:10" ht="15.75" x14ac:dyDescent="0.25">
      <c r="A941" s="27">
        <f>CADASTROS!$B$798</f>
        <v>796</v>
      </c>
      <c r="B941" s="18" t="str">
        <f>CADASTROS!$C$798</f>
        <v>Reinacir Dourado da Cruz</v>
      </c>
      <c r="C941" s="28"/>
      <c r="D941" s="44">
        <f>PLANILHA_COLHEITA_DIÁRIA!$I$1305</f>
        <v>0</v>
      </c>
      <c r="E941" s="20">
        <v>6</v>
      </c>
      <c r="F941" s="29" t="str">
        <f>CADASTROS!$E$798</f>
        <v>Cx. Econômica</v>
      </c>
      <c r="G941" s="27">
        <f>CADASTROS!$F$798</f>
        <v>4825</v>
      </c>
      <c r="H941" s="29">
        <f>CADASTROS!$G$798</f>
        <v>13</v>
      </c>
      <c r="I941" s="19" t="str">
        <f>CADASTROS!$H$798</f>
        <v>00018339-1</v>
      </c>
      <c r="J941" s="21">
        <f t="shared" si="24"/>
        <v>0</v>
      </c>
    </row>
    <row r="942" spans="1:10" ht="15.75" x14ac:dyDescent="0.25">
      <c r="A942" s="27">
        <f>CADASTROS!$B$799</f>
        <v>797</v>
      </c>
      <c r="B942" s="18" t="str">
        <f>CADASTROS!$C$799</f>
        <v>José dos Santos</v>
      </c>
      <c r="C942" s="28"/>
      <c r="D942" s="44">
        <f>PLANILHA_COLHEITA_DIÁRIA!$I$1306</f>
        <v>0</v>
      </c>
      <c r="E942" s="20">
        <v>6</v>
      </c>
      <c r="F942" s="29" t="str">
        <f>CADASTROS!$E$799</f>
        <v>Banco do Brasil</v>
      </c>
      <c r="G942" s="27" t="str">
        <f>CADASTROS!$F$799</f>
        <v>3833-4</v>
      </c>
      <c r="H942" s="29" t="str">
        <f>CADASTROS!$G$799</f>
        <v>poup</v>
      </c>
      <c r="I942" s="19" t="str">
        <f>CADASTROS!$H$799</f>
        <v>8.666-5</v>
      </c>
      <c r="J942" s="21">
        <f t="shared" si="24"/>
        <v>0</v>
      </c>
    </row>
    <row r="943" spans="1:10" ht="15.75" x14ac:dyDescent="0.25">
      <c r="A943" s="27">
        <f>CADASTROS!$B$800</f>
        <v>798</v>
      </c>
      <c r="B943" s="18" t="str">
        <f>CADASTROS!$C$800</f>
        <v>Inácio Pereira de A Neto</v>
      </c>
      <c r="C943" s="28"/>
      <c r="D943" s="44">
        <f>PLANILHA_COLHEITA_DIÁRIA!$I$1307</f>
        <v>0</v>
      </c>
      <c r="E943" s="20">
        <v>6</v>
      </c>
      <c r="F943" s="29" t="str">
        <f>CADASTROS!$E$800</f>
        <v>Cx. Econômica</v>
      </c>
      <c r="G943" s="27">
        <f>CADASTROS!$F$800</f>
        <v>4535</v>
      </c>
      <c r="H943" s="29">
        <f>CADASTROS!$G$800</f>
        <v>13</v>
      </c>
      <c r="I943" s="19" t="str">
        <f>CADASTROS!$H$800</f>
        <v>00002393-2</v>
      </c>
      <c r="J943" s="21">
        <f t="shared" si="24"/>
        <v>0</v>
      </c>
    </row>
    <row r="944" spans="1:10" ht="15.75" x14ac:dyDescent="0.25">
      <c r="A944" s="27">
        <f>CADASTROS!$B$801</f>
        <v>799</v>
      </c>
      <c r="B944" s="18" t="str">
        <f>CADASTROS!$C$801</f>
        <v>Ronivan Maria de Queiróz</v>
      </c>
      <c r="C944" s="28"/>
      <c r="D944" s="44">
        <f>PLANILHA_COLHEITA_DIÁRIA!$I$1308</f>
        <v>0</v>
      </c>
      <c r="E944" s="20">
        <v>6</v>
      </c>
      <c r="F944" s="29" t="str">
        <f>CADASTROS!$E$801</f>
        <v>Cx. Econômica</v>
      </c>
      <c r="G944" s="27">
        <f>CADASTROS!$F$801</f>
        <v>780</v>
      </c>
      <c r="H944" s="29">
        <f>CADASTROS!$G$801</f>
        <v>23</v>
      </c>
      <c r="I944" s="19" t="str">
        <f>CADASTROS!$H$801</f>
        <v>00021996-8</v>
      </c>
      <c r="J944" s="21">
        <f t="shared" si="24"/>
        <v>0</v>
      </c>
    </row>
    <row r="945" spans="1:10" ht="15.75" x14ac:dyDescent="0.25">
      <c r="A945" s="27">
        <f>CADASTROS!$B$802</f>
        <v>800</v>
      </c>
      <c r="B945" s="18" t="str">
        <f>CADASTROS!$C$802</f>
        <v>Mirian dos Reis Souza</v>
      </c>
      <c r="C945" s="28"/>
      <c r="D945" s="51">
        <f>PLANILHA_COLHEITA_DIÁRIA!$I$1309</f>
        <v>0</v>
      </c>
      <c r="E945" s="20">
        <v>6</v>
      </c>
      <c r="F945" s="29" t="str">
        <f>CADASTROS!$E$802</f>
        <v>Cx. Econômica</v>
      </c>
      <c r="G945" s="27">
        <f>CADASTROS!$F$802</f>
        <v>4825</v>
      </c>
      <c r="H945" s="29">
        <f>CADASTROS!$G$802</f>
        <v>13</v>
      </c>
      <c r="I945" s="19" t="str">
        <f>CADASTROS!$H$802</f>
        <v>00011411-0</v>
      </c>
      <c r="J945" s="21">
        <f t="shared" si="24"/>
        <v>0</v>
      </c>
    </row>
    <row r="946" spans="1:10" ht="15.75" x14ac:dyDescent="0.25">
      <c r="A946" s="27">
        <f>CADASTROS!$B$803</f>
        <v>801</v>
      </c>
      <c r="B946" s="18" t="str">
        <f>CADASTROS!$C$803</f>
        <v>Lucieide Rosa Barauna</v>
      </c>
      <c r="C946" s="28"/>
      <c r="D946" s="44">
        <f>PLANILHA_COLHEITA_DIÁRIA!$I$1310</f>
        <v>0</v>
      </c>
      <c r="E946" s="20">
        <v>6</v>
      </c>
      <c r="F946" s="29" t="str">
        <f>CADASTROS!$E$803</f>
        <v>Cx. Econômica</v>
      </c>
      <c r="G946" s="27">
        <f>CADASTROS!$F$803</f>
        <v>4825</v>
      </c>
      <c r="H946" s="29">
        <f>CADASTROS!$G$803</f>
        <v>13</v>
      </c>
      <c r="I946" s="19" t="str">
        <f>CADASTROS!$H$803</f>
        <v>00002265-7</v>
      </c>
      <c r="J946" s="21">
        <f t="shared" si="24"/>
        <v>0</v>
      </c>
    </row>
    <row r="947" spans="1:10" ht="15.75" x14ac:dyDescent="0.25">
      <c r="A947" s="27">
        <f>CADASTROS!$B$804</f>
        <v>802</v>
      </c>
      <c r="B947" s="18" t="str">
        <f>CADASTROS!$C$804</f>
        <v>Deilton Pereira de Jesus</v>
      </c>
      <c r="C947" s="28"/>
      <c r="D947" s="44">
        <f>PLANILHA_COLHEITA_DIÁRIA!$I$1311</f>
        <v>0</v>
      </c>
      <c r="E947" s="20">
        <v>6</v>
      </c>
      <c r="F947" s="29" t="str">
        <f>CADASTROS!$E$804</f>
        <v>Cx. Econômica</v>
      </c>
      <c r="G947" s="27">
        <f>CADASTROS!$F$804</f>
        <v>1235</v>
      </c>
      <c r="H947" s="29">
        <f>CADASTROS!$G$804</f>
        <v>13</v>
      </c>
      <c r="I947" s="19" t="str">
        <f>CADASTROS!$H$804</f>
        <v>00013684-3</v>
      </c>
      <c r="J947" s="21">
        <f t="shared" si="24"/>
        <v>0</v>
      </c>
    </row>
    <row r="948" spans="1:10" ht="15.75" x14ac:dyDescent="0.25">
      <c r="A948" s="27">
        <f>CADASTROS!$B$805</f>
        <v>803</v>
      </c>
      <c r="B948" s="18" t="str">
        <f>CADASTROS!$C$805</f>
        <v>Ednei Jesus dos Santos</v>
      </c>
      <c r="C948" s="28"/>
      <c r="D948" s="44">
        <f>PLANILHA_COLHEITA_DIÁRIA!$I$1312</f>
        <v>0</v>
      </c>
      <c r="E948" s="20">
        <v>6</v>
      </c>
      <c r="F948" s="29" t="str">
        <f>CADASTROS!$E$805</f>
        <v>Cx. Econômica</v>
      </c>
      <c r="G948" s="27">
        <f>CADASTROS!$F$805</f>
        <v>4825</v>
      </c>
      <c r="H948" s="29">
        <f>CADASTROS!$G$805</f>
        <v>13</v>
      </c>
      <c r="I948" s="19" t="str">
        <f>CADASTROS!$H$805</f>
        <v>00005140-1</v>
      </c>
      <c r="J948" s="21">
        <f t="shared" si="24"/>
        <v>0</v>
      </c>
    </row>
    <row r="949" spans="1:10" ht="15.75" x14ac:dyDescent="0.25">
      <c r="A949" s="27">
        <f>CADASTROS!$B$806</f>
        <v>804</v>
      </c>
      <c r="B949" s="18" t="str">
        <f>CADASTROS!$C$806</f>
        <v>Josivan Teles de Oliveira</v>
      </c>
      <c r="C949" s="28"/>
      <c r="D949" s="44">
        <f>PLANILHA_COLHEITA_DIÁRIA!$I$1313</f>
        <v>0</v>
      </c>
      <c r="E949" s="20">
        <v>6</v>
      </c>
      <c r="F949" s="29" t="str">
        <f>CADASTROS!$E$806</f>
        <v>Bradesco</v>
      </c>
      <c r="G949" s="27" t="str">
        <f>CADASTROS!$F$806</f>
        <v>3801-6</v>
      </c>
      <c r="H949" s="29" t="str">
        <f>CADASTROS!$G$806</f>
        <v>poup</v>
      </c>
      <c r="I949" s="19" t="str">
        <f>CADASTROS!$H$806</f>
        <v>0000658-0</v>
      </c>
      <c r="J949" s="21">
        <f t="shared" si="24"/>
        <v>0</v>
      </c>
    </row>
    <row r="950" spans="1:10" ht="15.75" x14ac:dyDescent="0.25">
      <c r="A950" s="27">
        <f>CADASTROS!$B$807</f>
        <v>805</v>
      </c>
      <c r="B950" s="18" t="str">
        <f>CADASTROS!$C$807</f>
        <v>Claudinei Fidelis da Anunciação</v>
      </c>
      <c r="C950" s="28"/>
      <c r="D950" s="44">
        <f>PLANILHA_COLHEITA_DIÁRIA!$I$1314</f>
        <v>0</v>
      </c>
      <c r="E950" s="20">
        <v>6</v>
      </c>
      <c r="F950" s="29" t="str">
        <f>CADASTROS!$E$807</f>
        <v>Cx. Econômica</v>
      </c>
      <c r="G950" s="27">
        <f>CADASTROS!$F$807</f>
        <v>4825</v>
      </c>
      <c r="H950" s="29">
        <f>CADASTROS!$G$807</f>
        <v>13</v>
      </c>
      <c r="I950" s="19" t="str">
        <f>CADASTROS!$H$807</f>
        <v>00012681-9</v>
      </c>
      <c r="J950" s="21">
        <f t="shared" si="24"/>
        <v>0</v>
      </c>
    </row>
    <row r="951" spans="1:10" ht="15.75" x14ac:dyDescent="0.25">
      <c r="A951" s="27">
        <f>CADASTROS!$B$808</f>
        <v>806</v>
      </c>
      <c r="B951" s="18" t="str">
        <f>CADASTROS!$C$808</f>
        <v>Laise Ferreira Bispo</v>
      </c>
      <c r="C951" s="28"/>
      <c r="D951" s="44">
        <f>PLANILHA_COLHEITA_DIÁRIA!$I$1315</f>
        <v>0</v>
      </c>
      <c r="E951" s="20">
        <v>6</v>
      </c>
      <c r="F951" s="29" t="str">
        <f>CADASTROS!$E$808</f>
        <v>Cx. Econômica</v>
      </c>
      <c r="G951" s="27">
        <f>CADASTROS!$F$808</f>
        <v>4825</v>
      </c>
      <c r="H951" s="29">
        <f>CADASTROS!$G$808</f>
        <v>13</v>
      </c>
      <c r="I951" s="19" t="str">
        <f>CADASTROS!$H$808</f>
        <v>00011079-3</v>
      </c>
      <c r="J951" s="21">
        <f t="shared" si="24"/>
        <v>0</v>
      </c>
    </row>
    <row r="952" spans="1:10" ht="15.75" x14ac:dyDescent="0.25">
      <c r="A952" s="27">
        <f>CADASTROS!$B$809</f>
        <v>807</v>
      </c>
      <c r="B952" s="18" t="str">
        <f>CADASTROS!$C$809</f>
        <v>Doralina Barbosa de Souza</v>
      </c>
      <c r="C952" s="28"/>
      <c r="D952" s="51">
        <f>PLANILHA_COLHEITA_DIÁRIA!$I$1316</f>
        <v>0</v>
      </c>
      <c r="E952" s="20">
        <v>6</v>
      </c>
      <c r="F952" s="29" t="str">
        <f>CADASTROS!$E$809</f>
        <v>Cx. Econômica</v>
      </c>
      <c r="G952" s="27">
        <f>CADASTROS!$F$809</f>
        <v>780</v>
      </c>
      <c r="H952" s="29">
        <f>CADASTROS!$G$809</f>
        <v>23</v>
      </c>
      <c r="I952" s="19" t="str">
        <f>CADASTROS!$H$809</f>
        <v>00015275-8</v>
      </c>
      <c r="J952" s="21">
        <f t="shared" si="24"/>
        <v>0</v>
      </c>
    </row>
    <row r="953" spans="1:10" ht="15.75" x14ac:dyDescent="0.25">
      <c r="A953" s="27">
        <f>CADASTROS!$B$810</f>
        <v>808</v>
      </c>
      <c r="B953" s="18" t="str">
        <f>CADASTROS!$C$810</f>
        <v>Jocirlei Barros de Brito</v>
      </c>
      <c r="C953" s="28"/>
      <c r="D953" s="51">
        <f>PLANILHA_COLHEITA_DIÁRIA!$I$1317</f>
        <v>0</v>
      </c>
      <c r="E953" s="20">
        <v>6</v>
      </c>
      <c r="F953" s="29" t="str">
        <f>CADASTROS!$E$810</f>
        <v>Cx. Econômica</v>
      </c>
      <c r="G953" s="27">
        <f>CADASTROS!$F$810</f>
        <v>4825</v>
      </c>
      <c r="H953" s="29">
        <f>CADASTROS!$G$810</f>
        <v>13</v>
      </c>
      <c r="I953" s="19" t="str">
        <f>CADASTROS!$H$810</f>
        <v>00010922-1</v>
      </c>
      <c r="J953" s="21">
        <f t="shared" si="24"/>
        <v>0</v>
      </c>
    </row>
    <row r="954" spans="1:10" ht="15.75" x14ac:dyDescent="0.25">
      <c r="A954" s="27">
        <f>CADASTROS!$B$811</f>
        <v>809</v>
      </c>
      <c r="B954" s="18" t="str">
        <f>CADASTROS!$C$811</f>
        <v>Vagna Batista de Oliveira</v>
      </c>
      <c r="C954" s="28"/>
      <c r="D954" s="51">
        <f>PLANILHA_COLHEITA_DIÁRIA!$I$1318</f>
        <v>0</v>
      </c>
      <c r="E954" s="20">
        <v>6</v>
      </c>
      <c r="F954" s="29" t="str">
        <f>CADASTROS!$E$811</f>
        <v>Bradesco</v>
      </c>
      <c r="G954" s="27" t="str">
        <f>CADASTROS!$F$811</f>
        <v>3801-6</v>
      </c>
      <c r="H954" s="29" t="str">
        <f>CADASTROS!$G$811</f>
        <v>poup</v>
      </c>
      <c r="I954" s="19" t="str">
        <f>CADASTROS!$H$811</f>
        <v>1000105-6</v>
      </c>
      <c r="J954" s="21">
        <f t="shared" si="24"/>
        <v>0</v>
      </c>
    </row>
    <row r="955" spans="1:10" ht="15.75" x14ac:dyDescent="0.25">
      <c r="B955" s="289"/>
      <c r="C955" s="289"/>
      <c r="D955" s="15">
        <f>SUM(D910:D954)</f>
        <v>0</v>
      </c>
      <c r="E955" s="20"/>
      <c r="F955" s="294"/>
      <c r="G955" s="295"/>
      <c r="H955" s="295"/>
      <c r="I955" s="296"/>
      <c r="J955" s="17">
        <f>SUM(J910:J954)</f>
        <v>0</v>
      </c>
    </row>
    <row r="959" spans="1:10" ht="15.75" x14ac:dyDescent="0.25">
      <c r="A959" s="282" t="s">
        <v>8</v>
      </c>
      <c r="B959" s="282"/>
      <c r="C959" s="282"/>
      <c r="D959" s="282"/>
      <c r="E959" s="282"/>
      <c r="F959" s="282"/>
      <c r="G959" s="282"/>
      <c r="H959" s="282"/>
      <c r="I959" s="282"/>
      <c r="J959" s="282"/>
    </row>
    <row r="960" spans="1:10" ht="16.5" thickBot="1" x14ac:dyDescent="0.3">
      <c r="A960" s="283" t="s">
        <v>10</v>
      </c>
      <c r="B960" s="283"/>
      <c r="C960" s="283"/>
      <c r="D960" s="283"/>
      <c r="E960" s="283"/>
      <c r="F960" s="283"/>
      <c r="G960" s="283"/>
      <c r="H960" s="283"/>
      <c r="I960" s="283"/>
      <c r="J960" s="283"/>
    </row>
    <row r="961" spans="1:10" ht="17.25" thickTop="1" thickBot="1" x14ac:dyDescent="0.3">
      <c r="A961" s="284" t="s">
        <v>2967</v>
      </c>
      <c r="B961" s="284"/>
      <c r="C961" s="284"/>
      <c r="D961" s="284"/>
      <c r="E961" s="284"/>
      <c r="F961" s="284"/>
      <c r="G961" s="284"/>
      <c r="H961" s="284"/>
      <c r="I961" s="284"/>
      <c r="J961" s="284"/>
    </row>
    <row r="962" spans="1:10" ht="18.600000000000001" customHeight="1" x14ac:dyDescent="0.25">
      <c r="A962" s="22" t="s">
        <v>21</v>
      </c>
      <c r="B962" s="285" t="s">
        <v>19</v>
      </c>
      <c r="C962" s="290" t="s">
        <v>7</v>
      </c>
      <c r="D962" s="292" t="s">
        <v>13</v>
      </c>
      <c r="E962" s="23" t="s">
        <v>12</v>
      </c>
      <c r="F962" s="285" t="s">
        <v>14</v>
      </c>
      <c r="G962" s="285" t="s">
        <v>15</v>
      </c>
      <c r="H962" s="285" t="s">
        <v>16</v>
      </c>
      <c r="I962" s="285" t="s">
        <v>17</v>
      </c>
      <c r="J962" s="287" t="s">
        <v>18</v>
      </c>
    </row>
    <row r="963" spans="1:10" ht="20.100000000000001" customHeight="1" thickBot="1" x14ac:dyDescent="0.3">
      <c r="A963" s="24" t="s">
        <v>20</v>
      </c>
      <c r="B963" s="286"/>
      <c r="C963" s="291"/>
      <c r="D963" s="293"/>
      <c r="E963" s="38" t="s">
        <v>11</v>
      </c>
      <c r="F963" s="286"/>
      <c r="G963" s="286"/>
      <c r="H963" s="286"/>
      <c r="I963" s="286"/>
      <c r="J963" s="288"/>
    </row>
    <row r="964" spans="1:10" ht="15.75" x14ac:dyDescent="0.25">
      <c r="A964" s="27">
        <f>CADASTROS!$B$812</f>
        <v>810</v>
      </c>
      <c r="B964" s="18" t="str">
        <f>CADASTROS!$C$812</f>
        <v>Carlion de Jesus Santos</v>
      </c>
      <c r="C964" s="28"/>
      <c r="D964" s="63">
        <f>PLANILHA_COLHEITA_DIÁRIA!$I$1262</f>
        <v>24</v>
      </c>
      <c r="E964" s="20">
        <v>6</v>
      </c>
      <c r="F964" s="29" t="str">
        <f>CADASTROS!$E$812</f>
        <v>Cx. Econômica</v>
      </c>
      <c r="G964" s="27">
        <f>CADASTROS!$F$812</f>
        <v>359</v>
      </c>
      <c r="H964" s="29">
        <f>CADASTROS!$G$812</f>
        <v>13</v>
      </c>
      <c r="I964" s="19" t="str">
        <f>CADASTROS!$H$812</f>
        <v>00018763-6</v>
      </c>
      <c r="J964" s="21">
        <f t="shared" ref="J964:J973" si="25">D964*E964</f>
        <v>144</v>
      </c>
    </row>
    <row r="965" spans="1:10" ht="15.75" x14ac:dyDescent="0.25">
      <c r="A965" s="27">
        <f>CADASTROS!$B$813</f>
        <v>811</v>
      </c>
      <c r="B965" s="18" t="str">
        <f>CADASTROS!$C$813</f>
        <v>Josevaldo da Silva Souza</v>
      </c>
      <c r="C965" s="28"/>
      <c r="D965" s="44">
        <f>PLANILHA_COLHEITA_DIÁRIA!$I$1263</f>
        <v>0</v>
      </c>
      <c r="E965" s="20">
        <v>6</v>
      </c>
      <c r="F965" s="29" t="str">
        <f>CADASTROS!$E$813</f>
        <v>Cx. Econômica</v>
      </c>
      <c r="G965" s="27">
        <f>CADASTROS!$F$813</f>
        <v>4818</v>
      </c>
      <c r="H965" s="29">
        <f>CADASTROS!$G$813</f>
        <v>13</v>
      </c>
      <c r="I965" s="19" t="str">
        <f>CADASTROS!$H$813</f>
        <v>00011638-6</v>
      </c>
      <c r="J965" s="21">
        <f t="shared" si="25"/>
        <v>0</v>
      </c>
    </row>
    <row r="966" spans="1:10" ht="15.75" x14ac:dyDescent="0.25">
      <c r="A966" s="27">
        <f>CADASTROS!$B$814</f>
        <v>812</v>
      </c>
      <c r="B966" s="18" t="str">
        <f>CADASTROS!$C$814</f>
        <v>Dinaize de Jesus Silva</v>
      </c>
      <c r="C966" s="28"/>
      <c r="D966" s="44">
        <f>PLANILHA_COLHEITA_DIÁRIA!$I$1264</f>
        <v>0</v>
      </c>
      <c r="E966" s="20">
        <v>6</v>
      </c>
      <c r="F966" s="29" t="str">
        <f>CADASTROS!$E$814</f>
        <v>Cx. Econômica</v>
      </c>
      <c r="G966" s="27">
        <f>CADASTROS!$F$814</f>
        <v>4825</v>
      </c>
      <c r="H966" s="29">
        <f>CADASTROS!$G$814</f>
        <v>13</v>
      </c>
      <c r="I966" s="19" t="str">
        <f>CADASTROS!$H$814</f>
        <v>00018423-1</v>
      </c>
      <c r="J966" s="21">
        <f t="shared" si="25"/>
        <v>0</v>
      </c>
    </row>
    <row r="967" spans="1:10" ht="15.75" x14ac:dyDescent="0.25">
      <c r="A967" s="27">
        <f>CADASTROS!$B$815</f>
        <v>813</v>
      </c>
      <c r="B967" s="18" t="str">
        <f>CADASTROS!$C$815</f>
        <v>Marina Amaral dos Santos</v>
      </c>
      <c r="C967" s="28"/>
      <c r="D967" s="44">
        <f>PLANILHA_COLHEITA_DIÁRIA!$I$1265</f>
        <v>0</v>
      </c>
      <c r="E967" s="20">
        <v>6</v>
      </c>
      <c r="F967" s="29" t="str">
        <f>CADASTROS!$E$815</f>
        <v>Cx. Econômica</v>
      </c>
      <c r="G967" s="27">
        <f>CADASTROS!$F$815</f>
        <v>4825</v>
      </c>
      <c r="H967" s="29">
        <f>CADASTROS!$G$815</f>
        <v>13</v>
      </c>
      <c r="I967" s="19" t="str">
        <f>CADASTROS!$H$815</f>
        <v>00000882-4</v>
      </c>
      <c r="J967" s="21">
        <f t="shared" si="25"/>
        <v>0</v>
      </c>
    </row>
    <row r="968" spans="1:10" ht="15.75" x14ac:dyDescent="0.25">
      <c r="A968" s="27">
        <f>CADASTROS!$B$816</f>
        <v>814</v>
      </c>
      <c r="B968" s="18" t="str">
        <f>CADASTROS!$C$816</f>
        <v>Fabiane de Jesus Sampaio</v>
      </c>
      <c r="C968" s="28"/>
      <c r="D968" s="44">
        <f>PLANILHA_COLHEITA_DIÁRIA!$I$1266</f>
        <v>0</v>
      </c>
      <c r="E968" s="20">
        <v>6</v>
      </c>
      <c r="F968" s="29" t="str">
        <f>CADASTROS!$E$816</f>
        <v>Cx. Econômica</v>
      </c>
      <c r="G968" s="27">
        <f>CADASTROS!$F$816</f>
        <v>4825</v>
      </c>
      <c r="H968" s="29">
        <f>CADASTROS!$G$816</f>
        <v>13</v>
      </c>
      <c r="I968" s="19" t="str">
        <f>CADASTROS!$H$816</f>
        <v>00011623-6</v>
      </c>
      <c r="J968" s="21">
        <f t="shared" si="25"/>
        <v>0</v>
      </c>
    </row>
    <row r="969" spans="1:10" ht="15.75" x14ac:dyDescent="0.25">
      <c r="A969" s="27">
        <f>CADASTROS!$B$817</f>
        <v>815</v>
      </c>
      <c r="B969" s="18" t="str">
        <f>CADASTROS!$C$817</f>
        <v>Ivanise Reis Pinto</v>
      </c>
      <c r="C969" s="28"/>
      <c r="D969" s="63">
        <f>PLANILHA_COLHEITA_DIÁRIA!$I$1267</f>
        <v>0</v>
      </c>
      <c r="E969" s="20">
        <v>6</v>
      </c>
      <c r="F969" s="29" t="str">
        <f>CADASTROS!$E$817</f>
        <v>Cx. Econômica</v>
      </c>
      <c r="G969" s="27">
        <f>CADASTROS!$F$817</f>
        <v>4825</v>
      </c>
      <c r="H969" s="29">
        <f>CADASTROS!$G$817</f>
        <v>13</v>
      </c>
      <c r="I969" s="19" t="str">
        <f>CADASTROS!$H$817</f>
        <v>00006860-6</v>
      </c>
      <c r="J969" s="21">
        <f t="shared" si="25"/>
        <v>0</v>
      </c>
    </row>
    <row r="970" spans="1:10" ht="15.75" x14ac:dyDescent="0.25">
      <c r="A970" s="27">
        <f>CADASTROS!$B$818</f>
        <v>816</v>
      </c>
      <c r="B970" s="18" t="str">
        <f>CADASTROS!$C$818</f>
        <v>Odailton de Jesus Bispo</v>
      </c>
      <c r="C970" s="28"/>
      <c r="D970" s="44">
        <f>PLANILHA_COLHEITA_DIÁRIA!$I$1268</f>
        <v>0</v>
      </c>
      <c r="E970" s="20">
        <v>6</v>
      </c>
      <c r="F970" s="29" t="str">
        <f>CADASTROS!$E$818</f>
        <v>Cx. Econômica</v>
      </c>
      <c r="G970" s="27">
        <f>CADASTROS!$F$818</f>
        <v>4825</v>
      </c>
      <c r="H970" s="29">
        <f>CADASTROS!$G$818</f>
        <v>13</v>
      </c>
      <c r="I970" s="19" t="str">
        <f>CADASTROS!$H$818</f>
        <v>00004997-0</v>
      </c>
      <c r="J970" s="21">
        <f t="shared" si="25"/>
        <v>0</v>
      </c>
    </row>
    <row r="971" spans="1:10" ht="15.75" x14ac:dyDescent="0.25">
      <c r="A971" s="27">
        <f>CADASTROS!$B$819</f>
        <v>817</v>
      </c>
      <c r="B971" s="18" t="str">
        <f>CADASTROS!$C$819</f>
        <v>Maria da Silva Dourado</v>
      </c>
      <c r="C971" s="28"/>
      <c r="D971" s="44">
        <f>PLANILHA_COLHEITA_DIÁRIA!$I$1269</f>
        <v>0</v>
      </c>
      <c r="E971" s="20">
        <v>6</v>
      </c>
      <c r="F971" s="29" t="str">
        <f>CADASTROS!$E$819</f>
        <v>Cx. Econômica</v>
      </c>
      <c r="G971" s="27">
        <f>CADASTROS!$F$819</f>
        <v>4825</v>
      </c>
      <c r="H971" s="29">
        <f>CADASTROS!$G$819</f>
        <v>13</v>
      </c>
      <c r="I971" s="19" t="str">
        <f>CADASTROS!$H$819</f>
        <v>00008540-3</v>
      </c>
      <c r="J971" s="21">
        <f t="shared" si="25"/>
        <v>0</v>
      </c>
    </row>
    <row r="972" spans="1:10" ht="15.75" x14ac:dyDescent="0.25">
      <c r="A972" s="27">
        <f>CADASTROS!$B$820</f>
        <v>818</v>
      </c>
      <c r="B972" s="18" t="str">
        <f>CADASTROS!$C$820</f>
        <v>Maria Borges dos Santos</v>
      </c>
      <c r="C972" s="28"/>
      <c r="D972" s="44">
        <f>PLANILHA_COLHEITA_DIÁRIA!$I$1270</f>
        <v>0</v>
      </c>
      <c r="E972" s="20">
        <v>6</v>
      </c>
      <c r="F972" s="29" t="str">
        <f>CADASTROS!$E$820</f>
        <v>Cx. Econômica</v>
      </c>
      <c r="G972" s="27">
        <f>CADASTROS!$F$820</f>
        <v>1053</v>
      </c>
      <c r="H972" s="29">
        <f>CADASTROS!$G$820</f>
        <v>13</v>
      </c>
      <c r="I972" s="19" t="str">
        <f>CADASTROS!$H$820</f>
        <v>00059012-0</v>
      </c>
      <c r="J972" s="21">
        <f t="shared" si="25"/>
        <v>0</v>
      </c>
    </row>
    <row r="973" spans="1:10" ht="15.75" x14ac:dyDescent="0.25">
      <c r="A973" s="27">
        <f>CADASTROS!$B$821</f>
        <v>819</v>
      </c>
      <c r="B973" s="18" t="str">
        <f>CADASTROS!$C$821</f>
        <v>Rozemália Souza da Silva</v>
      </c>
      <c r="C973" s="28"/>
      <c r="D973" s="44">
        <f>PLANILHA_COLHEITA_DIÁRIA!$I$1271</f>
        <v>0</v>
      </c>
      <c r="E973" s="20">
        <v>6</v>
      </c>
      <c r="F973" s="29" t="str">
        <f>CADASTROS!$E$821</f>
        <v>Cx. Econômica</v>
      </c>
      <c r="G973" s="27">
        <f>CADASTROS!$F$821</f>
        <v>780</v>
      </c>
      <c r="H973" s="29">
        <f>CADASTROS!$G$821</f>
        <v>23</v>
      </c>
      <c r="I973" s="19" t="str">
        <f>CADASTROS!$H$821</f>
        <v>00030436-1</v>
      </c>
      <c r="J973" s="21">
        <f t="shared" si="25"/>
        <v>0</v>
      </c>
    </row>
    <row r="974" spans="1:10" ht="15.75" x14ac:dyDescent="0.25">
      <c r="A974" s="27">
        <f>CADASTROS!$B$822</f>
        <v>820</v>
      </c>
      <c r="B974" s="18" t="str">
        <f>CADASTROS!$C$822</f>
        <v>Antônio Marques da Costa</v>
      </c>
      <c r="C974" s="28"/>
      <c r="D974" s="44">
        <f>PLANILHA_COLHEITA_DIÁRIA!$I$1272</f>
        <v>0</v>
      </c>
      <c r="E974" s="20">
        <v>6</v>
      </c>
      <c r="F974" s="29" t="str">
        <f>CADASTROS!$E$822</f>
        <v>Cx. Econômica</v>
      </c>
      <c r="G974" s="27">
        <f>CADASTROS!$F$822</f>
        <v>4825</v>
      </c>
      <c r="H974" s="29">
        <f>CADASTROS!$G$822</f>
        <v>13</v>
      </c>
      <c r="I974" s="19" t="str">
        <f>CADASTROS!$H$822</f>
        <v>00008640-0</v>
      </c>
      <c r="J974" s="21">
        <f>D974*E974</f>
        <v>0</v>
      </c>
    </row>
    <row r="975" spans="1:10" ht="15.75" x14ac:dyDescent="0.25">
      <c r="A975" s="27">
        <f>CADASTROS!$B$823</f>
        <v>821</v>
      </c>
      <c r="B975" s="18" t="str">
        <f>CADASTROS!$C$823</f>
        <v>Eliene Josefa Oliveira</v>
      </c>
      <c r="C975" s="28"/>
      <c r="D975" s="44">
        <f>PLANILHA_COLHEITA_DIÁRIA!$I$1273</f>
        <v>0</v>
      </c>
      <c r="E975" s="20">
        <v>6</v>
      </c>
      <c r="F975" s="29" t="str">
        <f>CADASTROS!$E$823</f>
        <v>Cx. Econômica</v>
      </c>
      <c r="G975" s="27">
        <f>CADASTROS!$F$823</f>
        <v>4096</v>
      </c>
      <c r="H975" s="29">
        <f>CADASTROS!$G$823</f>
        <v>13</v>
      </c>
      <c r="I975" s="19" t="str">
        <f>CADASTROS!$H$823</f>
        <v>00014691-5</v>
      </c>
      <c r="J975" s="21">
        <f>D975*E975</f>
        <v>0</v>
      </c>
    </row>
    <row r="976" spans="1:10" ht="15.75" x14ac:dyDescent="0.25">
      <c r="A976" s="27">
        <f>CADASTROS!$B$824</f>
        <v>822</v>
      </c>
      <c r="B976" s="18" t="str">
        <f>CADASTROS!$C$824</f>
        <v>Marcio Oliveira de Jesus</v>
      </c>
      <c r="C976" s="28"/>
      <c r="D976" s="44">
        <f>PLANILHA_COLHEITA_DIÁRIA!$I$1274</f>
        <v>0</v>
      </c>
      <c r="E976" s="20">
        <v>6</v>
      </c>
      <c r="F976" s="29" t="str">
        <f>CADASTROS!$E$824</f>
        <v>Cx. Econômica</v>
      </c>
      <c r="G976" s="27">
        <f>CADASTROS!$F$824</f>
        <v>4535</v>
      </c>
      <c r="H976" s="29">
        <f>CADASTROS!$G$824</f>
        <v>13</v>
      </c>
      <c r="I976" s="19" t="str">
        <f>CADASTROS!$H$824</f>
        <v>00005905-8</v>
      </c>
      <c r="J976" s="21">
        <f>D976*E976</f>
        <v>0</v>
      </c>
    </row>
    <row r="977" spans="1:10" ht="15.75" x14ac:dyDescent="0.25">
      <c r="A977" s="27">
        <f>CADASTROS!$B$825</f>
        <v>823</v>
      </c>
      <c r="B977" s="18" t="str">
        <f>CADASTROS!$C$825</f>
        <v>Eliete Cesar dos Santos</v>
      </c>
      <c r="C977" s="28"/>
      <c r="D977" s="44">
        <f>PLANILHA_COLHEITA_DIÁRIA!$I$1275</f>
        <v>0</v>
      </c>
      <c r="E977" s="20">
        <v>6</v>
      </c>
      <c r="F977" s="29" t="str">
        <f>CADASTROS!$E$825</f>
        <v>Cx. Econômica</v>
      </c>
      <c r="G977" s="27">
        <f>CADASTROS!$F$825</f>
        <v>949</v>
      </c>
      <c r="H977" s="29">
        <f>CADASTROS!$G$825</f>
        <v>23</v>
      </c>
      <c r="I977" s="19" t="str">
        <f>CADASTROS!$H$825</f>
        <v>00023292-0</v>
      </c>
      <c r="J977" s="21">
        <f t="shared" ref="J977:J1008" si="26">D977*E977</f>
        <v>0</v>
      </c>
    </row>
    <row r="978" spans="1:10" ht="15.75" x14ac:dyDescent="0.25">
      <c r="A978" s="27">
        <f>CADASTROS!$B$826</f>
        <v>824</v>
      </c>
      <c r="B978" s="18" t="str">
        <f>CADASTROS!$C$826</f>
        <v>Elizabeth Nogueira Silva</v>
      </c>
      <c r="C978" s="28"/>
      <c r="D978" s="44">
        <f>PLANILHA_COLHEITA_DIÁRIA!$I$1276</f>
        <v>0</v>
      </c>
      <c r="E978" s="20">
        <v>6</v>
      </c>
      <c r="F978" s="29" t="str">
        <f>CADASTROS!$E$826</f>
        <v>Cx. Econômica</v>
      </c>
      <c r="G978" s="27">
        <f>CADASTROS!$F$826</f>
        <v>1053</v>
      </c>
      <c r="H978" s="29">
        <f>CADASTROS!$G$826</f>
        <v>23</v>
      </c>
      <c r="I978" s="19" t="str">
        <f>CADASTROS!$H$826</f>
        <v>00033884-3</v>
      </c>
      <c r="J978" s="21">
        <f t="shared" si="26"/>
        <v>0</v>
      </c>
    </row>
    <row r="979" spans="1:10" ht="15.75" x14ac:dyDescent="0.25">
      <c r="A979" s="27">
        <f>CADASTROS!$B$827</f>
        <v>825</v>
      </c>
      <c r="B979" s="18">
        <f>CADASTROS!$C$827</f>
        <v>0</v>
      </c>
      <c r="C979" s="28"/>
      <c r="D979" s="44">
        <f>PLANILHA_COLHEITA_DIÁRIA!$I$1277</f>
        <v>0</v>
      </c>
      <c r="E979" s="20">
        <v>6</v>
      </c>
      <c r="F979" s="29">
        <f>CADASTROS!$E$827</f>
        <v>0</v>
      </c>
      <c r="G979" s="27">
        <f>CADASTROS!$F$827</f>
        <v>0</v>
      </c>
      <c r="H979" s="29">
        <f>CADASTROS!$G$827</f>
        <v>0</v>
      </c>
      <c r="I979" s="19">
        <f>CADASTROS!$H$827</f>
        <v>0</v>
      </c>
      <c r="J979" s="21">
        <f t="shared" si="26"/>
        <v>0</v>
      </c>
    </row>
    <row r="980" spans="1:10" ht="15.75" x14ac:dyDescent="0.25">
      <c r="A980" s="27">
        <f>CADASTROS!$B$828</f>
        <v>826</v>
      </c>
      <c r="B980" s="18" t="str">
        <f>CADASTROS!$C$828</f>
        <v>Jeane Ferreira Bispo</v>
      </c>
      <c r="C980" s="28"/>
      <c r="D980" s="44">
        <f>PLANILHA_COLHEITA_DIÁRIA!$I$1278</f>
        <v>0</v>
      </c>
      <c r="E980" s="20">
        <v>6</v>
      </c>
      <c r="F980" s="29" t="str">
        <f>CADASTROS!$E$828</f>
        <v>Cx. Econômica</v>
      </c>
      <c r="G980" s="27">
        <f>CADASTROS!$F$828</f>
        <v>1602</v>
      </c>
      <c r="H980" s="29">
        <f>CADASTROS!$G$828</f>
        <v>13</v>
      </c>
      <c r="I980" s="19" t="str">
        <f>CADASTROS!$H$828</f>
        <v>00012574-9</v>
      </c>
      <c r="J980" s="21">
        <f t="shared" si="26"/>
        <v>0</v>
      </c>
    </row>
    <row r="981" spans="1:10" ht="15.75" x14ac:dyDescent="0.25">
      <c r="A981" s="27">
        <f>CADASTROS!$B$829</f>
        <v>827</v>
      </c>
      <c r="B981" s="18" t="str">
        <f>CADASTROS!$C$829</f>
        <v>Saraí Barbosa da Silva</v>
      </c>
      <c r="C981" s="28"/>
      <c r="D981" s="44">
        <f>PLANILHA_COLHEITA_DIÁRIA!$I$1279</f>
        <v>0</v>
      </c>
      <c r="E981" s="20">
        <v>6</v>
      </c>
      <c r="F981" s="29" t="str">
        <f>CADASTROS!$E$829</f>
        <v>Cx. Econômica</v>
      </c>
      <c r="G981" s="27">
        <f>CADASTROS!$F$829</f>
        <v>4825</v>
      </c>
      <c r="H981" s="29">
        <f>CADASTROS!$G$829</f>
        <v>13</v>
      </c>
      <c r="I981" s="19" t="str">
        <f>CADASTROS!$H$829</f>
        <v>00009641-3</v>
      </c>
      <c r="J981" s="21">
        <f t="shared" si="26"/>
        <v>0</v>
      </c>
    </row>
    <row r="982" spans="1:10" ht="15.75" x14ac:dyDescent="0.25">
      <c r="A982" s="27">
        <f>CADASTROS!$B$830</f>
        <v>828</v>
      </c>
      <c r="B982" s="18" t="str">
        <f>CADASTROS!$C$830</f>
        <v>Edinália Nascimento Araújo</v>
      </c>
      <c r="C982" s="28"/>
      <c r="D982" s="44">
        <f>PLANILHA_COLHEITA_DIÁRIA!$I$1335</f>
        <v>0</v>
      </c>
      <c r="E982" s="20">
        <v>6</v>
      </c>
      <c r="F982" s="29" t="str">
        <f>CADASTROS!$E$830</f>
        <v>Cx. Econômica</v>
      </c>
      <c r="G982" s="27">
        <f>CADASTROS!$F$830</f>
        <v>780</v>
      </c>
      <c r="H982" s="29">
        <f>CADASTROS!$G$830</f>
        <v>23</v>
      </c>
      <c r="I982" s="19" t="str">
        <f>CADASTROS!$H$830</f>
        <v>00019566-0</v>
      </c>
      <c r="J982" s="21">
        <f t="shared" si="26"/>
        <v>0</v>
      </c>
    </row>
    <row r="983" spans="1:10" ht="15.75" x14ac:dyDescent="0.25">
      <c r="A983" s="27">
        <f>CADASTROS!$B$831</f>
        <v>829</v>
      </c>
      <c r="B983" s="18" t="str">
        <f>CADASTROS!$C$831</f>
        <v>Edileuza Sena Pindobeiro</v>
      </c>
      <c r="C983" s="28"/>
      <c r="D983" s="44">
        <f>PLANILHA_COLHEITA_DIÁRIA!$I$1336</f>
        <v>0</v>
      </c>
      <c r="E983" s="20">
        <v>6</v>
      </c>
      <c r="F983" s="29" t="str">
        <f>CADASTROS!$E$831</f>
        <v>Cx. Econômica</v>
      </c>
      <c r="G983" s="27">
        <f>CADASTROS!$F$831</f>
        <v>4825</v>
      </c>
      <c r="H983" s="29">
        <f>CADASTROS!$G$831</f>
        <v>13</v>
      </c>
      <c r="I983" s="19" t="str">
        <f>CADASTROS!$H$831</f>
        <v>00015121-0</v>
      </c>
      <c r="J983" s="21">
        <f t="shared" si="26"/>
        <v>0</v>
      </c>
    </row>
    <row r="984" spans="1:10" ht="15.75" x14ac:dyDescent="0.25">
      <c r="A984" s="27">
        <f>CADASTROS!$B$832</f>
        <v>830</v>
      </c>
      <c r="B984" s="18" t="str">
        <f>CADASTROS!$C$832</f>
        <v>Marinalva de Jesus</v>
      </c>
      <c r="C984" s="28"/>
      <c r="D984" s="63">
        <f>PLANILHA_COLHEITA_DIÁRIA!$I$1337</f>
        <v>0</v>
      </c>
      <c r="E984" s="20">
        <v>6</v>
      </c>
      <c r="F984" s="29" t="str">
        <f>CADASTROS!$E$832</f>
        <v>Cx. Econômica</v>
      </c>
      <c r="G984" s="27">
        <f>CADASTROS!$F$832</f>
        <v>949</v>
      </c>
      <c r="H984" s="29">
        <f>CADASTROS!$G$832</f>
        <v>23</v>
      </c>
      <c r="I984" s="19" t="str">
        <f>CADASTROS!$H$832</f>
        <v>837153685-0</v>
      </c>
      <c r="J984" s="21">
        <f t="shared" si="26"/>
        <v>0</v>
      </c>
    </row>
    <row r="985" spans="1:10" ht="15.75" x14ac:dyDescent="0.25">
      <c r="A985" s="27">
        <f>CADASTROS!$B$833</f>
        <v>831</v>
      </c>
      <c r="B985" s="18" t="str">
        <f>CADASTROS!$C$833</f>
        <v>Renato Haine Campos</v>
      </c>
      <c r="C985" s="28"/>
      <c r="D985" s="44">
        <f>PLANILHA_COLHEITA_DIÁRIA!$I$1338</f>
        <v>0</v>
      </c>
      <c r="E985" s="20">
        <v>6</v>
      </c>
      <c r="F985" s="29" t="str">
        <f>CADASTROS!$E$833</f>
        <v>Cx. Econômica</v>
      </c>
      <c r="G985" s="27">
        <f>CADASTROS!$F$833</f>
        <v>4818</v>
      </c>
      <c r="H985" s="29">
        <f>CADASTROS!$G$833</f>
        <v>13</v>
      </c>
      <c r="I985" s="19" t="str">
        <f>CADASTROS!$H$833</f>
        <v>00007938-3</v>
      </c>
      <c r="J985" s="21">
        <f t="shared" si="26"/>
        <v>0</v>
      </c>
    </row>
    <row r="986" spans="1:10" ht="15.75" x14ac:dyDescent="0.25">
      <c r="A986" s="27">
        <f>CADASTROS!$B$834</f>
        <v>832</v>
      </c>
      <c r="B986" s="18" t="str">
        <f>CADASTROS!$C$834</f>
        <v>Jardinilza Gonçalves da Silva</v>
      </c>
      <c r="C986" s="28"/>
      <c r="D986" s="44">
        <f>PLANILHA_COLHEITA_DIÁRIA!$I$1339</f>
        <v>0</v>
      </c>
      <c r="E986" s="20">
        <v>6</v>
      </c>
      <c r="F986" s="29" t="str">
        <f>CADASTROS!$E$834</f>
        <v>Cx. Econômica</v>
      </c>
      <c r="G986" s="27">
        <f>CADASTROS!$F$834</f>
        <v>4825</v>
      </c>
      <c r="H986" s="29">
        <f>CADASTROS!$G$834</f>
        <v>13</v>
      </c>
      <c r="I986" s="19" t="str">
        <f>CADASTROS!$H$834</f>
        <v>00004739-0</v>
      </c>
      <c r="J986" s="21">
        <f t="shared" si="26"/>
        <v>0</v>
      </c>
    </row>
    <row r="987" spans="1:10" ht="15.75" x14ac:dyDescent="0.25">
      <c r="A987" s="27">
        <f>CADASTROS!$B$835</f>
        <v>833</v>
      </c>
      <c r="B987" s="18" t="str">
        <f>CADASTROS!$C$835</f>
        <v>Cristiane da Silva Santiago</v>
      </c>
      <c r="C987" s="28"/>
      <c r="D987" s="44">
        <f>PLANILHA_COLHEITA_DIÁRIA!$I$1340</f>
        <v>0</v>
      </c>
      <c r="E987" s="20">
        <v>6</v>
      </c>
      <c r="F987" s="29" t="str">
        <f>CADASTROS!$E$835</f>
        <v>Cx. Econômica</v>
      </c>
      <c r="G987" s="27">
        <f>CADASTROS!$F$835</f>
        <v>611</v>
      </c>
      <c r="H987" s="29">
        <f>CADASTROS!$G$835</f>
        <v>23</v>
      </c>
      <c r="I987" s="19" t="str">
        <f>CADASTROS!$H$835</f>
        <v>00006092-6</v>
      </c>
      <c r="J987" s="21">
        <f t="shared" si="26"/>
        <v>0</v>
      </c>
    </row>
    <row r="988" spans="1:10" ht="15.75" x14ac:dyDescent="0.25">
      <c r="A988" s="27">
        <f>CADASTROS!$B$836</f>
        <v>834</v>
      </c>
      <c r="B988" s="18" t="str">
        <f>CADASTROS!$C$836</f>
        <v>Adailto Almeida de Souza</v>
      </c>
      <c r="C988" s="28"/>
      <c r="D988" s="44">
        <f>PLANILHA_COLHEITA_DIÁRIA!$I$1341</f>
        <v>39</v>
      </c>
      <c r="E988" s="20">
        <v>6</v>
      </c>
      <c r="F988" s="29" t="str">
        <f>CADASTROS!$E$836</f>
        <v>Cx. Econômica</v>
      </c>
      <c r="G988" s="27">
        <f>CADASTROS!$F$836</f>
        <v>128</v>
      </c>
      <c r="H988" s="29">
        <f>CADASTROS!$G$836</f>
        <v>13</v>
      </c>
      <c r="I988" s="19" t="str">
        <f>CADASTROS!$H$836</f>
        <v>00005677-2</v>
      </c>
      <c r="J988" s="21">
        <f t="shared" si="26"/>
        <v>234</v>
      </c>
    </row>
    <row r="989" spans="1:10" ht="15.75" x14ac:dyDescent="0.25">
      <c r="A989" s="27">
        <f>CADASTROS!$B$837</f>
        <v>835</v>
      </c>
      <c r="B989" s="18" t="str">
        <f>CADASTROS!$C$837</f>
        <v>Manoel Fausto de Sousa</v>
      </c>
      <c r="C989" s="28"/>
      <c r="D989" s="44">
        <f>PLANILHA_COLHEITA_DIÁRIA!$I$1342</f>
        <v>0</v>
      </c>
      <c r="E989" s="20">
        <v>6</v>
      </c>
      <c r="F989" s="29" t="str">
        <f>CADASTROS!$E$837</f>
        <v>Cx. Econômica</v>
      </c>
      <c r="G989" s="27">
        <f>CADASTROS!$F$837</f>
        <v>150</v>
      </c>
      <c r="H989" s="29">
        <f>CADASTROS!$G$837</f>
        <v>13</v>
      </c>
      <c r="I989" s="19" t="str">
        <f>CADASTROS!$H$837</f>
        <v>00004586-0</v>
      </c>
      <c r="J989" s="21">
        <f t="shared" si="26"/>
        <v>0</v>
      </c>
    </row>
    <row r="990" spans="1:10" ht="15.75" x14ac:dyDescent="0.25">
      <c r="A990" s="27">
        <f>CADASTROS!$B$838</f>
        <v>836</v>
      </c>
      <c r="B990" s="18" t="str">
        <f>CADASTROS!$C$838</f>
        <v>José Rosa de Sousa</v>
      </c>
      <c r="C990" s="28"/>
      <c r="D990" s="44">
        <f>PLANILHA_COLHEITA_DIÁRIA!$I$1343</f>
        <v>0</v>
      </c>
      <c r="E990" s="20">
        <v>6</v>
      </c>
      <c r="F990" s="29" t="str">
        <f>CADASTROS!$E$838</f>
        <v>Cx. Econômica</v>
      </c>
      <c r="G990" s="27">
        <f>CADASTROS!$F$838</f>
        <v>4825</v>
      </c>
      <c r="H990" s="29">
        <f>CADASTROS!$G$838</f>
        <v>13</v>
      </c>
      <c r="I990" s="19" t="str">
        <f>CADASTROS!$H$838</f>
        <v>00009583-2</v>
      </c>
      <c r="J990" s="21">
        <f t="shared" si="26"/>
        <v>0</v>
      </c>
    </row>
    <row r="991" spans="1:10" ht="15.75" x14ac:dyDescent="0.25">
      <c r="A991" s="27">
        <f>CADASTROS!$B$839</f>
        <v>837</v>
      </c>
      <c r="B991" s="18" t="str">
        <f>CADASTROS!$C$839</f>
        <v>Jaqueline de S. Carvalho</v>
      </c>
      <c r="C991" s="28"/>
      <c r="D991" s="44">
        <f>PLANILHA_COLHEITA_DIÁRIA!$I$1344</f>
        <v>0</v>
      </c>
      <c r="E991" s="20">
        <v>6</v>
      </c>
      <c r="F991" s="29" t="str">
        <f>CADASTROS!$E$839</f>
        <v>Cx. Econômica</v>
      </c>
      <c r="G991" s="27">
        <f>CADASTROS!$F$839</f>
        <v>4825</v>
      </c>
      <c r="H991" s="29">
        <f>CADASTROS!$G$839</f>
        <v>13</v>
      </c>
      <c r="I991" s="19" t="str">
        <f>CADASTROS!$H$839</f>
        <v>00001343-7</v>
      </c>
      <c r="J991" s="21">
        <f t="shared" si="26"/>
        <v>0</v>
      </c>
    </row>
    <row r="992" spans="1:10" ht="15.75" x14ac:dyDescent="0.25">
      <c r="A992" s="27">
        <f>CADASTROS!$B$840</f>
        <v>838</v>
      </c>
      <c r="B992" s="18" t="str">
        <f>CADASTROS!$C$840</f>
        <v>João dos Santos Lopes</v>
      </c>
      <c r="C992" s="28"/>
      <c r="D992" s="44">
        <f>PLANILHA_COLHEITA_DIÁRIA!$I$1345</f>
        <v>0</v>
      </c>
      <c r="E992" s="20">
        <v>6</v>
      </c>
      <c r="F992" s="29" t="str">
        <f>CADASTROS!$E$840</f>
        <v>Cx. Econômica</v>
      </c>
      <c r="G992" s="27">
        <f>CADASTROS!$F$840</f>
        <v>4818</v>
      </c>
      <c r="H992" s="29">
        <f>CADASTROS!$G$840</f>
        <v>13</v>
      </c>
      <c r="I992" s="19" t="str">
        <f>CADASTROS!$H$840</f>
        <v>00012077-4</v>
      </c>
      <c r="J992" s="21">
        <f t="shared" si="26"/>
        <v>0</v>
      </c>
    </row>
    <row r="993" spans="1:10" ht="15.75" x14ac:dyDescent="0.25">
      <c r="A993" s="27">
        <f>CADASTROS!$B$841</f>
        <v>839</v>
      </c>
      <c r="B993" s="18" t="str">
        <f>CADASTROS!$C$841</f>
        <v>Adeni L. do Nascimento</v>
      </c>
      <c r="C993" s="28"/>
      <c r="D993" s="44">
        <f>PLANILHA_COLHEITA_DIÁRIA!$I$1346</f>
        <v>0</v>
      </c>
      <c r="E993" s="20">
        <v>6</v>
      </c>
      <c r="F993" s="29" t="str">
        <f>CADASTROS!$E$841</f>
        <v>Cx. Econômica</v>
      </c>
      <c r="G993" s="27">
        <f>CADASTROS!$F$841</f>
        <v>4825</v>
      </c>
      <c r="H993" s="29">
        <f>CADASTROS!$G$841</f>
        <v>13</v>
      </c>
      <c r="I993" s="19" t="str">
        <f>CADASTROS!$H$841</f>
        <v>00017497-0</v>
      </c>
      <c r="J993" s="21">
        <f t="shared" si="26"/>
        <v>0</v>
      </c>
    </row>
    <row r="994" spans="1:10" ht="15.75" x14ac:dyDescent="0.25">
      <c r="A994" s="27">
        <f>CADASTROS!$B$842</f>
        <v>840</v>
      </c>
      <c r="B994" s="18" t="str">
        <f>CADASTROS!$C$842</f>
        <v>Odair Jesus Silva Santos</v>
      </c>
      <c r="C994" s="28"/>
      <c r="D994" s="44">
        <f>PLANILHA_COLHEITA_DIÁRIA!$I$1347</f>
        <v>0</v>
      </c>
      <c r="E994" s="20">
        <v>6</v>
      </c>
      <c r="F994" s="29" t="str">
        <f>CADASTROS!$E$842</f>
        <v>Cx. Econômica</v>
      </c>
      <c r="G994" s="27">
        <f>CADASTROS!$F$842</f>
        <v>4825</v>
      </c>
      <c r="H994" s="29">
        <f>CADASTROS!$G$842</f>
        <v>13</v>
      </c>
      <c r="I994" s="19" t="str">
        <f>CADASTROS!$H$842</f>
        <v>00001888-9</v>
      </c>
      <c r="J994" s="21">
        <f t="shared" si="26"/>
        <v>0</v>
      </c>
    </row>
    <row r="995" spans="1:10" ht="15.75" x14ac:dyDescent="0.25">
      <c r="A995" s="27">
        <f>CADASTROS!$B$843</f>
        <v>841</v>
      </c>
      <c r="B995" s="18" t="str">
        <f>CADASTROS!$C$843</f>
        <v>Reginalda Carlos da Silva</v>
      </c>
      <c r="C995" s="28"/>
      <c r="D995" s="44">
        <f>PLANILHA_COLHEITA_DIÁRIA!$I$1348</f>
        <v>0</v>
      </c>
      <c r="E995" s="20">
        <v>6</v>
      </c>
      <c r="F995" s="29" t="str">
        <f>CADASTROS!$E$843</f>
        <v>Cx. Econômica</v>
      </c>
      <c r="G995" s="27">
        <f>CADASTROS!$F$843</f>
        <v>4825</v>
      </c>
      <c r="H995" s="29">
        <f>CADASTROS!$G$843</f>
        <v>13</v>
      </c>
      <c r="I995" s="19" t="str">
        <f>CADASTROS!$H$843</f>
        <v>00019561-6</v>
      </c>
      <c r="J995" s="21">
        <f>D995*E995</f>
        <v>0</v>
      </c>
    </row>
    <row r="996" spans="1:10" ht="15.75" x14ac:dyDescent="0.25">
      <c r="A996" s="27">
        <f>CADASTROS!$B$844</f>
        <v>842</v>
      </c>
      <c r="B996" s="18" t="str">
        <f>CADASTROS!$C$844</f>
        <v>Renivaldo Carlos da Silva</v>
      </c>
      <c r="C996" s="28"/>
      <c r="D996" s="44">
        <f>PLANILHA_COLHEITA_DIÁRIA!$I$1349</f>
        <v>0</v>
      </c>
      <c r="E996" s="20">
        <v>6</v>
      </c>
      <c r="F996" s="29" t="str">
        <f>CADASTROS!$E$844</f>
        <v>Cx. Econômica</v>
      </c>
      <c r="G996" s="27">
        <f>CADASTROS!$F$844</f>
        <v>4694</v>
      </c>
      <c r="H996" s="29">
        <f>CADASTROS!$G$844</f>
        <v>13</v>
      </c>
      <c r="I996" s="19" t="str">
        <f>CADASTROS!$H$844</f>
        <v>00008974-2</v>
      </c>
      <c r="J996" s="21">
        <f t="shared" si="26"/>
        <v>0</v>
      </c>
    </row>
    <row r="997" spans="1:10" ht="15.75" x14ac:dyDescent="0.25">
      <c r="A997" s="27">
        <f>CADASTROS!$B$845</f>
        <v>843</v>
      </c>
      <c r="B997" s="18" t="str">
        <f>CADASTROS!$C$845</f>
        <v>Estácio C de Souza</v>
      </c>
      <c r="C997" s="28"/>
      <c r="D997" s="44">
        <f>PLANILHA_COLHEITA_DIÁRIA!$I$1350</f>
        <v>0</v>
      </c>
      <c r="E997" s="20">
        <v>6</v>
      </c>
      <c r="F997" s="29" t="str">
        <f>CADASTROS!$E$845</f>
        <v>Cx. Econômica</v>
      </c>
      <c r="G997" s="27">
        <f>CADASTROS!$F$845</f>
        <v>4825</v>
      </c>
      <c r="H997" s="29">
        <f>CADASTROS!$G$845</f>
        <v>13</v>
      </c>
      <c r="I997" s="19" t="str">
        <f>CADASTROS!$H$845</f>
        <v>00019296-0</v>
      </c>
      <c r="J997" s="21">
        <f t="shared" si="26"/>
        <v>0</v>
      </c>
    </row>
    <row r="998" spans="1:10" ht="15.75" x14ac:dyDescent="0.25">
      <c r="A998" s="27">
        <f>CADASTROS!$B$846</f>
        <v>844</v>
      </c>
      <c r="B998" s="18" t="str">
        <f>CADASTROS!$C$846</f>
        <v>Domingos Alves Santana</v>
      </c>
      <c r="C998" s="28"/>
      <c r="D998" s="44">
        <f>PLANILHA_COLHEITA_DIÁRIA!$I$1351</f>
        <v>0</v>
      </c>
      <c r="E998" s="20">
        <v>6</v>
      </c>
      <c r="F998" s="29" t="str">
        <f>CADASTROS!$E$846</f>
        <v>Cx. Econômica</v>
      </c>
      <c r="G998" s="27">
        <f>CADASTROS!$F$846</f>
        <v>4825</v>
      </c>
      <c r="H998" s="29">
        <f>CADASTROS!$G$846</f>
        <v>13</v>
      </c>
      <c r="I998" s="19" t="str">
        <f>CADASTROS!$H$846</f>
        <v>00001997-4</v>
      </c>
      <c r="J998" s="21">
        <f t="shared" si="26"/>
        <v>0</v>
      </c>
    </row>
    <row r="999" spans="1:10" ht="15.75" x14ac:dyDescent="0.25">
      <c r="A999" s="27">
        <f>CADASTROS!$B$847</f>
        <v>845</v>
      </c>
      <c r="B999" s="18" t="str">
        <f>CADASTROS!$C$847</f>
        <v>Arestides Francisco de Sena</v>
      </c>
      <c r="C999" s="28"/>
      <c r="D999" s="63">
        <f>PLANILHA_COLHEITA_DIÁRIA!$I$1352</f>
        <v>0</v>
      </c>
      <c r="E999" s="20">
        <v>6</v>
      </c>
      <c r="F999" s="29" t="str">
        <f>CADASTROS!$E$847</f>
        <v>Cx. Econômica</v>
      </c>
      <c r="G999" s="27">
        <f>CADASTROS!$F$847</f>
        <v>4825</v>
      </c>
      <c r="H999" s="29">
        <f>CADASTROS!$G$847</f>
        <v>13</v>
      </c>
      <c r="I999" s="19" t="str">
        <f>CADASTROS!$H$847</f>
        <v>00019565-9</v>
      </c>
      <c r="J999" s="21">
        <f t="shared" si="26"/>
        <v>0</v>
      </c>
    </row>
    <row r="1000" spans="1:10" ht="15.75" x14ac:dyDescent="0.25">
      <c r="A1000" s="27">
        <f>CADASTROS!$B$848</f>
        <v>846</v>
      </c>
      <c r="B1000" s="18" t="str">
        <f>CADASTROS!$C$848</f>
        <v>Marenilde Nascimento dos</v>
      </c>
      <c r="C1000" s="28"/>
      <c r="D1000" s="44">
        <f>PLANILHA_COLHEITA_DIÁRIA!$I$1353</f>
        <v>0</v>
      </c>
      <c r="E1000" s="20">
        <v>6</v>
      </c>
      <c r="F1000" s="29" t="str">
        <f>CADASTROS!$E$848</f>
        <v>Cx. Econômica</v>
      </c>
      <c r="G1000" s="27">
        <f>CADASTROS!$F$848</f>
        <v>4825</v>
      </c>
      <c r="H1000" s="29">
        <f>CADASTROS!$G$848</f>
        <v>13</v>
      </c>
      <c r="I1000" s="19" t="str">
        <f>CADASTROS!$H$848</f>
        <v>00019667-1</v>
      </c>
      <c r="J1000" s="21">
        <f t="shared" si="26"/>
        <v>0</v>
      </c>
    </row>
    <row r="1001" spans="1:10" ht="15.75" x14ac:dyDescent="0.25">
      <c r="A1001" s="27">
        <f>CADASTROS!$B$849</f>
        <v>847</v>
      </c>
      <c r="B1001" s="18" t="str">
        <f>CADASTROS!$C$849</f>
        <v>Maria Rosa Dourado</v>
      </c>
      <c r="C1001" s="28"/>
      <c r="D1001" s="44">
        <f>PLANILHA_COLHEITA_DIÁRIA!$I$1354</f>
        <v>13</v>
      </c>
      <c r="E1001" s="20">
        <v>6</v>
      </c>
      <c r="F1001" s="29" t="str">
        <f>CADASTROS!$E$849</f>
        <v>Cx. Econômica</v>
      </c>
      <c r="G1001" s="27">
        <f>CADASTROS!$F$849</f>
        <v>4825</v>
      </c>
      <c r="H1001" s="29">
        <f>CADASTROS!$G$849</f>
        <v>13</v>
      </c>
      <c r="I1001" s="19" t="str">
        <f>CADASTROS!$H$849</f>
        <v>00019752-0</v>
      </c>
      <c r="J1001" s="21">
        <f t="shared" si="26"/>
        <v>78</v>
      </c>
    </row>
    <row r="1002" spans="1:10" ht="15.75" x14ac:dyDescent="0.25">
      <c r="A1002" s="27">
        <f>CADASTROS!$B$850</f>
        <v>848</v>
      </c>
      <c r="B1002" s="18" t="str">
        <f>CADASTROS!$C$850</f>
        <v>Edleia Medeiros de Souza</v>
      </c>
      <c r="C1002" s="28"/>
      <c r="D1002" s="44">
        <f>PLANILHA_COLHEITA_DIÁRIA!$I$1355</f>
        <v>0</v>
      </c>
      <c r="E1002" s="20">
        <v>6</v>
      </c>
      <c r="F1002" s="29" t="str">
        <f>CADASTROS!$E$850</f>
        <v>Cx. Econômica</v>
      </c>
      <c r="G1002" s="27">
        <f>CADASTROS!$F$850</f>
        <v>4825</v>
      </c>
      <c r="H1002" s="29">
        <f>CADASTROS!$G$850</f>
        <v>13</v>
      </c>
      <c r="I1002" s="19" t="str">
        <f>CADASTROS!$H$850</f>
        <v>00024080-8</v>
      </c>
      <c r="J1002" s="21">
        <f t="shared" si="26"/>
        <v>0</v>
      </c>
    </row>
    <row r="1003" spans="1:10" ht="15.75" x14ac:dyDescent="0.25">
      <c r="A1003" s="27">
        <f>CADASTROS!$B$851</f>
        <v>849</v>
      </c>
      <c r="B1003" s="18" t="str">
        <f>CADASTROS!$C$851</f>
        <v>Liliane Silva Brito</v>
      </c>
      <c r="C1003" s="28"/>
      <c r="D1003" s="44">
        <f>PLANILHA_COLHEITA_DIÁRIA!$I$1356</f>
        <v>0</v>
      </c>
      <c r="E1003" s="20">
        <v>6</v>
      </c>
      <c r="F1003" s="29" t="str">
        <f>CADASTROS!$E$851</f>
        <v>Bradesco</v>
      </c>
      <c r="G1003" s="27" t="str">
        <f>CADASTROS!$F$851</f>
        <v>7615-5</v>
      </c>
      <c r="H1003" s="29" t="str">
        <f>CADASTROS!$G$851</f>
        <v>c/corr</v>
      </c>
      <c r="I1003" s="19" t="str">
        <f>CADASTROS!$H$851</f>
        <v>0004655-8</v>
      </c>
      <c r="J1003" s="21">
        <f t="shared" si="26"/>
        <v>0</v>
      </c>
    </row>
    <row r="1004" spans="1:10" ht="15.75" x14ac:dyDescent="0.25">
      <c r="A1004" s="27">
        <f>CADASTROS!$B$852</f>
        <v>850</v>
      </c>
      <c r="B1004" s="18" t="str">
        <f>CADASTROS!$C$852</f>
        <v>José Wilton Magalhães</v>
      </c>
      <c r="C1004" s="28"/>
      <c r="D1004" s="44">
        <f>PLANILHA_COLHEITA_DIÁRIA!$I$1357</f>
        <v>0</v>
      </c>
      <c r="E1004" s="20">
        <v>6</v>
      </c>
      <c r="F1004" s="29" t="str">
        <f>CADASTROS!$E$852</f>
        <v>Cx. Econômica</v>
      </c>
      <c r="G1004" s="27">
        <f>CADASTROS!$F$852</f>
        <v>4825</v>
      </c>
      <c r="H1004" s="29">
        <f>CADASTROS!$G$852</f>
        <v>13</v>
      </c>
      <c r="I1004" s="19" t="str">
        <f>CADASTROS!$H$852</f>
        <v>00015835-4</v>
      </c>
      <c r="J1004" s="21">
        <f t="shared" si="26"/>
        <v>0</v>
      </c>
    </row>
    <row r="1005" spans="1:10" ht="15.75" x14ac:dyDescent="0.25">
      <c r="A1005" s="27">
        <f>CADASTROS!$B$853</f>
        <v>851</v>
      </c>
      <c r="B1005" s="18" t="str">
        <f>CADASTROS!$C$853</f>
        <v>Rosenilde Silva Oliveira</v>
      </c>
      <c r="C1005" s="28"/>
      <c r="D1005" s="44">
        <f>PLANILHA_COLHEITA_DIÁRIA!$I$1358</f>
        <v>0</v>
      </c>
      <c r="E1005" s="20">
        <v>6</v>
      </c>
      <c r="F1005" s="29" t="str">
        <f>CADASTROS!$E$853</f>
        <v>Bradesco</v>
      </c>
      <c r="G1005" s="27" t="str">
        <f>CADASTROS!$F$853</f>
        <v>3801-6</v>
      </c>
      <c r="H1005" s="29" t="str">
        <f>CADASTROS!$G$853</f>
        <v>c/corr</v>
      </c>
      <c r="I1005" s="19" t="str">
        <f>CADASTROS!$H$853</f>
        <v>0002677-8</v>
      </c>
      <c r="J1005" s="21">
        <f t="shared" si="26"/>
        <v>0</v>
      </c>
    </row>
    <row r="1006" spans="1:10" ht="15.75" x14ac:dyDescent="0.25">
      <c r="A1006" s="27">
        <f>CADASTROS!$B$854</f>
        <v>852</v>
      </c>
      <c r="B1006" s="18" t="str">
        <f>CADASTROS!$C$854</f>
        <v>Móises Marques de Souza</v>
      </c>
      <c r="C1006" s="28"/>
      <c r="D1006" s="44">
        <f>PLANILHA_COLHEITA_DIÁRIA!$I$1359</f>
        <v>0</v>
      </c>
      <c r="E1006" s="20">
        <v>6</v>
      </c>
      <c r="F1006" s="29" t="str">
        <f>CADASTROS!$E$854</f>
        <v>Cx. Econômica</v>
      </c>
      <c r="G1006" s="27">
        <f>CADASTROS!$F$854</f>
        <v>4825</v>
      </c>
      <c r="H1006" s="29">
        <f>CADASTROS!$G$854</f>
        <v>13</v>
      </c>
      <c r="I1006" s="19" t="str">
        <f>CADASTROS!$H$854</f>
        <v>00008666-3</v>
      </c>
      <c r="J1006" s="21">
        <f t="shared" si="26"/>
        <v>0</v>
      </c>
    </row>
    <row r="1007" spans="1:10" ht="15.75" x14ac:dyDescent="0.25">
      <c r="A1007" s="27">
        <f>CADASTROS!$B$855</f>
        <v>853</v>
      </c>
      <c r="B1007" s="18" t="str">
        <f>CADASTROS!$C$855</f>
        <v>Alane Silva de Oliveira</v>
      </c>
      <c r="C1007" s="28"/>
      <c r="D1007" s="63">
        <f>PLANILHA_COLHEITA_DIÁRIA!$I$1360</f>
        <v>0</v>
      </c>
      <c r="E1007" s="20">
        <v>6</v>
      </c>
      <c r="F1007" s="29" t="str">
        <f>CADASTROS!$E$855</f>
        <v>Cx. Econômica</v>
      </c>
      <c r="G1007" s="27">
        <f>CADASTROS!$F$855</f>
        <v>4818</v>
      </c>
      <c r="H1007" s="29">
        <f>CADASTROS!$G$855</f>
        <v>13</v>
      </c>
      <c r="I1007" s="19" t="str">
        <f>CADASTROS!$H$855</f>
        <v>00007690-2</v>
      </c>
      <c r="J1007" s="21">
        <f t="shared" si="26"/>
        <v>0</v>
      </c>
    </row>
    <row r="1008" spans="1:10" ht="15.75" x14ac:dyDescent="0.25">
      <c r="A1008" s="27">
        <f>CADASTROS!$B$856</f>
        <v>854</v>
      </c>
      <c r="B1008" s="18" t="str">
        <f>CADASTROS!$C$856</f>
        <v>Tamares Oliveira Silva</v>
      </c>
      <c r="C1008" s="28"/>
      <c r="D1008" s="44">
        <f>PLANILHA_COLHEITA_DIÁRIA!$I$1361</f>
        <v>0</v>
      </c>
      <c r="E1008" s="20">
        <v>6</v>
      </c>
      <c r="F1008" s="29" t="str">
        <f>CADASTROS!$E$856</f>
        <v>Bradesco</v>
      </c>
      <c r="G1008" s="27">
        <f>CADASTROS!$F$856</f>
        <v>20770</v>
      </c>
      <c r="H1008" s="29" t="str">
        <f>CADASTROS!$G$856</f>
        <v>c/corr</v>
      </c>
      <c r="I1008" s="19" t="str">
        <f>CADASTROS!$H$856</f>
        <v>0007159-5</v>
      </c>
      <c r="J1008" s="21">
        <f t="shared" si="26"/>
        <v>0</v>
      </c>
    </row>
    <row r="1009" spans="1:10" ht="15.75" x14ac:dyDescent="0.25">
      <c r="B1009" s="289"/>
      <c r="C1009" s="289"/>
      <c r="D1009" s="15">
        <f>SUM(D964:D1008)</f>
        <v>76</v>
      </c>
      <c r="E1009" s="15"/>
      <c r="F1009" s="41"/>
      <c r="G1009" s="12"/>
      <c r="H1009" s="12"/>
      <c r="I1009" s="42"/>
      <c r="J1009" s="17">
        <f>SUM(J964:J1008)</f>
        <v>456</v>
      </c>
    </row>
    <row r="1012" spans="1:10" ht="15.75" x14ac:dyDescent="0.25">
      <c r="A1012" s="282" t="s">
        <v>8</v>
      </c>
      <c r="B1012" s="282"/>
      <c r="C1012" s="282"/>
      <c r="D1012" s="282"/>
      <c r="E1012" s="282"/>
      <c r="F1012" s="282"/>
      <c r="G1012" s="282"/>
      <c r="H1012" s="282"/>
      <c r="I1012" s="282"/>
      <c r="J1012" s="282"/>
    </row>
    <row r="1013" spans="1:10" ht="16.5" thickBot="1" x14ac:dyDescent="0.3">
      <c r="A1013" s="283" t="s">
        <v>10</v>
      </c>
      <c r="B1013" s="283"/>
      <c r="C1013" s="283"/>
      <c r="D1013" s="283"/>
      <c r="E1013" s="283"/>
      <c r="F1013" s="283"/>
      <c r="G1013" s="283"/>
      <c r="H1013" s="283"/>
      <c r="I1013" s="283"/>
      <c r="J1013" s="283"/>
    </row>
    <row r="1014" spans="1:10" ht="17.25" thickTop="1" thickBot="1" x14ac:dyDescent="0.3">
      <c r="A1014" s="284" t="s">
        <v>2967</v>
      </c>
      <c r="B1014" s="284"/>
      <c r="C1014" s="284"/>
      <c r="D1014" s="284"/>
      <c r="E1014" s="284"/>
      <c r="F1014" s="284"/>
      <c r="G1014" s="284"/>
      <c r="H1014" s="284"/>
      <c r="I1014" s="284"/>
      <c r="J1014" s="284"/>
    </row>
    <row r="1015" spans="1:10" ht="18.600000000000001" customHeight="1" x14ac:dyDescent="0.25">
      <c r="A1015" s="22" t="s">
        <v>21</v>
      </c>
      <c r="B1015" s="285" t="s">
        <v>19</v>
      </c>
      <c r="C1015" s="290" t="s">
        <v>7</v>
      </c>
      <c r="D1015" s="292" t="s">
        <v>13</v>
      </c>
      <c r="E1015" s="23" t="s">
        <v>12</v>
      </c>
      <c r="F1015" s="285" t="s">
        <v>14</v>
      </c>
      <c r="G1015" s="285" t="s">
        <v>15</v>
      </c>
      <c r="H1015" s="285" t="s">
        <v>16</v>
      </c>
      <c r="I1015" s="285" t="s">
        <v>17</v>
      </c>
      <c r="J1015" s="287" t="s">
        <v>18</v>
      </c>
    </row>
    <row r="1016" spans="1:10" ht="19.899999999999999" customHeight="1" thickBot="1" x14ac:dyDescent="0.3">
      <c r="A1016" s="24" t="s">
        <v>20</v>
      </c>
      <c r="B1016" s="286"/>
      <c r="C1016" s="291"/>
      <c r="D1016" s="293"/>
      <c r="E1016" s="38" t="s">
        <v>11</v>
      </c>
      <c r="F1016" s="286"/>
      <c r="G1016" s="286"/>
      <c r="H1016" s="286"/>
      <c r="I1016" s="286"/>
      <c r="J1016" s="288"/>
    </row>
    <row r="1017" spans="1:10" ht="15.75" x14ac:dyDescent="0.25">
      <c r="A1017" s="27">
        <f>CADASTROS!$B$857</f>
        <v>855</v>
      </c>
      <c r="B1017" s="18" t="str">
        <f>CADASTROS!$C$857</f>
        <v>Francisco de Sousa Lima</v>
      </c>
      <c r="C1017" s="28"/>
      <c r="D1017" s="44">
        <f>PLANILHA_COLHEITA_DIÁRIA!$I$1319</f>
        <v>0</v>
      </c>
      <c r="E1017" s="20">
        <v>6</v>
      </c>
      <c r="F1017" s="29" t="str">
        <f>CADASTROS!$E$857</f>
        <v>Banco do Brasil</v>
      </c>
      <c r="G1017" s="27" t="str">
        <f>CADASTROS!$F$857</f>
        <v>2760-X</v>
      </c>
      <c r="H1017" s="29" t="str">
        <f>CADASTROS!$G$857</f>
        <v>poup</v>
      </c>
      <c r="I1017" s="19" t="str">
        <f>CADASTROS!$H$857</f>
        <v>7.464-0</v>
      </c>
      <c r="J1017" s="21">
        <f t="shared" ref="J1017:J1026" si="27">D1017*E1017</f>
        <v>0</v>
      </c>
    </row>
    <row r="1018" spans="1:10" ht="15.75" x14ac:dyDescent="0.25">
      <c r="A1018" s="27">
        <f>CADASTROS!$B$858</f>
        <v>856</v>
      </c>
      <c r="B1018" s="18" t="str">
        <f>CADASTROS!$C$858</f>
        <v>Marinalva Silva de Brito</v>
      </c>
      <c r="C1018" s="28"/>
      <c r="D1018" s="44">
        <f>PLANILHA_COLHEITA_DIÁRIA!$I$1320</f>
        <v>0</v>
      </c>
      <c r="E1018" s="20">
        <v>6</v>
      </c>
      <c r="F1018" s="29" t="str">
        <f>CADASTROS!$E$858</f>
        <v>Cx. Econômica</v>
      </c>
      <c r="G1018" s="27">
        <f>CADASTROS!$F$858</f>
        <v>949</v>
      </c>
      <c r="H1018" s="29">
        <f>CADASTROS!$G$858</f>
        <v>13</v>
      </c>
      <c r="I1018" s="19" t="str">
        <f>CADASTROS!$H$858</f>
        <v>00038459-5</v>
      </c>
      <c r="J1018" s="21">
        <f t="shared" si="27"/>
        <v>0</v>
      </c>
    </row>
    <row r="1019" spans="1:10" ht="15.75" x14ac:dyDescent="0.25">
      <c r="A1019" s="27">
        <f>CADASTROS!$B$859</f>
        <v>857</v>
      </c>
      <c r="B1019" s="18" t="str">
        <f>CADASTROS!$C$859</f>
        <v>Miguel de Jesus Oliveira</v>
      </c>
      <c r="C1019" s="28"/>
      <c r="D1019" s="44">
        <f>PLANILHA_COLHEITA_DIÁRIA!$I$1321</f>
        <v>38</v>
      </c>
      <c r="E1019" s="20">
        <v>6</v>
      </c>
      <c r="F1019" s="29" t="str">
        <f>CADASTROS!$E$859</f>
        <v>Cx. Econômica</v>
      </c>
      <c r="G1019" s="27">
        <f>CADASTROS!$F$859</f>
        <v>2281</v>
      </c>
      <c r="H1019" s="29">
        <f>CADASTROS!$G$859</f>
        <v>13</v>
      </c>
      <c r="I1019" s="19" t="str">
        <f>CADASTROS!$H$859</f>
        <v>00024426-7</v>
      </c>
      <c r="J1019" s="21">
        <f t="shared" si="27"/>
        <v>228</v>
      </c>
    </row>
    <row r="1020" spans="1:10" ht="15.75" x14ac:dyDescent="0.25">
      <c r="A1020" s="27">
        <f>CADASTROS!$B$860</f>
        <v>858</v>
      </c>
      <c r="B1020" s="18" t="str">
        <f>CADASTROS!$C$860</f>
        <v>Ricardo Alves de Souza</v>
      </c>
      <c r="C1020" s="28"/>
      <c r="D1020" s="44">
        <f>PLANILHA_COLHEITA_DIÁRIA!$I$1322</f>
        <v>0</v>
      </c>
      <c r="E1020" s="20">
        <v>6</v>
      </c>
      <c r="F1020" s="29" t="str">
        <f>CADASTROS!$E$860</f>
        <v>Cx. Econômica</v>
      </c>
      <c r="G1020" s="27">
        <f>CADASTROS!$F$860</f>
        <v>1598</v>
      </c>
      <c r="H1020" s="29">
        <f>CADASTROS!$G$860</f>
        <v>13</v>
      </c>
      <c r="I1020" s="19" t="str">
        <f>CADASTROS!$H$860</f>
        <v>00018744-2</v>
      </c>
      <c r="J1020" s="21">
        <f t="shared" si="27"/>
        <v>0</v>
      </c>
    </row>
    <row r="1021" spans="1:10" ht="15.75" x14ac:dyDescent="0.25">
      <c r="A1021" s="27">
        <f>CADASTROS!$B$861</f>
        <v>859</v>
      </c>
      <c r="B1021" s="18" t="str">
        <f>CADASTROS!$C$861</f>
        <v>Maria da C. de J. Nascimento</v>
      </c>
      <c r="C1021" s="28"/>
      <c r="D1021" s="44">
        <f>PLANILHA_COLHEITA_DIÁRIA!$I$1374</f>
        <v>0</v>
      </c>
      <c r="E1021" s="20">
        <v>6</v>
      </c>
      <c r="F1021" s="29" t="str">
        <f>CADASTROS!$E$861</f>
        <v>Cx. Econômica</v>
      </c>
      <c r="G1021" s="27">
        <f>CADASTROS!$F$861</f>
        <v>598</v>
      </c>
      <c r="H1021" s="29">
        <f>CADASTROS!$G$861</f>
        <v>13</v>
      </c>
      <c r="I1021" s="19" t="str">
        <f>CADASTROS!$H$861</f>
        <v>00031158-2</v>
      </c>
      <c r="J1021" s="21">
        <f t="shared" si="27"/>
        <v>0</v>
      </c>
    </row>
    <row r="1022" spans="1:10" ht="15.75" x14ac:dyDescent="0.25">
      <c r="A1022" s="27">
        <f>CADASTROS!$B$862</f>
        <v>860</v>
      </c>
      <c r="B1022" s="18" t="str">
        <f>CADASTROS!$C$862</f>
        <v>Marinalva de Oliveira</v>
      </c>
      <c r="C1022" s="28"/>
      <c r="D1022" s="44">
        <f>PLANILHA_COLHEITA_DIÁRIA!$I$1375</f>
        <v>0</v>
      </c>
      <c r="E1022" s="20">
        <v>6</v>
      </c>
      <c r="F1022" s="29" t="str">
        <f>CADASTROS!$E$862</f>
        <v>Cx. Econômica</v>
      </c>
      <c r="G1022" s="27">
        <f>CADASTROS!$F$862</f>
        <v>4818</v>
      </c>
      <c r="H1022" s="29">
        <f>CADASTROS!$G$862</f>
        <v>13</v>
      </c>
      <c r="I1022" s="19" t="str">
        <f>CADASTROS!$H$862</f>
        <v>00010905-3</v>
      </c>
      <c r="J1022" s="21">
        <f t="shared" si="27"/>
        <v>0</v>
      </c>
    </row>
    <row r="1023" spans="1:10" ht="15.75" x14ac:dyDescent="0.25">
      <c r="A1023" s="27">
        <f>CADASTROS!$B$863</f>
        <v>861</v>
      </c>
      <c r="B1023" s="18" t="str">
        <f>CADASTROS!$C$863</f>
        <v>Adarildo Caio</v>
      </c>
      <c r="C1023" s="28"/>
      <c r="D1023" s="44">
        <f>PLANILHA_COLHEITA_DIÁRIA!$I$1376</f>
        <v>0</v>
      </c>
      <c r="E1023" s="20">
        <v>6</v>
      </c>
      <c r="F1023" s="29" t="str">
        <f>CADASTROS!$E$863</f>
        <v>Bradesco</v>
      </c>
      <c r="G1023" s="27">
        <f>CADASTROS!$F$863</f>
        <v>3616</v>
      </c>
      <c r="H1023" s="29" t="str">
        <f>CADASTROS!$G$863</f>
        <v>c/corr</v>
      </c>
      <c r="I1023" s="19" t="str">
        <f>CADASTROS!$H$863</f>
        <v>0007185-4</v>
      </c>
      <c r="J1023" s="21">
        <f t="shared" si="27"/>
        <v>0</v>
      </c>
    </row>
    <row r="1024" spans="1:10" ht="15.75" x14ac:dyDescent="0.25">
      <c r="A1024" s="27">
        <f>CADASTROS!$B$864</f>
        <v>862</v>
      </c>
      <c r="B1024" s="18" t="str">
        <f>CADASTROS!$C$864</f>
        <v>Guiomar Souza Santos</v>
      </c>
      <c r="C1024" s="28"/>
      <c r="D1024" s="44">
        <f>PLANILHA_COLHEITA_DIÁRIA!$I$1377</f>
        <v>0</v>
      </c>
      <c r="E1024" s="20">
        <v>6</v>
      </c>
      <c r="F1024" s="29" t="str">
        <f>CADASTROS!$E$864</f>
        <v>Cx. Econômica</v>
      </c>
      <c r="G1024" s="27">
        <f>CADASTROS!$F$864</f>
        <v>4818</v>
      </c>
      <c r="H1024" s="29">
        <f>CADASTROS!$G$864</f>
        <v>13</v>
      </c>
      <c r="I1024" s="19" t="str">
        <f>CADASTROS!$H$864</f>
        <v>00004720-1</v>
      </c>
      <c r="J1024" s="21">
        <f t="shared" si="27"/>
        <v>0</v>
      </c>
    </row>
    <row r="1025" spans="1:10" ht="15.75" x14ac:dyDescent="0.25">
      <c r="A1025" s="27">
        <f>CADASTROS!$B$865</f>
        <v>863</v>
      </c>
      <c r="B1025" s="18" t="str">
        <f>CADASTROS!$C$865</f>
        <v>Jaime Gonçalves Santos</v>
      </c>
      <c r="C1025" s="28"/>
      <c r="D1025" s="50">
        <f>PLANILHA_COLHEITA_DIÁRIA!$I$1378</f>
        <v>0</v>
      </c>
      <c r="E1025" s="20">
        <v>6</v>
      </c>
      <c r="F1025" s="29" t="str">
        <f>CADASTROS!$E$865</f>
        <v>Cx. Econômica</v>
      </c>
      <c r="G1025" s="27">
        <f>CADASTROS!$F$865</f>
        <v>4818</v>
      </c>
      <c r="H1025" s="29">
        <f>CADASTROS!$G$865</f>
        <v>13</v>
      </c>
      <c r="I1025" s="19" t="str">
        <f>CADASTROS!$H$865</f>
        <v>00007643-0</v>
      </c>
      <c r="J1025" s="21">
        <f t="shared" si="27"/>
        <v>0</v>
      </c>
    </row>
    <row r="1026" spans="1:10" ht="15.75" x14ac:dyDescent="0.25">
      <c r="A1026" s="27">
        <f>CADASTROS!$B$866</f>
        <v>864</v>
      </c>
      <c r="B1026" s="18" t="str">
        <f>CADASTROS!$C$866</f>
        <v>Max Souza Oliveira</v>
      </c>
      <c r="C1026" s="28"/>
      <c r="D1026" s="44">
        <f>PLANILHA_COLHEITA_DIÁRIA!$I$1379</f>
        <v>0</v>
      </c>
      <c r="E1026" s="20">
        <v>6</v>
      </c>
      <c r="F1026" s="29" t="str">
        <f>CADASTROS!$E$866</f>
        <v>Cx. Econômica</v>
      </c>
      <c r="G1026" s="27">
        <f>CADASTROS!$F$866</f>
        <v>4825</v>
      </c>
      <c r="H1026" s="29">
        <f>CADASTROS!$G$866</f>
        <v>13</v>
      </c>
      <c r="I1026" s="19" t="str">
        <f>CADASTROS!$H$866</f>
        <v>00015799-4</v>
      </c>
      <c r="J1026" s="21">
        <f t="shared" si="27"/>
        <v>0</v>
      </c>
    </row>
    <row r="1027" spans="1:10" ht="15.75" x14ac:dyDescent="0.25">
      <c r="A1027" s="27">
        <f>CADASTROS!$B$867</f>
        <v>865</v>
      </c>
      <c r="B1027" s="18" t="str">
        <f>CADASTROS!$C$867</f>
        <v>Joaldo Pires Alves</v>
      </c>
      <c r="C1027" s="28"/>
      <c r="D1027" s="44">
        <f>PLANILHA_COLHEITA_DIÁRIA!$I$1380</f>
        <v>0</v>
      </c>
      <c r="E1027" s="20">
        <v>6</v>
      </c>
      <c r="F1027" s="29" t="str">
        <f>CADASTROS!$E$867</f>
        <v>Cx. Econômica</v>
      </c>
      <c r="G1027" s="27">
        <f>CADASTROS!$F$867</f>
        <v>1943</v>
      </c>
      <c r="H1027" s="29">
        <f>CADASTROS!$G$867</f>
        <v>23</v>
      </c>
      <c r="I1027" s="19" t="str">
        <f>CADASTROS!$H$867</f>
        <v>00007948-0</v>
      </c>
      <c r="J1027" s="21">
        <f>D1027*E1027</f>
        <v>0</v>
      </c>
    </row>
    <row r="1028" spans="1:10" ht="15.75" x14ac:dyDescent="0.25">
      <c r="A1028" s="27">
        <f>CADASTROS!$B$868</f>
        <v>866</v>
      </c>
      <c r="B1028" s="18" t="str">
        <f>CADASTROS!$C$868</f>
        <v>Mário Santos Gonçalves</v>
      </c>
      <c r="C1028" s="28"/>
      <c r="D1028" s="44">
        <f>PLANILHA_COLHEITA_DIÁRIA!$I$1381</f>
        <v>76</v>
      </c>
      <c r="E1028" s="20">
        <v>6</v>
      </c>
      <c r="F1028" s="29" t="str">
        <f>CADASTROS!$E$868</f>
        <v>Cx. Econômica</v>
      </c>
      <c r="G1028" s="27">
        <f>CADASTROS!$F$868</f>
        <v>4825</v>
      </c>
      <c r="H1028" s="29">
        <f>CADASTROS!$G$868</f>
        <v>13</v>
      </c>
      <c r="I1028" s="19" t="str">
        <f>CADASTROS!$H$868</f>
        <v>00012603-7</v>
      </c>
      <c r="J1028" s="21">
        <f>D1028*E1028</f>
        <v>456</v>
      </c>
    </row>
    <row r="1029" spans="1:10" ht="15.75" x14ac:dyDescent="0.25">
      <c r="A1029" s="27">
        <f>CADASTROS!$B$869</f>
        <v>867</v>
      </c>
      <c r="B1029" s="18" t="str">
        <f>CADASTROS!$C$869</f>
        <v>Tânia Regina N. Lemos</v>
      </c>
      <c r="C1029" s="28"/>
      <c r="D1029" s="44">
        <f>PLANILHA_COLHEITA_DIÁRIA!$I$1382</f>
        <v>0</v>
      </c>
      <c r="E1029" s="20">
        <v>6</v>
      </c>
      <c r="F1029" s="29" t="str">
        <f>CADASTROS!$E$869</f>
        <v>Cx. Econômica</v>
      </c>
      <c r="G1029" s="27">
        <f>CADASTROS!$F$869</f>
        <v>949</v>
      </c>
      <c r="H1029" s="29">
        <f>CADASTROS!$G$869</f>
        <v>13</v>
      </c>
      <c r="I1029" s="19" t="str">
        <f>CADASTROS!$H$869</f>
        <v>00020248-9</v>
      </c>
      <c r="J1029" s="21">
        <f>D1029*E1029</f>
        <v>0</v>
      </c>
    </row>
    <row r="1030" spans="1:10" ht="15.75" x14ac:dyDescent="0.25">
      <c r="A1030" s="27">
        <f>CADASTROS!$B$870</f>
        <v>868</v>
      </c>
      <c r="B1030" s="18" t="str">
        <f>CADASTROS!$C$870</f>
        <v>Judite M. Santos</v>
      </c>
      <c r="C1030" s="28"/>
      <c r="D1030" s="44">
        <f>PLANILHA_COLHEITA_DIÁRIA!$I$1383</f>
        <v>94.5</v>
      </c>
      <c r="E1030" s="20">
        <v>6</v>
      </c>
      <c r="F1030" s="29" t="str">
        <f>CADASTROS!$E$870</f>
        <v>Cx. Econômica</v>
      </c>
      <c r="G1030" s="27">
        <f>CADASTROS!$F$870</f>
        <v>4818</v>
      </c>
      <c r="H1030" s="29">
        <f>CADASTROS!$G$870</f>
        <v>1288</v>
      </c>
      <c r="I1030" s="19" t="str">
        <f>CADASTROS!$H$870</f>
        <v>854551909-3</v>
      </c>
      <c r="J1030" s="21">
        <f t="shared" ref="J1030:J1061" si="28">D1030*E1030</f>
        <v>567</v>
      </c>
    </row>
    <row r="1031" spans="1:10" ht="15.75" x14ac:dyDescent="0.25">
      <c r="A1031" s="27">
        <f>CADASTROS!$B$871</f>
        <v>869</v>
      </c>
      <c r="B1031" s="18" t="str">
        <f>CADASTROS!$C$871</f>
        <v>Maria de Lourdes R. Oliveira</v>
      </c>
      <c r="C1031" s="28"/>
      <c r="D1031" s="50">
        <f>PLANILHA_COLHEITA_DIÁRIA!$I$1384</f>
        <v>0</v>
      </c>
      <c r="E1031" s="20">
        <v>6</v>
      </c>
      <c r="F1031" s="29" t="str">
        <f>CADASTROS!$E$871</f>
        <v>Cx. Econômica</v>
      </c>
      <c r="G1031" s="27">
        <f>CADASTROS!$F$871</f>
        <v>4818</v>
      </c>
      <c r="H1031" s="29">
        <f>CADASTROS!$G$871</f>
        <v>13</v>
      </c>
      <c r="I1031" s="19" t="str">
        <f>CADASTROS!$H$871</f>
        <v>00005702-9</v>
      </c>
      <c r="J1031" s="21">
        <f t="shared" si="28"/>
        <v>0</v>
      </c>
    </row>
    <row r="1032" spans="1:10" ht="15.75" x14ac:dyDescent="0.25">
      <c r="A1032" s="27">
        <f>CADASTROS!$B$872</f>
        <v>870</v>
      </c>
      <c r="B1032" s="18" t="str">
        <f>CADASTROS!$C$872</f>
        <v>José N. P. da Silva</v>
      </c>
      <c r="C1032" s="28"/>
      <c r="D1032" s="44">
        <f>PLANILHA_COLHEITA_DIÁRIA!$I$1385</f>
        <v>0</v>
      </c>
      <c r="E1032" s="20">
        <v>6</v>
      </c>
      <c r="F1032" s="29" t="str">
        <f>CADASTROS!$E$872</f>
        <v>Cx. Econômica</v>
      </c>
      <c r="G1032" s="27">
        <f>CADASTROS!$F$872</f>
        <v>642</v>
      </c>
      <c r="H1032" s="29">
        <f>CADASTROS!$G$872</f>
        <v>13</v>
      </c>
      <c r="I1032" s="19" t="str">
        <f>CADASTROS!$H$872</f>
        <v>00160850-1</v>
      </c>
      <c r="J1032" s="21">
        <f t="shared" si="28"/>
        <v>0</v>
      </c>
    </row>
    <row r="1033" spans="1:10" ht="15.75" x14ac:dyDescent="0.25">
      <c r="A1033" s="27">
        <f>CADASTROS!$B$873</f>
        <v>871</v>
      </c>
      <c r="B1033" s="18" t="str">
        <f>CADASTROS!$C$873</f>
        <v>Emile Almeida Coelho</v>
      </c>
      <c r="C1033" s="28"/>
      <c r="D1033" s="44">
        <f>PLANILHA_COLHEITA_DIÁRIA!$I$1386</f>
        <v>0</v>
      </c>
      <c r="E1033" s="20">
        <v>6</v>
      </c>
      <c r="F1033" s="29" t="str">
        <f>CADASTROS!$E$873</f>
        <v>Cx. Econômica</v>
      </c>
      <c r="G1033" s="27">
        <f>CADASTROS!$F$873</f>
        <v>4067</v>
      </c>
      <c r="H1033" s="29">
        <f>CADASTROS!$G$873</f>
        <v>13</v>
      </c>
      <c r="I1033" s="19" t="str">
        <f>CADASTROS!$H$873</f>
        <v>00017762-6</v>
      </c>
      <c r="J1033" s="21">
        <f t="shared" si="28"/>
        <v>0</v>
      </c>
    </row>
    <row r="1034" spans="1:10" ht="15.75" x14ac:dyDescent="0.25">
      <c r="A1034" s="27">
        <f>CADASTROS!$B$874</f>
        <v>872</v>
      </c>
      <c r="B1034" s="18" t="str">
        <f>CADASTROS!$C$874</f>
        <v>Noelio Santos Silva</v>
      </c>
      <c r="C1034" s="28"/>
      <c r="D1034" s="50">
        <f>PLANILHA_COLHEITA_DIÁRIA!$I$1387</f>
        <v>0</v>
      </c>
      <c r="E1034" s="20">
        <v>6</v>
      </c>
      <c r="F1034" s="29" t="str">
        <f>CADASTROS!$E$874</f>
        <v>Banco do Brasil</v>
      </c>
      <c r="G1034" s="27" t="str">
        <f>CADASTROS!$F$874</f>
        <v>2760-X</v>
      </c>
      <c r="H1034" s="29" t="str">
        <f>CADASTROS!$G$874</f>
        <v>poup</v>
      </c>
      <c r="I1034" s="19" t="str">
        <f>CADASTROS!$H$874</f>
        <v>19.880-3</v>
      </c>
      <c r="J1034" s="21">
        <f t="shared" si="28"/>
        <v>0</v>
      </c>
    </row>
    <row r="1035" spans="1:10" ht="15.75" x14ac:dyDescent="0.25">
      <c r="A1035" s="27">
        <f>CADASTROS!$B$875</f>
        <v>873</v>
      </c>
      <c r="B1035" s="18" t="str">
        <f>CADASTROS!$C$875</f>
        <v>Maria Betânia S. de Oliveira</v>
      </c>
      <c r="C1035" s="28"/>
      <c r="D1035" s="44">
        <f>PLANILHA_COLHEITA_DIÁRIA!$I$1388</f>
        <v>84</v>
      </c>
      <c r="E1035" s="20">
        <v>6</v>
      </c>
      <c r="F1035" s="29" t="str">
        <f>CADASTROS!$E$875</f>
        <v>Cx. Econômica</v>
      </c>
      <c r="G1035" s="27">
        <f>CADASTROS!$F$875</f>
        <v>4825</v>
      </c>
      <c r="H1035" s="29">
        <f>CADASTROS!$G$875</f>
        <v>13</v>
      </c>
      <c r="I1035" s="19" t="str">
        <f>CADASTROS!$H$875</f>
        <v>00019350-8</v>
      </c>
      <c r="J1035" s="21">
        <f>D1035*E1035</f>
        <v>504</v>
      </c>
    </row>
    <row r="1036" spans="1:10" ht="15.75" x14ac:dyDescent="0.25">
      <c r="A1036" s="27">
        <f>CADASTROS!$B$876</f>
        <v>874</v>
      </c>
      <c r="B1036" s="18" t="str">
        <f>CADASTROS!$C$876</f>
        <v>Luciane da Silva Nunes</v>
      </c>
      <c r="C1036" s="28"/>
      <c r="D1036" s="50">
        <f>PLANILHA_COLHEITA_DIÁRIA!$I$1389</f>
        <v>31.5</v>
      </c>
      <c r="E1036" s="20">
        <v>6</v>
      </c>
      <c r="F1036" s="29" t="str">
        <f>CADASTROS!$E$876</f>
        <v>Cx. Econômica</v>
      </c>
      <c r="G1036" s="27">
        <f>CADASTROS!$F$876</f>
        <v>949</v>
      </c>
      <c r="H1036" s="29">
        <f>CADASTROS!$G$876</f>
        <v>23</v>
      </c>
      <c r="I1036" s="19" t="str">
        <f>CADASTROS!$H$876</f>
        <v>00028234-0</v>
      </c>
      <c r="J1036" s="21">
        <f t="shared" si="28"/>
        <v>189</v>
      </c>
    </row>
    <row r="1037" spans="1:10" ht="15.75" x14ac:dyDescent="0.25">
      <c r="A1037" s="27">
        <f>CADASTROS!$B$877</f>
        <v>875</v>
      </c>
      <c r="B1037" s="18" t="str">
        <f>CADASTROS!$C$877</f>
        <v>Manoel Messias de Jesus</v>
      </c>
      <c r="C1037" s="28"/>
      <c r="D1037" s="50">
        <f>PLANILHA_COLHEITA_DIÁRIA!$I$1390</f>
        <v>0</v>
      </c>
      <c r="E1037" s="20">
        <v>6</v>
      </c>
      <c r="F1037" s="29" t="str">
        <f>CADASTROS!$E$877</f>
        <v>Cx. Econômica</v>
      </c>
      <c r="G1037" s="27">
        <f>CADASTROS!$F$877</f>
        <v>4825</v>
      </c>
      <c r="H1037" s="29">
        <f>CADASTROS!$G$877</f>
        <v>13</v>
      </c>
      <c r="I1037" s="19" t="str">
        <f>CADASTROS!$H$877</f>
        <v>00011284-2</v>
      </c>
      <c r="J1037" s="21">
        <f t="shared" si="28"/>
        <v>0</v>
      </c>
    </row>
    <row r="1038" spans="1:10" ht="15.75" x14ac:dyDescent="0.25">
      <c r="A1038" s="27">
        <f>CADASTROS!$B$878</f>
        <v>876</v>
      </c>
      <c r="B1038" s="18" t="str">
        <f>CADASTROS!$C$878</f>
        <v>Laiane Santos de Souza</v>
      </c>
      <c r="C1038" s="28"/>
      <c r="D1038" s="63">
        <f>PLANILHA_COLHEITA_DIÁRIA!$I$1391</f>
        <v>0</v>
      </c>
      <c r="E1038" s="20">
        <v>6</v>
      </c>
      <c r="F1038" s="29" t="str">
        <f>CADASTROS!$E$878</f>
        <v>Banco do Brasil</v>
      </c>
      <c r="G1038" s="27" t="str">
        <f>CADASTROS!$F$878</f>
        <v>2760-x</v>
      </c>
      <c r="H1038" s="29" t="str">
        <f>CADASTROS!$G$878</f>
        <v>poup</v>
      </c>
      <c r="I1038" s="19" t="str">
        <f>CADASTROS!$H$878</f>
        <v>19.801-3</v>
      </c>
      <c r="J1038" s="21">
        <f t="shared" si="28"/>
        <v>0</v>
      </c>
    </row>
    <row r="1039" spans="1:10" ht="15.75" x14ac:dyDescent="0.25">
      <c r="A1039" s="27">
        <f>CADASTROS!$B$879</f>
        <v>877</v>
      </c>
      <c r="B1039" s="18" t="str">
        <f>CADASTROS!$C$879</f>
        <v>Luzineide Pires de Souza</v>
      </c>
      <c r="C1039" s="28"/>
      <c r="D1039" s="63">
        <f>PLANILHA_COLHEITA_DIÁRIA!$I$1392</f>
        <v>0</v>
      </c>
      <c r="E1039" s="20">
        <v>6</v>
      </c>
      <c r="F1039" s="29" t="str">
        <f>CADASTROS!$E$879</f>
        <v>Cx. Econômica</v>
      </c>
      <c r="G1039" s="27">
        <f>CADASTROS!$F$879</f>
        <v>949</v>
      </c>
      <c r="H1039" s="29">
        <f>CADASTROS!$G$879</f>
        <v>23</v>
      </c>
      <c r="I1039" s="19" t="str">
        <f>CADASTROS!$H$879</f>
        <v>00028208-0</v>
      </c>
      <c r="J1039" s="21">
        <f t="shared" si="28"/>
        <v>0</v>
      </c>
    </row>
    <row r="1040" spans="1:10" ht="15.75" x14ac:dyDescent="0.25">
      <c r="A1040" s="27">
        <f>CADASTROS!$B$880</f>
        <v>878</v>
      </c>
      <c r="B1040" s="18" t="str">
        <f>CADASTROS!$C$880</f>
        <v>Hercules P dos Santos</v>
      </c>
      <c r="C1040" s="28"/>
      <c r="D1040" s="44">
        <f>PLANILHA_COLHEITA_DIÁRIA!$I$1393</f>
        <v>0</v>
      </c>
      <c r="E1040" s="20">
        <v>6</v>
      </c>
      <c r="F1040" s="29" t="str">
        <f>CADASTROS!$E$880</f>
        <v>Cx. Econômica</v>
      </c>
      <c r="G1040" s="27">
        <f>CADASTROS!$F$880</f>
        <v>4818</v>
      </c>
      <c r="H1040" s="29">
        <f>CADASTROS!$G$880</f>
        <v>13</v>
      </c>
      <c r="I1040" s="19" t="str">
        <f>CADASTROS!$H$880</f>
        <v>00009403-0</v>
      </c>
      <c r="J1040" s="21">
        <f t="shared" si="28"/>
        <v>0</v>
      </c>
    </row>
    <row r="1041" spans="1:10" ht="15.75" x14ac:dyDescent="0.25">
      <c r="A1041" s="27">
        <f>CADASTROS!$B$881</f>
        <v>879</v>
      </c>
      <c r="B1041" s="18" t="str">
        <f>CADASTROS!$C$881</f>
        <v>Morivaldo S do Nascimento</v>
      </c>
      <c r="C1041" s="28"/>
      <c r="D1041" s="63">
        <f>PLANILHA_COLHEITA_DIÁRIA!$I$1394</f>
        <v>0</v>
      </c>
      <c r="E1041" s="20">
        <v>6</v>
      </c>
      <c r="F1041" s="29" t="str">
        <f>CADASTROS!$E$881</f>
        <v>Cx. Econômica</v>
      </c>
      <c r="G1041" s="27">
        <f>CADASTROS!$F$881</f>
        <v>4818</v>
      </c>
      <c r="H1041" s="29">
        <f>CADASTROS!$G$881</f>
        <v>13</v>
      </c>
      <c r="I1041" s="19" t="str">
        <f>CADASTROS!$H$881</f>
        <v>00011444-8</v>
      </c>
      <c r="J1041" s="21">
        <f t="shared" si="28"/>
        <v>0</v>
      </c>
    </row>
    <row r="1042" spans="1:10" ht="15.75" x14ac:dyDescent="0.25">
      <c r="A1042" s="27">
        <f>CADASTROS!$B$882</f>
        <v>880</v>
      </c>
      <c r="B1042" s="18" t="str">
        <f>CADASTROS!$C$882</f>
        <v>Mariene da Silva</v>
      </c>
      <c r="C1042" s="28"/>
      <c r="D1042" s="50">
        <f>PLANILHA_COLHEITA_DIÁRIA!$I$1395</f>
        <v>0</v>
      </c>
      <c r="E1042" s="20">
        <v>6</v>
      </c>
      <c r="F1042" s="29" t="str">
        <f>CADASTROS!$E$882</f>
        <v>Cx. Econômica</v>
      </c>
      <c r="G1042" s="27">
        <f>CADASTROS!$F$882</f>
        <v>4825</v>
      </c>
      <c r="H1042" s="29">
        <f>CADASTROS!$G$882</f>
        <v>13</v>
      </c>
      <c r="I1042" s="19" t="str">
        <f>CADASTROS!$H$882</f>
        <v>00001365-8</v>
      </c>
      <c r="J1042" s="21">
        <f t="shared" si="28"/>
        <v>0</v>
      </c>
    </row>
    <row r="1043" spans="1:10" ht="15.75" x14ac:dyDescent="0.25">
      <c r="A1043" s="27">
        <f>CADASTROS!$B$883</f>
        <v>881</v>
      </c>
      <c r="B1043" s="18" t="str">
        <f>CADASTROS!$C$883</f>
        <v>Abinailton Oliveira Costa</v>
      </c>
      <c r="C1043" s="28"/>
      <c r="D1043" s="44">
        <f>PLANILHA_COLHEITA_DIÁRIA!$I$1396</f>
        <v>0</v>
      </c>
      <c r="E1043" s="20">
        <v>6</v>
      </c>
      <c r="F1043" s="29" t="str">
        <f>CADASTROS!$E$883</f>
        <v>Cx. Econômica</v>
      </c>
      <c r="G1043" s="27">
        <f>CADASTROS!$F$883</f>
        <v>4818</v>
      </c>
      <c r="H1043" s="29">
        <f>CADASTROS!$G$883</f>
        <v>13</v>
      </c>
      <c r="I1043" s="19" t="str">
        <f>CADASTROS!$H$883</f>
        <v>00007448-9</v>
      </c>
      <c r="J1043" s="21">
        <f t="shared" si="28"/>
        <v>0</v>
      </c>
    </row>
    <row r="1044" spans="1:10" ht="15.75" x14ac:dyDescent="0.25">
      <c r="A1044" s="27">
        <f>CADASTROS!$B$884</f>
        <v>882</v>
      </c>
      <c r="B1044" s="18" t="str">
        <f>CADASTROS!$C$884</f>
        <v>Leo Allive O. Martins</v>
      </c>
      <c r="C1044" s="28"/>
      <c r="D1044" s="44">
        <f>PLANILHA_COLHEITA_DIÁRIA!$I$1397</f>
        <v>0</v>
      </c>
      <c r="E1044" s="20">
        <v>6</v>
      </c>
      <c r="F1044" s="29" t="str">
        <f>CADASTROS!$E$884</f>
        <v>Cx. Econômica</v>
      </c>
      <c r="G1044" s="27">
        <f>CADASTROS!$F$884</f>
        <v>4825</v>
      </c>
      <c r="H1044" s="29">
        <f>CADASTROS!$G$884</f>
        <v>13</v>
      </c>
      <c r="I1044" s="19" t="str">
        <f>CADASTROS!$H$884</f>
        <v>00020605-7</v>
      </c>
      <c r="J1044" s="21">
        <f t="shared" si="28"/>
        <v>0</v>
      </c>
    </row>
    <row r="1045" spans="1:10" ht="15.75" x14ac:dyDescent="0.25">
      <c r="A1045" s="27">
        <f>CADASTROS!$B$885</f>
        <v>883</v>
      </c>
      <c r="B1045" s="18" t="str">
        <f>CADASTROS!$C$885</f>
        <v>Gersonilson de Jesus Brito</v>
      </c>
      <c r="C1045" s="28"/>
      <c r="D1045" s="44">
        <f>PLANILHA_COLHEITA_DIÁRIA!$I$1398</f>
        <v>0</v>
      </c>
      <c r="E1045" s="20">
        <v>6</v>
      </c>
      <c r="F1045" s="29" t="str">
        <f>CADASTROS!$E$885</f>
        <v>Banco do Brasil</v>
      </c>
      <c r="G1045" s="27" t="str">
        <f>CADASTROS!$F$885</f>
        <v>2760-X</v>
      </c>
      <c r="H1045" s="29" t="str">
        <f>CADASTROS!$G$885</f>
        <v>poup</v>
      </c>
      <c r="I1045" s="19" t="str">
        <f>CADASTROS!$H$885</f>
        <v>11.160-0</v>
      </c>
      <c r="J1045" s="21">
        <f t="shared" si="28"/>
        <v>0</v>
      </c>
    </row>
    <row r="1046" spans="1:10" ht="15.75" x14ac:dyDescent="0.25">
      <c r="A1046" s="27">
        <f>CADASTROS!$B$886</f>
        <v>884</v>
      </c>
      <c r="B1046" s="18" t="str">
        <f>CADASTROS!$C$886</f>
        <v>Maria José Silva de Oliveira</v>
      </c>
      <c r="C1046" s="28"/>
      <c r="D1046" s="44">
        <f>PLANILHA_COLHEITA_DIÁRIA!$I$1399</f>
        <v>0</v>
      </c>
      <c r="E1046" s="20">
        <v>6</v>
      </c>
      <c r="F1046" s="29" t="str">
        <f>CADASTROS!$E$886</f>
        <v>Cx. Econômica</v>
      </c>
      <c r="G1046" s="27">
        <f>CADASTROS!$F$886</f>
        <v>4818</v>
      </c>
      <c r="H1046" s="29">
        <f>CADASTROS!$G$886</f>
        <v>13</v>
      </c>
      <c r="I1046" s="19" t="str">
        <f>CADASTROS!$H$886</f>
        <v>00012655-1</v>
      </c>
      <c r="J1046" s="21">
        <f t="shared" si="28"/>
        <v>0</v>
      </c>
    </row>
    <row r="1047" spans="1:10" ht="15.75" x14ac:dyDescent="0.25">
      <c r="A1047" s="27">
        <f>CADASTROS!$B$887</f>
        <v>885</v>
      </c>
      <c r="B1047" s="18" t="str">
        <f>CADASTROS!$C$887</f>
        <v>Luiz Carlos S. Soares</v>
      </c>
      <c r="C1047" s="28"/>
      <c r="D1047" s="44">
        <f>PLANILHA_COLHEITA_DIÁRIA!$I$1400</f>
        <v>59.5</v>
      </c>
      <c r="E1047" s="20">
        <v>6</v>
      </c>
      <c r="F1047" s="29" t="str">
        <f>CADASTROS!$E$887</f>
        <v>Cx. Econômica</v>
      </c>
      <c r="G1047" s="27">
        <f>CADASTROS!$F$887</f>
        <v>4818</v>
      </c>
      <c r="H1047" s="29">
        <f>CADASTROS!$G$887</f>
        <v>13</v>
      </c>
      <c r="I1047" s="19" t="str">
        <f>CADASTROS!$H$887</f>
        <v>00011822-2</v>
      </c>
      <c r="J1047" s="21">
        <f t="shared" si="28"/>
        <v>357</v>
      </c>
    </row>
    <row r="1048" spans="1:10" ht="15.75" x14ac:dyDescent="0.25">
      <c r="A1048" s="27">
        <f>CADASTROS!$B$888</f>
        <v>886</v>
      </c>
      <c r="B1048" s="18" t="str">
        <f>CADASTROS!$C$888</f>
        <v>Franciele dos Santos Soares</v>
      </c>
      <c r="C1048" s="28"/>
      <c r="D1048" s="44">
        <f>PLANILHA_COLHEITA_DIÁRIA!$I$1413</f>
        <v>83.5</v>
      </c>
      <c r="E1048" s="20">
        <v>6</v>
      </c>
      <c r="F1048" s="29" t="str">
        <f>CADASTROS!$E$888</f>
        <v>Cx. Econômica</v>
      </c>
      <c r="G1048" s="27">
        <f>CADASTROS!$F$888</f>
        <v>2162</v>
      </c>
      <c r="H1048" s="29">
        <f>CADASTROS!$G$888</f>
        <v>13</v>
      </c>
      <c r="I1048" s="19" t="str">
        <f>CADASTROS!$H$888</f>
        <v>00021096-9</v>
      </c>
      <c r="J1048" s="21">
        <f t="shared" si="28"/>
        <v>501</v>
      </c>
    </row>
    <row r="1049" spans="1:10" ht="15.75" x14ac:dyDescent="0.25">
      <c r="A1049" s="27">
        <f>CADASTROS!$B$889</f>
        <v>887</v>
      </c>
      <c r="B1049" s="18" t="str">
        <f>CADASTROS!$C$889</f>
        <v>Vera Santos da Paixão</v>
      </c>
      <c r="C1049" s="28"/>
      <c r="D1049" s="63">
        <f>PLANILHA_COLHEITA_DIÁRIA!$I$1414</f>
        <v>0</v>
      </c>
      <c r="E1049" s="20">
        <v>6</v>
      </c>
      <c r="F1049" s="29" t="str">
        <f>CADASTROS!$E$889</f>
        <v>Cx. Econômica</v>
      </c>
      <c r="G1049" s="27">
        <f>CADASTROS!$F$889</f>
        <v>949</v>
      </c>
      <c r="H1049" s="29">
        <f>CADASTROS!$G$889</f>
        <v>23</v>
      </c>
      <c r="I1049" s="19" t="str">
        <f>CADASTROS!$H$889</f>
        <v>00006495-4</v>
      </c>
      <c r="J1049" s="21">
        <f t="shared" si="28"/>
        <v>0</v>
      </c>
    </row>
    <row r="1050" spans="1:10" ht="15.75" x14ac:dyDescent="0.25">
      <c r="A1050" s="27">
        <f>CADASTROS!$B$890</f>
        <v>888</v>
      </c>
      <c r="B1050" s="18" t="str">
        <f>CADASTROS!$C$890</f>
        <v>Ediandro Fideles de Souza</v>
      </c>
      <c r="C1050" s="28"/>
      <c r="D1050" s="44">
        <f>PLANILHA_COLHEITA_DIÁRIA!$I$1415</f>
        <v>0</v>
      </c>
      <c r="E1050" s="20">
        <v>6</v>
      </c>
      <c r="F1050" s="29" t="str">
        <f>CADASTROS!$E$890</f>
        <v>Cx. Econômica</v>
      </c>
      <c r="G1050" s="27">
        <f>CADASTROS!$F$890</f>
        <v>4601</v>
      </c>
      <c r="H1050" s="29">
        <f>CADASTROS!$G$890</f>
        <v>13</v>
      </c>
      <c r="I1050" s="19" t="str">
        <f>CADASTROS!$H$890</f>
        <v>00008773-4</v>
      </c>
      <c r="J1050" s="21">
        <f t="shared" si="28"/>
        <v>0</v>
      </c>
    </row>
    <row r="1051" spans="1:10" ht="15.75" x14ac:dyDescent="0.25">
      <c r="A1051" s="27">
        <f>CADASTROS!$B$891</f>
        <v>889</v>
      </c>
      <c r="B1051" s="18" t="str">
        <f>CADASTROS!$C$891</f>
        <v>Ednalva de Jesus Santos</v>
      </c>
      <c r="C1051" s="28"/>
      <c r="D1051" s="63">
        <f>PLANILHA_COLHEITA_DIÁRIA!$I$1416</f>
        <v>90.5</v>
      </c>
      <c r="E1051" s="20">
        <v>6</v>
      </c>
      <c r="F1051" s="29" t="str">
        <f>CADASTROS!$E$891</f>
        <v>Cx. Econômica</v>
      </c>
      <c r="G1051" s="27">
        <f>CADASTROS!$F$891</f>
        <v>949</v>
      </c>
      <c r="H1051" s="29">
        <f>CADASTROS!$G$891</f>
        <v>23</v>
      </c>
      <c r="I1051" s="19" t="str">
        <f>CADASTROS!$H$891</f>
        <v>00020668-6</v>
      </c>
      <c r="J1051" s="21">
        <f t="shared" si="28"/>
        <v>543</v>
      </c>
    </row>
    <row r="1052" spans="1:10" ht="15.75" x14ac:dyDescent="0.25">
      <c r="A1052" s="27">
        <f>CADASTROS!$B$892</f>
        <v>890</v>
      </c>
      <c r="B1052" s="18" t="str">
        <f>CADASTROS!$C$892</f>
        <v>Rozalia Pereira da Silva</v>
      </c>
      <c r="C1052" s="28"/>
      <c r="D1052" s="63">
        <f>PLANILHA_COLHEITA_DIÁRIA!$I$1417</f>
        <v>0</v>
      </c>
      <c r="E1052" s="20">
        <v>6</v>
      </c>
      <c r="F1052" s="29" t="str">
        <f>CADASTROS!$E$892</f>
        <v>Cx. Econômica</v>
      </c>
      <c r="G1052" s="27">
        <f>CADASTROS!$F$892</f>
        <v>4818</v>
      </c>
      <c r="H1052" s="29">
        <f>CADASTROS!$G$892</f>
        <v>13</v>
      </c>
      <c r="I1052" s="19" t="str">
        <f>CADASTROS!$H$892</f>
        <v>00011738-2</v>
      </c>
      <c r="J1052" s="21">
        <f t="shared" si="28"/>
        <v>0</v>
      </c>
    </row>
    <row r="1053" spans="1:10" ht="15.75" x14ac:dyDescent="0.25">
      <c r="A1053" s="27">
        <f>CADASTROS!$B$893</f>
        <v>891</v>
      </c>
      <c r="B1053" s="18" t="str">
        <f>CADASTROS!$C$893</f>
        <v>Sérgio Santos Silva</v>
      </c>
      <c r="C1053" s="28"/>
      <c r="D1053" s="44">
        <f>PLANILHA_COLHEITA_DIÁRIA!$I$1418</f>
        <v>73</v>
      </c>
      <c r="E1053" s="20">
        <v>6</v>
      </c>
      <c r="F1053" s="29" t="str">
        <f>CADASTROS!$E$893</f>
        <v>Banco do Brasil</v>
      </c>
      <c r="G1053" s="27" t="str">
        <f>CADASTROS!$F$893</f>
        <v>2760-X</v>
      </c>
      <c r="H1053" s="29" t="str">
        <f>CADASTROS!$G$893</f>
        <v>poup</v>
      </c>
      <c r="I1053" s="19" t="str">
        <f>CADASTROS!$H$893</f>
        <v>12.698-5</v>
      </c>
      <c r="J1053" s="21">
        <f t="shared" si="28"/>
        <v>438</v>
      </c>
    </row>
    <row r="1054" spans="1:10" ht="15.75" x14ac:dyDescent="0.25">
      <c r="A1054" s="27">
        <f>CADASTROS!$B$894</f>
        <v>892</v>
      </c>
      <c r="B1054" s="18" t="str">
        <f>CADASTROS!$C$894</f>
        <v>Silvana dos Santos Araújo</v>
      </c>
      <c r="C1054" s="28"/>
      <c r="D1054" s="44">
        <f>PLANILHA_COLHEITA_DIÁRIA!$I$1419</f>
        <v>0</v>
      </c>
      <c r="E1054" s="20">
        <v>6</v>
      </c>
      <c r="F1054" s="29" t="str">
        <f>CADASTROS!$E$894</f>
        <v>Cx. Econômica</v>
      </c>
      <c r="G1054" s="27">
        <f>CADASTROS!$F$894</f>
        <v>4818</v>
      </c>
      <c r="H1054" s="29">
        <f>CADASTROS!$G$894</f>
        <v>13</v>
      </c>
      <c r="I1054" s="19" t="str">
        <f>CADASTROS!$H$894</f>
        <v>00011632-7</v>
      </c>
      <c r="J1054" s="21">
        <f t="shared" si="28"/>
        <v>0</v>
      </c>
    </row>
    <row r="1055" spans="1:10" ht="15.75" x14ac:dyDescent="0.25">
      <c r="A1055" s="27">
        <f>CADASTROS!$B$895</f>
        <v>893</v>
      </c>
      <c r="B1055" s="18" t="str">
        <f>CADASTROS!$C$895</f>
        <v>Lucivânia da Silva Moura</v>
      </c>
      <c r="C1055" s="28"/>
      <c r="D1055" s="44">
        <f>PLANILHA_COLHEITA_DIÁRIA!$I$1420</f>
        <v>225</v>
      </c>
      <c r="E1055" s="20">
        <v>6</v>
      </c>
      <c r="F1055" s="29" t="str">
        <f>CADASTROS!$E$895</f>
        <v>Cx. Econômica</v>
      </c>
      <c r="G1055" s="27">
        <f>CADASTROS!$F$895</f>
        <v>4818</v>
      </c>
      <c r="H1055" s="29">
        <f>CADASTROS!$G$895</f>
        <v>13</v>
      </c>
      <c r="I1055" s="19" t="str">
        <f>CADASTROS!$H$895</f>
        <v>00010285-7</v>
      </c>
      <c r="J1055" s="21">
        <f t="shared" si="28"/>
        <v>1350</v>
      </c>
    </row>
    <row r="1056" spans="1:10" ht="15.75" x14ac:dyDescent="0.25">
      <c r="A1056" s="27">
        <f>CADASTROS!$B$896</f>
        <v>894</v>
      </c>
      <c r="B1056" s="18" t="str">
        <f>CADASTROS!$C$896</f>
        <v>Valdirene Andrade de Brito</v>
      </c>
      <c r="C1056" s="28"/>
      <c r="D1056" s="63">
        <f>PLANILHA_COLHEITA_DIÁRIA!$I$1421</f>
        <v>50.5</v>
      </c>
      <c r="E1056" s="20">
        <v>6</v>
      </c>
      <c r="F1056" s="29" t="str">
        <f>CADASTROS!$E$896</f>
        <v>Cx. Econômica</v>
      </c>
      <c r="G1056" s="27">
        <f>CADASTROS!$F$896</f>
        <v>949</v>
      </c>
      <c r="H1056" s="29">
        <f>CADASTROS!$G$896</f>
        <v>23</v>
      </c>
      <c r="I1056" s="19" t="str">
        <f>CADASTROS!$H$896</f>
        <v>00008583-8</v>
      </c>
      <c r="J1056" s="21">
        <f t="shared" si="28"/>
        <v>303</v>
      </c>
    </row>
    <row r="1057" spans="1:10" ht="15.75" x14ac:dyDescent="0.25">
      <c r="A1057" s="27">
        <f>CADASTROS!$B$897</f>
        <v>895</v>
      </c>
      <c r="B1057" s="18" t="str">
        <f>CADASTROS!$C$897</f>
        <v>Rita de Cássia de Souza</v>
      </c>
      <c r="C1057" s="28"/>
      <c r="D1057" s="44">
        <f>PLANILHA_COLHEITA_DIÁRIA!$I$1422</f>
        <v>0</v>
      </c>
      <c r="E1057" s="20">
        <v>6</v>
      </c>
      <c r="F1057" s="29" t="str">
        <f>CADASTROS!$E$897</f>
        <v>Cx. Econômica</v>
      </c>
      <c r="G1057" s="27">
        <f>CADASTROS!$F$897</f>
        <v>949</v>
      </c>
      <c r="H1057" s="29">
        <f>CADASTROS!$G$897</f>
        <v>13</v>
      </c>
      <c r="I1057" s="19" t="str">
        <f>CADASTROS!$H$897</f>
        <v>00007235-3</v>
      </c>
      <c r="J1057" s="21">
        <f t="shared" si="28"/>
        <v>0</v>
      </c>
    </row>
    <row r="1058" spans="1:10" ht="15.75" x14ac:dyDescent="0.25">
      <c r="A1058" s="27">
        <f>CADASTROS!$B$898</f>
        <v>896</v>
      </c>
      <c r="B1058" s="18" t="str">
        <f>CADASTROS!$C$898</f>
        <v>Joselito Ferreira Silva</v>
      </c>
      <c r="C1058" s="28"/>
      <c r="D1058" s="63">
        <f>PLANILHA_COLHEITA_DIÁRIA!$I$1423</f>
        <v>0</v>
      </c>
      <c r="E1058" s="20">
        <v>6</v>
      </c>
      <c r="F1058" s="29" t="str">
        <f>CADASTROS!$E$898</f>
        <v>Cx. Econômica</v>
      </c>
      <c r="G1058" s="27">
        <f>CADASTROS!$F$898</f>
        <v>780</v>
      </c>
      <c r="H1058" s="29">
        <f>CADASTROS!$G$898</f>
        <v>23</v>
      </c>
      <c r="I1058" s="19" t="str">
        <f>CADASTROS!$H$898</f>
        <v>00022328-0</v>
      </c>
      <c r="J1058" s="21">
        <f t="shared" si="28"/>
        <v>0</v>
      </c>
    </row>
    <row r="1059" spans="1:10" ht="15.75" x14ac:dyDescent="0.25">
      <c r="A1059" s="27">
        <f>CADASTROS!$B$899</f>
        <v>897</v>
      </c>
      <c r="B1059" s="18" t="str">
        <f>CADASTROS!$C$899</f>
        <v>Gilvan de Jesus</v>
      </c>
      <c r="C1059" s="28"/>
      <c r="D1059" s="63">
        <f>PLANILHA_COLHEITA_DIÁRIA!$I$1424</f>
        <v>0</v>
      </c>
      <c r="E1059" s="20">
        <v>6</v>
      </c>
      <c r="F1059" s="29" t="str">
        <f>CADASTROS!$E$899</f>
        <v>Cx. Econômica</v>
      </c>
      <c r="G1059" s="27">
        <f>CADASTROS!$F$899</f>
        <v>4818</v>
      </c>
      <c r="H1059" s="29">
        <f>CADASTROS!$G$899</f>
        <v>13</v>
      </c>
      <c r="I1059" s="19" t="str">
        <f>CADASTROS!$H$899</f>
        <v>00003217-4</v>
      </c>
      <c r="J1059" s="21">
        <f t="shared" si="28"/>
        <v>0</v>
      </c>
    </row>
    <row r="1060" spans="1:10" ht="15.75" x14ac:dyDescent="0.25">
      <c r="A1060" s="27">
        <f>CADASTROS!$B$900</f>
        <v>898</v>
      </c>
      <c r="B1060" s="18" t="str">
        <f>CADASTROS!$C$900</f>
        <v>Carlos Cruz Almeida</v>
      </c>
      <c r="C1060" s="28"/>
      <c r="D1060" s="44">
        <f>PLANILHA_COLHEITA_DIÁRIA!$I$1425</f>
        <v>0</v>
      </c>
      <c r="E1060" s="20">
        <v>6</v>
      </c>
      <c r="F1060" s="29" t="str">
        <f>CADASTROS!$E$900</f>
        <v>Cx. Econômica</v>
      </c>
      <c r="G1060" s="27">
        <f>CADASTROS!$F$900</f>
        <v>4818</v>
      </c>
      <c r="H1060" s="29">
        <f>CADASTROS!$G$900</f>
        <v>13</v>
      </c>
      <c r="I1060" s="19" t="str">
        <f>CADASTROS!$H$900</f>
        <v>00011769-2</v>
      </c>
      <c r="J1060" s="21">
        <f t="shared" si="28"/>
        <v>0</v>
      </c>
    </row>
    <row r="1061" spans="1:10" ht="15.75" x14ac:dyDescent="0.25">
      <c r="A1061" s="27">
        <f>CADASTROS!$B$901</f>
        <v>899</v>
      </c>
      <c r="B1061" s="18" t="str">
        <f>CADASTROS!$C$901</f>
        <v>Sandro Silva de Jesus</v>
      </c>
      <c r="C1061" s="28"/>
      <c r="D1061" s="63">
        <f>PLANILHA_COLHEITA_DIÁRIA!$I$1426</f>
        <v>0</v>
      </c>
      <c r="E1061" s="20">
        <v>6</v>
      </c>
      <c r="F1061" s="29" t="str">
        <f>CADASTROS!$E$901</f>
        <v>Cx. Econômica</v>
      </c>
      <c r="G1061" s="27">
        <f>CADASTROS!$F$901</f>
        <v>4818</v>
      </c>
      <c r="H1061" s="29">
        <f>CADASTROS!$G$901</f>
        <v>13</v>
      </c>
      <c r="I1061" s="19" t="str">
        <f>CADASTROS!$H$901</f>
        <v>00005934-0</v>
      </c>
      <c r="J1061" s="21">
        <f t="shared" si="28"/>
        <v>0</v>
      </c>
    </row>
    <row r="1062" spans="1:10" ht="15.75" x14ac:dyDescent="0.25">
      <c r="B1062" s="289"/>
      <c r="C1062" s="289"/>
      <c r="D1062" s="15">
        <f>SUM(D1017:D1061)</f>
        <v>906</v>
      </c>
      <c r="E1062" s="15"/>
      <c r="F1062" s="41"/>
      <c r="G1062" s="12"/>
      <c r="H1062" s="12"/>
      <c r="I1062" s="42"/>
      <c r="J1062" s="17">
        <f>SUM(J1017:J1061)</f>
        <v>5436</v>
      </c>
    </row>
    <row r="1064" spans="1:10" ht="15.75" x14ac:dyDescent="0.25">
      <c r="A1064" s="282" t="s">
        <v>8</v>
      </c>
      <c r="B1064" s="282"/>
      <c r="C1064" s="282"/>
      <c r="D1064" s="282"/>
      <c r="E1064" s="282"/>
      <c r="F1064" s="282"/>
      <c r="G1064" s="282"/>
      <c r="H1064" s="282"/>
      <c r="I1064" s="282"/>
      <c r="J1064" s="282"/>
    </row>
    <row r="1065" spans="1:10" ht="16.5" thickBot="1" x14ac:dyDescent="0.3">
      <c r="A1065" s="283" t="s">
        <v>10</v>
      </c>
      <c r="B1065" s="283"/>
      <c r="C1065" s="283"/>
      <c r="D1065" s="283"/>
      <c r="E1065" s="283"/>
      <c r="F1065" s="283"/>
      <c r="G1065" s="283"/>
      <c r="H1065" s="283"/>
      <c r="I1065" s="283"/>
      <c r="J1065" s="283"/>
    </row>
    <row r="1066" spans="1:10" ht="17.25" thickTop="1" thickBot="1" x14ac:dyDescent="0.3">
      <c r="A1066" s="284" t="s">
        <v>2967</v>
      </c>
      <c r="B1066" s="284"/>
      <c r="C1066" s="284"/>
      <c r="D1066" s="284"/>
      <c r="E1066" s="284"/>
      <c r="F1066" s="284"/>
      <c r="G1066" s="284"/>
      <c r="H1066" s="284"/>
      <c r="I1066" s="284"/>
      <c r="J1066" s="284"/>
    </row>
    <row r="1067" spans="1:10" ht="18.600000000000001" customHeight="1" x14ac:dyDescent="0.25">
      <c r="A1067" s="22" t="s">
        <v>21</v>
      </c>
      <c r="B1067" s="285" t="s">
        <v>19</v>
      </c>
      <c r="C1067" s="290" t="s">
        <v>7</v>
      </c>
      <c r="D1067" s="292" t="s">
        <v>13</v>
      </c>
      <c r="E1067" s="23" t="s">
        <v>12</v>
      </c>
      <c r="F1067" s="285" t="s">
        <v>14</v>
      </c>
      <c r="G1067" s="285" t="s">
        <v>15</v>
      </c>
      <c r="H1067" s="285" t="s">
        <v>16</v>
      </c>
      <c r="I1067" s="285" t="s">
        <v>17</v>
      </c>
      <c r="J1067" s="287" t="s">
        <v>18</v>
      </c>
    </row>
    <row r="1068" spans="1:10" ht="19.5" customHeight="1" thickBot="1" x14ac:dyDescent="0.3">
      <c r="A1068" s="24" t="s">
        <v>20</v>
      </c>
      <c r="B1068" s="286"/>
      <c r="C1068" s="291"/>
      <c r="D1068" s="293"/>
      <c r="E1068" s="38" t="s">
        <v>11</v>
      </c>
      <c r="F1068" s="286"/>
      <c r="G1068" s="286"/>
      <c r="H1068" s="286"/>
      <c r="I1068" s="286"/>
      <c r="J1068" s="288"/>
    </row>
    <row r="1069" spans="1:10" ht="15.75" x14ac:dyDescent="0.25">
      <c r="A1069" s="27">
        <f>CADASTROS!$B$902</f>
        <v>900</v>
      </c>
      <c r="B1069" s="18" t="str">
        <f>CADASTROS!$C$902</f>
        <v>Sandra Silva de Jesus</v>
      </c>
      <c r="C1069" s="28"/>
      <c r="D1069" s="63">
        <f>PLANILHA_COLHEITA_DIÁRIA!$I$1427</f>
        <v>0</v>
      </c>
      <c r="E1069" s="20">
        <v>6</v>
      </c>
      <c r="F1069" s="29" t="str">
        <f>CADASTROS!$E$902</f>
        <v>Cx. Econômica</v>
      </c>
      <c r="G1069" s="27">
        <f>CADASTROS!$F$902</f>
        <v>4818</v>
      </c>
      <c r="H1069" s="29">
        <f>CADASTROS!$G$902</f>
        <v>13</v>
      </c>
      <c r="I1069" s="19" t="str">
        <f>CADASTROS!$H$902</f>
        <v>00006008-9</v>
      </c>
      <c r="J1069" s="21">
        <f t="shared" ref="J1069:J1078" si="29">D1069*E1069</f>
        <v>0</v>
      </c>
    </row>
    <row r="1070" spans="1:10" ht="15.75" x14ac:dyDescent="0.25">
      <c r="A1070" s="27">
        <f>CADASTROS!$B$903</f>
        <v>901</v>
      </c>
      <c r="B1070" s="18" t="str">
        <f>CADASTROS!$C$903</f>
        <v>Vanilton da Silva Oliveira</v>
      </c>
      <c r="C1070" s="28"/>
      <c r="D1070" s="44">
        <f>PLANILHA_COLHEITA_DIÁRIA!$I$1428</f>
        <v>0</v>
      </c>
      <c r="E1070" s="20">
        <v>6</v>
      </c>
      <c r="F1070" s="29" t="str">
        <f>CADASTROS!$E$903</f>
        <v>Cx. Econômica</v>
      </c>
      <c r="G1070" s="27">
        <f>CADASTROS!$F$903</f>
        <v>4081</v>
      </c>
      <c r="H1070" s="29">
        <f>CADASTROS!$G$903</f>
        <v>13</v>
      </c>
      <c r="I1070" s="19" t="str">
        <f>CADASTROS!$H$903</f>
        <v>00018706-7</v>
      </c>
      <c r="J1070" s="21">
        <f t="shared" si="29"/>
        <v>0</v>
      </c>
    </row>
    <row r="1071" spans="1:10" ht="15.75" x14ac:dyDescent="0.25">
      <c r="A1071" s="27">
        <f>CADASTROS!$B$904</f>
        <v>902</v>
      </c>
      <c r="B1071" s="18" t="str">
        <f>CADASTROS!$C$904</f>
        <v>Renaldo Santos Oliveira</v>
      </c>
      <c r="C1071" s="28"/>
      <c r="D1071" s="44">
        <f>PLANILHA_COLHEITA_DIÁRIA!$I$1429</f>
        <v>0</v>
      </c>
      <c r="E1071" s="20">
        <v>6</v>
      </c>
      <c r="F1071" s="29" t="str">
        <f>CADASTROS!$E$904</f>
        <v>Cx. Econômica</v>
      </c>
      <c r="G1071" s="27">
        <f>CADASTROS!$F$904</f>
        <v>4825</v>
      </c>
      <c r="H1071" s="29">
        <f>CADASTROS!$G$904</f>
        <v>13</v>
      </c>
      <c r="I1071" s="19" t="str">
        <f>CADASTROS!$H$904</f>
        <v>00005228-9</v>
      </c>
      <c r="J1071" s="21">
        <f t="shared" si="29"/>
        <v>0</v>
      </c>
    </row>
    <row r="1072" spans="1:10" ht="15.75" x14ac:dyDescent="0.25">
      <c r="A1072" s="27">
        <f>CADASTROS!$B$905</f>
        <v>903</v>
      </c>
      <c r="B1072" s="18" t="str">
        <f>CADASTROS!$C$905</f>
        <v>Eraine dos Santos Costa</v>
      </c>
      <c r="C1072" s="28"/>
      <c r="D1072" s="63">
        <f>PLANILHA_COLHEITA_DIÁRIA!$I$1430</f>
        <v>0</v>
      </c>
      <c r="E1072" s="20">
        <v>6</v>
      </c>
      <c r="F1072" s="29" t="str">
        <f>CADASTROS!$E$905</f>
        <v>Cx. Econômica</v>
      </c>
      <c r="G1072" s="27">
        <f>CADASTROS!$F$905</f>
        <v>4601</v>
      </c>
      <c r="H1072" s="29">
        <f>CADASTROS!$G$905</f>
        <v>13</v>
      </c>
      <c r="I1072" s="19" t="str">
        <f>CADASTROS!$H$905</f>
        <v>00006650-8</v>
      </c>
      <c r="J1072" s="21">
        <f t="shared" si="29"/>
        <v>0</v>
      </c>
    </row>
    <row r="1073" spans="1:10" ht="15.75" x14ac:dyDescent="0.25">
      <c r="A1073" s="27">
        <f>CADASTROS!$B$906</f>
        <v>904</v>
      </c>
      <c r="B1073" s="18" t="str">
        <f>CADASTROS!$C$906</f>
        <v>Gilvania Silva dos Santos</v>
      </c>
      <c r="C1073" s="28"/>
      <c r="D1073" s="44">
        <f>PLANILHA_COLHEITA_DIÁRIA!$I$1431</f>
        <v>0</v>
      </c>
      <c r="E1073" s="20">
        <v>6</v>
      </c>
      <c r="F1073" s="29" t="str">
        <f>CADASTROS!$E$906</f>
        <v>Cx. Econômica</v>
      </c>
      <c r="G1073" s="27">
        <f>CADASTROS!$F$906</f>
        <v>4825</v>
      </c>
      <c r="H1073" s="29">
        <f>CADASTROS!$G$906</f>
        <v>13</v>
      </c>
      <c r="I1073" s="19" t="str">
        <f>CADASTROS!$H$906</f>
        <v>00011242-7</v>
      </c>
      <c r="J1073" s="21">
        <f t="shared" si="29"/>
        <v>0</v>
      </c>
    </row>
    <row r="1074" spans="1:10" ht="15.75" x14ac:dyDescent="0.25">
      <c r="A1074" s="27">
        <f>CADASTROS!$B$907</f>
        <v>905</v>
      </c>
      <c r="B1074" s="18" t="str">
        <f>CADASTROS!$C$907</f>
        <v>Rosilene Souza de Jesus</v>
      </c>
      <c r="C1074" s="28"/>
      <c r="D1074" s="44">
        <f>PLANILHA_COLHEITA_DIÁRIA!$I$1432</f>
        <v>0</v>
      </c>
      <c r="E1074" s="20">
        <v>6</v>
      </c>
      <c r="F1074" s="29" t="str">
        <f>CADASTROS!$E$907</f>
        <v>Cx. Econômica</v>
      </c>
      <c r="G1074" s="27">
        <f>CADASTROS!$F$907</f>
        <v>780</v>
      </c>
      <c r="H1074" s="29">
        <f>CADASTROS!$G$907</f>
        <v>23</v>
      </c>
      <c r="I1074" s="19" t="str">
        <f>CADASTROS!$H$907</f>
        <v>00012299-9</v>
      </c>
      <c r="J1074" s="21">
        <f t="shared" si="29"/>
        <v>0</v>
      </c>
    </row>
    <row r="1075" spans="1:10" ht="15.75" x14ac:dyDescent="0.25">
      <c r="A1075" s="27">
        <f>CADASTROS!$B$908</f>
        <v>906</v>
      </c>
      <c r="B1075" s="18" t="str">
        <f>CADASTROS!$C$908</f>
        <v>Glécia Ribeiro de Souza</v>
      </c>
      <c r="C1075" s="28"/>
      <c r="D1075" s="44">
        <f>PLANILHA_COLHEITA_DIÁRIA!$I$1433</f>
        <v>0</v>
      </c>
      <c r="E1075" s="20">
        <v>6</v>
      </c>
      <c r="F1075" s="29" t="str">
        <f>CADASTROS!$E$908</f>
        <v>Bradesco</v>
      </c>
      <c r="G1075" s="27">
        <f>CADASTROS!$F$908</f>
        <v>3801</v>
      </c>
      <c r="H1075" s="29" t="str">
        <f>CADASTROS!$G$908</f>
        <v>poup</v>
      </c>
      <c r="I1075" s="19" t="str">
        <f>CADASTROS!$H$908</f>
        <v>1000005-1</v>
      </c>
      <c r="J1075" s="21">
        <f t="shared" si="29"/>
        <v>0</v>
      </c>
    </row>
    <row r="1076" spans="1:10" ht="15.75" x14ac:dyDescent="0.25">
      <c r="A1076" s="27">
        <f>CADASTROS!$B$909</f>
        <v>907</v>
      </c>
      <c r="B1076" s="18" t="str">
        <f>CADASTROS!$C$909</f>
        <v>Juliana Soares Santos</v>
      </c>
      <c r="C1076" s="28"/>
      <c r="D1076" s="44">
        <f>PLANILHA_COLHEITA_DIÁRIA!$I$1434</f>
        <v>0</v>
      </c>
      <c r="E1076" s="20">
        <v>6</v>
      </c>
      <c r="F1076" s="29" t="str">
        <f>CADASTROS!$E$909</f>
        <v>Cx. Econômica</v>
      </c>
      <c r="G1076" s="27">
        <f>CADASTROS!$F$909</f>
        <v>4818</v>
      </c>
      <c r="H1076" s="29">
        <f>CADASTROS!$G$909</f>
        <v>13</v>
      </c>
      <c r="I1076" s="19" t="str">
        <f>CADASTROS!$H$909</f>
        <v>00007298-2</v>
      </c>
      <c r="J1076" s="21">
        <f t="shared" si="29"/>
        <v>0</v>
      </c>
    </row>
    <row r="1077" spans="1:10" ht="15.75" x14ac:dyDescent="0.25">
      <c r="A1077" s="27">
        <f>CADASTROS!$B$910</f>
        <v>908</v>
      </c>
      <c r="B1077" s="18" t="str">
        <f>CADASTROS!$C$910</f>
        <v>Edvaldo Brito da Silva</v>
      </c>
      <c r="C1077" s="28"/>
      <c r="D1077" s="44">
        <f>PLANILHA_COLHEITA_DIÁRIA!$I$1435</f>
        <v>0</v>
      </c>
      <c r="E1077" s="20">
        <v>6</v>
      </c>
      <c r="F1077" s="29" t="str">
        <f>CADASTROS!$E$910</f>
        <v>Cx. Econômica</v>
      </c>
      <c r="G1077" s="27">
        <f>CADASTROS!$F$910</f>
        <v>3279</v>
      </c>
      <c r="H1077" s="29">
        <f>CADASTROS!$G$910</f>
        <v>13</v>
      </c>
      <c r="I1077" s="19" t="str">
        <f>CADASTROS!$H$910</f>
        <v>00032243-0</v>
      </c>
      <c r="J1077" s="21">
        <f t="shared" si="29"/>
        <v>0</v>
      </c>
    </row>
    <row r="1078" spans="1:10" ht="15.75" x14ac:dyDescent="0.25">
      <c r="A1078" s="27">
        <f>CADASTROS!$B$911</f>
        <v>909</v>
      </c>
      <c r="B1078" s="18" t="str">
        <f>CADASTROS!$C$911</f>
        <v>Luiz Carlos dos Santos Soares</v>
      </c>
      <c r="C1078" s="28"/>
      <c r="D1078" s="44">
        <f>PLANILHA_COLHEITA_DIÁRIA!$I$1436</f>
        <v>0</v>
      </c>
      <c r="E1078" s="20">
        <v>6</v>
      </c>
      <c r="F1078" s="29" t="str">
        <f>CADASTROS!$E$911</f>
        <v>Cx. Econômica</v>
      </c>
      <c r="G1078" s="27">
        <f>CADASTROS!$F$911</f>
        <v>4818</v>
      </c>
      <c r="H1078" s="29">
        <f>CADASTROS!$G$911</f>
        <v>13</v>
      </c>
      <c r="I1078" s="19" t="str">
        <f>CADASTROS!$H$911</f>
        <v>00012912-7</v>
      </c>
      <c r="J1078" s="21">
        <f t="shared" si="29"/>
        <v>0</v>
      </c>
    </row>
    <row r="1079" spans="1:10" ht="15.75" x14ac:dyDescent="0.25">
      <c r="A1079" s="27">
        <f>CADASTROS!$B$912</f>
        <v>910</v>
      </c>
      <c r="B1079" s="18" t="str">
        <f>CADASTROS!$C$912</f>
        <v>Eliene Cesar dos Santos</v>
      </c>
      <c r="C1079" s="28"/>
      <c r="D1079" s="63">
        <f>PLANILHA_COLHEITA_DIÁRIA!$I$1437</f>
        <v>0</v>
      </c>
      <c r="E1079" s="20">
        <v>6</v>
      </c>
      <c r="F1079" s="29" t="str">
        <f>CADASTROS!$E$912</f>
        <v>Cx. Econômica</v>
      </c>
      <c r="G1079" s="27">
        <f>CADASTROS!$F$912</f>
        <v>949</v>
      </c>
      <c r="H1079" s="29">
        <f>CADASTROS!$G$912</f>
        <v>23</v>
      </c>
      <c r="I1079" s="19" t="str">
        <f>CADASTROS!$H$912</f>
        <v>00021593-6</v>
      </c>
      <c r="J1079" s="21">
        <f>D1079*E1079</f>
        <v>0</v>
      </c>
    </row>
    <row r="1080" spans="1:10" ht="15.75" x14ac:dyDescent="0.25">
      <c r="A1080" s="27">
        <f>CADASTROS!$B$913</f>
        <v>911</v>
      </c>
      <c r="B1080" s="18" t="str">
        <f>CADASTROS!$C$913</f>
        <v>Sirleide Conceição Sousa</v>
      </c>
      <c r="C1080" s="28"/>
      <c r="D1080" s="44">
        <f>PLANILHA_COLHEITA_DIÁRIA!$I$1438</f>
        <v>0</v>
      </c>
      <c r="E1080" s="20">
        <v>6</v>
      </c>
      <c r="F1080" s="29" t="str">
        <f>CADASTROS!$E$913</f>
        <v>Banco do Brasil</v>
      </c>
      <c r="G1080" s="27" t="str">
        <f>CADASTROS!$F$913</f>
        <v>2760-X</v>
      </c>
      <c r="H1080" s="29" t="str">
        <f>CADASTROS!$G$913</f>
        <v>poup</v>
      </c>
      <c r="I1080" s="19" t="str">
        <f>CADASTROS!$H$913</f>
        <v>11.896-6</v>
      </c>
      <c r="J1080" s="21">
        <f>D1080*E1080</f>
        <v>0</v>
      </c>
    </row>
    <row r="1081" spans="1:10" ht="15.75" x14ac:dyDescent="0.25">
      <c r="A1081" s="27">
        <f>CADASTROS!$B$914</f>
        <v>912</v>
      </c>
      <c r="B1081" s="18" t="str">
        <f>CADASTROS!$C$914</f>
        <v>Julivado J. Nascimento</v>
      </c>
      <c r="C1081" s="28"/>
      <c r="D1081" s="63">
        <f>PLANILHA_COLHEITA_DIÁRIA!$I$1439</f>
        <v>0</v>
      </c>
      <c r="E1081" s="20">
        <v>6</v>
      </c>
      <c r="F1081" s="29" t="str">
        <f>CADASTROS!$E$914</f>
        <v>Cx. Econômica</v>
      </c>
      <c r="G1081" s="27">
        <f>CADASTROS!$F$914</f>
        <v>3419</v>
      </c>
      <c r="H1081" s="29">
        <f>CADASTROS!$G$914</f>
        <v>13</v>
      </c>
      <c r="I1081" s="19" t="str">
        <f>CADASTROS!$H$914</f>
        <v>00016017-0</v>
      </c>
      <c r="J1081" s="21">
        <f>D1081*E1081</f>
        <v>0</v>
      </c>
    </row>
    <row r="1082" spans="1:10" ht="15.75" x14ac:dyDescent="0.25">
      <c r="A1082" s="27">
        <f>CADASTROS!$B$915</f>
        <v>913</v>
      </c>
      <c r="B1082" s="18" t="str">
        <f>CADASTROS!$C$915</f>
        <v>Ediléia Silva dos Santos</v>
      </c>
      <c r="C1082" s="28"/>
      <c r="D1082" s="63">
        <f>PLANILHA_COLHEITA_DIÁRIA!$I$1452</f>
        <v>0</v>
      </c>
      <c r="E1082" s="20">
        <v>6</v>
      </c>
      <c r="F1082" s="29" t="str">
        <f>CADASTROS!$E$915</f>
        <v>Cx. Econômica</v>
      </c>
      <c r="G1082" s="27">
        <f>CADASTROS!$F$915</f>
        <v>4825</v>
      </c>
      <c r="H1082" s="29">
        <f>CADASTROS!$G$915</f>
        <v>23</v>
      </c>
      <c r="I1082" s="19" t="str">
        <f>CADASTROS!$H$915</f>
        <v>00000971-2</v>
      </c>
      <c r="J1082" s="21">
        <f t="shared" ref="J1082:J1113" si="30">D1082*E1082</f>
        <v>0</v>
      </c>
    </row>
    <row r="1083" spans="1:10" ht="15.75" x14ac:dyDescent="0.25">
      <c r="A1083" s="27">
        <f>CADASTROS!$B$916</f>
        <v>914</v>
      </c>
      <c r="B1083" s="18" t="str">
        <f>CADASTROS!$C$916</f>
        <v>Claudineia Paulina Araújo</v>
      </c>
      <c r="C1083" s="28"/>
      <c r="D1083" s="50">
        <f>PLANILHA_COLHEITA_DIÁRIA!$I$1453</f>
        <v>0</v>
      </c>
      <c r="E1083" s="20">
        <v>6</v>
      </c>
      <c r="F1083" s="29" t="str">
        <f>CADASTROS!$E$916</f>
        <v>Cx. Econômica</v>
      </c>
      <c r="G1083" s="27">
        <f>CADASTROS!$F$916</f>
        <v>2734</v>
      </c>
      <c r="H1083" s="29">
        <f>CADASTROS!$G$916</f>
        <v>13</v>
      </c>
      <c r="I1083" s="19" t="str">
        <f>CADASTROS!$H$916</f>
        <v>00044956-1</v>
      </c>
      <c r="J1083" s="21">
        <f t="shared" si="30"/>
        <v>0</v>
      </c>
    </row>
    <row r="1084" spans="1:10" ht="15.75" x14ac:dyDescent="0.25">
      <c r="A1084" s="27">
        <f>CADASTROS!$B$917</f>
        <v>915</v>
      </c>
      <c r="B1084" s="18" t="str">
        <f>CADASTROS!$C$917</f>
        <v>Maria Aparecida L. Pires</v>
      </c>
      <c r="C1084" s="28"/>
      <c r="D1084" s="63">
        <f>PLANILHA_COLHEITA_DIÁRIA!$I$1454</f>
        <v>42.5</v>
      </c>
      <c r="E1084" s="20">
        <v>6</v>
      </c>
      <c r="F1084" s="29" t="str">
        <f>CADASTROS!$E$917</f>
        <v>Cx. Econômica</v>
      </c>
      <c r="G1084" s="27">
        <f>CADASTROS!$F$917</f>
        <v>949</v>
      </c>
      <c r="H1084" s="29">
        <f>CADASTROS!$G$917</f>
        <v>23</v>
      </c>
      <c r="I1084" s="19" t="str">
        <f>CADASTROS!$H$917</f>
        <v>00024118-0</v>
      </c>
      <c r="J1084" s="21">
        <f t="shared" si="30"/>
        <v>255</v>
      </c>
    </row>
    <row r="1085" spans="1:10" ht="15.75" x14ac:dyDescent="0.25">
      <c r="A1085" s="27">
        <f>CADASTROS!$B$918</f>
        <v>916</v>
      </c>
      <c r="B1085" s="18" t="str">
        <f>CADASTROS!$C$918</f>
        <v>Dirlene Sampaio Alves</v>
      </c>
      <c r="C1085" s="28"/>
      <c r="D1085" s="44">
        <f>PLANILHA_COLHEITA_DIÁRIA!$I$1455</f>
        <v>0</v>
      </c>
      <c r="E1085" s="20">
        <v>6</v>
      </c>
      <c r="F1085" s="29" t="str">
        <f>CADASTROS!$E$918</f>
        <v>Banco do Brasil</v>
      </c>
      <c r="G1085" s="27" t="str">
        <f>CADASTROS!$F$918</f>
        <v>2760-X</v>
      </c>
      <c r="H1085" s="29" t="str">
        <f>CADASTROS!$G$918</f>
        <v>poup</v>
      </c>
      <c r="I1085" s="19" t="str">
        <f>CADASTROS!$H$918</f>
        <v>14.951-9</v>
      </c>
      <c r="J1085" s="21">
        <f t="shared" si="30"/>
        <v>0</v>
      </c>
    </row>
    <row r="1086" spans="1:10" ht="15.75" x14ac:dyDescent="0.25">
      <c r="A1086" s="27">
        <f>CADASTROS!$B$919</f>
        <v>917</v>
      </c>
      <c r="B1086" s="18" t="str">
        <f>CADASTROS!$C$919</f>
        <v>Hortencia Brito Barbosa</v>
      </c>
      <c r="C1086" s="28"/>
      <c r="D1086" s="44">
        <f>PLANILHA_COLHEITA_DIÁRIA!$I$1456</f>
        <v>0</v>
      </c>
      <c r="E1086" s="20">
        <v>6</v>
      </c>
      <c r="F1086" s="29" t="str">
        <f>CADASTROS!$E$919</f>
        <v>Cx. Econômica</v>
      </c>
      <c r="G1086" s="27">
        <f>CADASTROS!$F$919</f>
        <v>949</v>
      </c>
      <c r="H1086" s="29">
        <f>CADASTROS!$G$919</f>
        <v>13</v>
      </c>
      <c r="I1086" s="19" t="str">
        <f>CADASTROS!$H$919</f>
        <v>00038382-3</v>
      </c>
      <c r="J1086" s="21">
        <f t="shared" si="30"/>
        <v>0</v>
      </c>
    </row>
    <row r="1087" spans="1:10" ht="15.75" x14ac:dyDescent="0.25">
      <c r="A1087" s="27">
        <f>CADASTROS!$B$920</f>
        <v>918</v>
      </c>
      <c r="B1087" s="18" t="str">
        <f>CADASTROS!$C$920</f>
        <v>Raimundo P. de Souza</v>
      </c>
      <c r="C1087" s="28"/>
      <c r="D1087" s="44">
        <f>PLANILHA_COLHEITA_DIÁRIA!$I$1457</f>
        <v>0</v>
      </c>
      <c r="E1087" s="20">
        <v>6</v>
      </c>
      <c r="F1087" s="29" t="str">
        <f>CADASTROS!$E$920</f>
        <v>Cx. Econômica</v>
      </c>
      <c r="G1087" s="27">
        <f>CADASTROS!$F$920</f>
        <v>128</v>
      </c>
      <c r="H1087" s="29">
        <f>CADASTROS!$G$920</f>
        <v>13</v>
      </c>
      <c r="I1087" s="19" t="str">
        <f>CADASTROS!$H$920</f>
        <v>00013888-4</v>
      </c>
      <c r="J1087" s="21">
        <f t="shared" si="30"/>
        <v>0</v>
      </c>
    </row>
    <row r="1088" spans="1:10" ht="15.75" x14ac:dyDescent="0.25">
      <c r="A1088" s="27">
        <f>CADASTROS!$B$921</f>
        <v>919</v>
      </c>
      <c r="B1088" s="18" t="str">
        <f>CADASTROS!$C$921</f>
        <v>Antônio Ramos de Carvalho</v>
      </c>
      <c r="C1088" s="28"/>
      <c r="D1088" s="44">
        <f>PLANILHA_COLHEITA_DIÁRIA!$I$1458</f>
        <v>0</v>
      </c>
      <c r="E1088" s="20">
        <v>6</v>
      </c>
      <c r="F1088" s="29" t="str">
        <f>CADASTROS!$E$921</f>
        <v>Banco do Brasil</v>
      </c>
      <c r="G1088" s="27" t="str">
        <f>CADASTROS!$F$921</f>
        <v>2760-X</v>
      </c>
      <c r="H1088" s="29" t="str">
        <f>CADASTROS!$G$921</f>
        <v>poup</v>
      </c>
      <c r="I1088" s="19" t="str">
        <f>CADASTROS!$H$921</f>
        <v>5.819-X</v>
      </c>
      <c r="J1088" s="21">
        <f t="shared" si="30"/>
        <v>0</v>
      </c>
    </row>
    <row r="1089" spans="1:10" ht="15.75" x14ac:dyDescent="0.25">
      <c r="A1089" s="27">
        <f>CADASTROS!$B$922</f>
        <v>920</v>
      </c>
      <c r="B1089" s="18" t="str">
        <f>CADASTROS!$C$922</f>
        <v>Carmozita Francisca dos Santos</v>
      </c>
      <c r="C1089" s="28"/>
      <c r="D1089" s="63">
        <f>PLANILHA_COLHEITA_DIÁRIA!$I$1459</f>
        <v>0</v>
      </c>
      <c r="E1089" s="20">
        <v>6</v>
      </c>
      <c r="F1089" s="29" t="str">
        <f>CADASTROS!$E$922</f>
        <v>Cx. Econômica</v>
      </c>
      <c r="G1089" s="27">
        <f>CADASTROS!$F$922</f>
        <v>949</v>
      </c>
      <c r="H1089" s="29">
        <f>CADASTROS!$G$922</f>
        <v>23</v>
      </c>
      <c r="I1089" s="19" t="str">
        <f>CADASTROS!$H$922</f>
        <v>00028533-0</v>
      </c>
      <c r="J1089" s="21">
        <f t="shared" si="30"/>
        <v>0</v>
      </c>
    </row>
    <row r="1090" spans="1:10" ht="15.75" x14ac:dyDescent="0.25">
      <c r="A1090" s="27">
        <f>CADASTROS!$B$923</f>
        <v>921</v>
      </c>
      <c r="B1090" s="18" t="str">
        <f>CADASTROS!$C$923</f>
        <v>Juliana Alves de Souza</v>
      </c>
      <c r="C1090" s="28"/>
      <c r="D1090" s="63">
        <f>PLANILHA_COLHEITA_DIÁRIA!$I$1460</f>
        <v>43.5</v>
      </c>
      <c r="E1090" s="20">
        <v>6</v>
      </c>
      <c r="F1090" s="29" t="str">
        <f>CADASTROS!$E$923</f>
        <v>Cx. Econômica</v>
      </c>
      <c r="G1090" s="27">
        <f>CADASTROS!$F$923</f>
        <v>4818</v>
      </c>
      <c r="H1090" s="29">
        <f>CADASTROS!$G$923</f>
        <v>13</v>
      </c>
      <c r="I1090" s="19" t="str">
        <f>CADASTROS!$H$923</f>
        <v>00004290-0</v>
      </c>
      <c r="J1090" s="21">
        <f t="shared" si="30"/>
        <v>261</v>
      </c>
    </row>
    <row r="1091" spans="1:10" ht="15.75" x14ac:dyDescent="0.25">
      <c r="A1091" s="27">
        <f>CADASTROS!$B$924</f>
        <v>922</v>
      </c>
      <c r="B1091" s="18" t="str">
        <f>CADASTROS!$C$924</f>
        <v>Girlene de Souza Oliveira</v>
      </c>
      <c r="C1091" s="28"/>
      <c r="D1091" s="50">
        <f>PLANILHA_COLHEITA_DIÁRIA!$I$1461</f>
        <v>51.5</v>
      </c>
      <c r="E1091" s="20">
        <v>6</v>
      </c>
      <c r="F1091" s="29" t="str">
        <f>CADASTROS!$E$924</f>
        <v>Cx. Econômica</v>
      </c>
      <c r="G1091" s="27">
        <f>CADASTROS!$F$924</f>
        <v>4825</v>
      </c>
      <c r="H1091" s="29">
        <f>CADASTROS!$G$924</f>
        <v>13</v>
      </c>
      <c r="I1091" s="19" t="str">
        <f>CADASTROS!$H$924</f>
        <v>00007862-8</v>
      </c>
      <c r="J1091" s="21">
        <f t="shared" si="30"/>
        <v>309</v>
      </c>
    </row>
    <row r="1092" spans="1:10" ht="15.75" x14ac:dyDescent="0.25">
      <c r="A1092" s="27">
        <f>CADASTROS!$B$925</f>
        <v>923</v>
      </c>
      <c r="B1092" s="18" t="str">
        <f>CADASTROS!$C$925</f>
        <v>Maria Sônia Ferreira Silva</v>
      </c>
      <c r="C1092" s="28"/>
      <c r="D1092" s="44">
        <f>PLANILHA_COLHEITA_DIÁRIA!$I$1462</f>
        <v>0</v>
      </c>
      <c r="E1092" s="20">
        <v>6</v>
      </c>
      <c r="F1092" s="29" t="str">
        <f>CADASTROS!$E$925</f>
        <v>Cx. Econômica</v>
      </c>
      <c r="G1092" s="27">
        <f>CADASTROS!$F$925</f>
        <v>4825</v>
      </c>
      <c r="H1092" s="29">
        <f>CADASTROS!$G$925</f>
        <v>13</v>
      </c>
      <c r="I1092" s="19" t="str">
        <f>CADASTROS!$H$925</f>
        <v>00019706-6</v>
      </c>
      <c r="J1092" s="21">
        <f t="shared" si="30"/>
        <v>0</v>
      </c>
    </row>
    <row r="1093" spans="1:10" ht="15.75" x14ac:dyDescent="0.25">
      <c r="A1093" s="27">
        <f>CADASTROS!$B$926</f>
        <v>924</v>
      </c>
      <c r="B1093" s="18" t="str">
        <f>CADASTROS!$C$926</f>
        <v>Luciene O. da Silva</v>
      </c>
      <c r="C1093" s="28"/>
      <c r="D1093" s="63">
        <f>PLANILHA_COLHEITA_DIÁRIA!$I$1463</f>
        <v>0</v>
      </c>
      <c r="E1093" s="20">
        <v>6</v>
      </c>
      <c r="F1093" s="29" t="str">
        <f>CADASTROS!$E$926</f>
        <v>Cx. Econômica</v>
      </c>
      <c r="G1093" s="27">
        <f>CADASTROS!$F$926</f>
        <v>2734</v>
      </c>
      <c r="H1093" s="29">
        <f>CADASTROS!$G$926</f>
        <v>13</v>
      </c>
      <c r="I1093" s="19" t="str">
        <f>CADASTROS!$H$926</f>
        <v>00061044-3</v>
      </c>
      <c r="J1093" s="21">
        <f t="shared" si="30"/>
        <v>0</v>
      </c>
    </row>
    <row r="1094" spans="1:10" ht="15.75" x14ac:dyDescent="0.25">
      <c r="A1094" s="27">
        <f>CADASTROS!$B$927</f>
        <v>925</v>
      </c>
      <c r="B1094" s="18">
        <f>CADASTROS!$C$927</f>
        <v>0</v>
      </c>
      <c r="C1094" s="28"/>
      <c r="D1094" s="63">
        <f>PLANILHA_COLHEITA_DIÁRIA!$I$1464</f>
        <v>0</v>
      </c>
      <c r="E1094" s="20">
        <v>6</v>
      </c>
      <c r="F1094" s="29">
        <f>CADASTROS!$E$927</f>
        <v>0</v>
      </c>
      <c r="G1094" s="27">
        <f>CADASTROS!$F$927</f>
        <v>0</v>
      </c>
      <c r="H1094" s="29">
        <f>CADASTROS!$G$927</f>
        <v>0</v>
      </c>
      <c r="I1094" s="19">
        <f>CADASTROS!$H$927</f>
        <v>0</v>
      </c>
      <c r="J1094" s="21">
        <f t="shared" si="30"/>
        <v>0</v>
      </c>
    </row>
    <row r="1095" spans="1:10" ht="15.75" x14ac:dyDescent="0.25">
      <c r="A1095" s="27">
        <f>CADASTROS!$B$928</f>
        <v>926</v>
      </c>
      <c r="B1095" s="18" t="str">
        <f>CADASTROS!$C$928</f>
        <v>Agnaldo José Ribeiro</v>
      </c>
      <c r="C1095" s="28"/>
      <c r="D1095" s="44">
        <f>PLANILHA_COLHEITA_DIÁRIA!$I$1465</f>
        <v>54.5</v>
      </c>
      <c r="E1095" s="20">
        <v>6</v>
      </c>
      <c r="F1095" s="29" t="str">
        <f>CADASTROS!$E$928</f>
        <v>Cx. Econômica</v>
      </c>
      <c r="G1095" s="27">
        <f>CADASTROS!$F$928</f>
        <v>4825</v>
      </c>
      <c r="H1095" s="29">
        <f>CADASTROS!$G$928</f>
        <v>13</v>
      </c>
      <c r="I1095" s="19" t="str">
        <f>CADASTROS!$H$928</f>
        <v>00004746-3</v>
      </c>
      <c r="J1095" s="21">
        <f t="shared" si="30"/>
        <v>327</v>
      </c>
    </row>
    <row r="1096" spans="1:10" ht="15.75" x14ac:dyDescent="0.25">
      <c r="A1096" s="27">
        <f>CADASTROS!$B$929</f>
        <v>927</v>
      </c>
      <c r="B1096" s="18" t="str">
        <f>CADASTROS!$C$929</f>
        <v>Roque Souza Silva</v>
      </c>
      <c r="C1096" s="28"/>
      <c r="D1096" s="44">
        <f>PLANILHA_COLHEITA_DIÁRIA!$I$1466</f>
        <v>0</v>
      </c>
      <c r="E1096" s="20">
        <v>6</v>
      </c>
      <c r="F1096" s="29" t="str">
        <f>CADASTROS!$E$929</f>
        <v>Cx. Econômica</v>
      </c>
      <c r="G1096" s="27">
        <f>CADASTROS!$F$929</f>
        <v>949</v>
      </c>
      <c r="H1096" s="29">
        <f>CADASTROS!$G$929</f>
        <v>13</v>
      </c>
      <c r="I1096" s="19" t="str">
        <f>CADASTROS!$H$929</f>
        <v>00029537-1</v>
      </c>
      <c r="J1096" s="21">
        <f t="shared" si="30"/>
        <v>0</v>
      </c>
    </row>
    <row r="1097" spans="1:10" ht="15.75" x14ac:dyDescent="0.25">
      <c r="A1097" s="27">
        <f>CADASTROS!$B$930</f>
        <v>928</v>
      </c>
      <c r="B1097" s="18" t="str">
        <f>CADASTROS!$C$930</f>
        <v>Dilma Mendes Santos Oliveira</v>
      </c>
      <c r="C1097" s="28"/>
      <c r="D1097" s="44">
        <f>PLANILHA_COLHEITA_DIÁRIA!$I$1467</f>
        <v>0</v>
      </c>
      <c r="E1097" s="20">
        <v>6</v>
      </c>
      <c r="F1097" s="29" t="str">
        <f>CADASTROS!$E$930</f>
        <v>Banco do Brasil</v>
      </c>
      <c r="G1097" s="27" t="str">
        <f>CADASTROS!$F$930</f>
        <v>2760-X</v>
      </c>
      <c r="H1097" s="29" t="str">
        <f>CADASTROS!$G$930</f>
        <v>corr</v>
      </c>
      <c r="I1097" s="19" t="str">
        <f>CADASTROS!$H$930</f>
        <v>15.182-3</v>
      </c>
      <c r="J1097" s="21">
        <f t="shared" si="30"/>
        <v>0</v>
      </c>
    </row>
    <row r="1098" spans="1:10" ht="15.75" x14ac:dyDescent="0.25">
      <c r="A1098" s="27">
        <f>CADASTROS!$B$931</f>
        <v>929</v>
      </c>
      <c r="B1098" s="18" t="str">
        <f>CADASTROS!$C$931</f>
        <v>Guiomar Silva Santos</v>
      </c>
      <c r="C1098" s="28"/>
      <c r="D1098" s="44">
        <f>PLANILHA_COLHEITA_DIÁRIA!$I$1468</f>
        <v>0</v>
      </c>
      <c r="E1098" s="20">
        <v>6</v>
      </c>
      <c r="F1098" s="29" t="str">
        <f>CADASTROS!$E$931</f>
        <v>Cx. Econômica</v>
      </c>
      <c r="G1098" s="27">
        <f>CADASTROS!$F$931</f>
        <v>4818</v>
      </c>
      <c r="H1098" s="29">
        <f>CADASTROS!$G$931</f>
        <v>13</v>
      </c>
      <c r="I1098" s="19" t="str">
        <f>CADASTROS!$H$931</f>
        <v>00011633-5</v>
      </c>
      <c r="J1098" s="21">
        <f t="shared" si="30"/>
        <v>0</v>
      </c>
    </row>
    <row r="1099" spans="1:10" ht="15.75" x14ac:dyDescent="0.25">
      <c r="A1099" s="27">
        <f>CADASTROS!$B$932</f>
        <v>930</v>
      </c>
      <c r="B1099" s="18" t="str">
        <f>CADASTROS!$C$932</f>
        <v>Aurenide Damasceno Soares</v>
      </c>
      <c r="C1099" s="28"/>
      <c r="D1099" s="44">
        <f>PLANILHA_COLHEITA_DIÁRIA!$I$1469</f>
        <v>0</v>
      </c>
      <c r="E1099" s="20">
        <v>6</v>
      </c>
      <c r="F1099" s="29" t="str">
        <f>CADASTROS!$E$932</f>
        <v>Cx. Econômica</v>
      </c>
      <c r="G1099" s="27">
        <f>CADASTROS!$F$932</f>
        <v>4818</v>
      </c>
      <c r="H1099" s="29">
        <f>CADASTROS!$G$932</f>
        <v>13</v>
      </c>
      <c r="I1099" s="19" t="str">
        <f>CADASTROS!$H$932</f>
        <v>00011666-1</v>
      </c>
      <c r="J1099" s="21">
        <f t="shared" si="30"/>
        <v>0</v>
      </c>
    </row>
    <row r="1100" spans="1:10" ht="15.75" x14ac:dyDescent="0.25">
      <c r="A1100" s="27">
        <f>CADASTROS!$B$933</f>
        <v>931</v>
      </c>
      <c r="B1100" s="18" t="str">
        <f>CADASTROS!$C$933</f>
        <v>Janildo Machado Farias</v>
      </c>
      <c r="C1100" s="28"/>
      <c r="D1100" s="63">
        <f>PLANILHA_COLHEITA_DIÁRIA!$I$1470</f>
        <v>0</v>
      </c>
      <c r="E1100" s="20">
        <v>6</v>
      </c>
      <c r="F1100" s="29" t="str">
        <f>CADASTROS!$E$933</f>
        <v>Cx. Econômica</v>
      </c>
      <c r="G1100" s="27">
        <f>CADASTROS!$F$933</f>
        <v>4818</v>
      </c>
      <c r="H1100" s="29">
        <f>CADASTROS!$G$933</f>
        <v>13</v>
      </c>
      <c r="I1100" s="19" t="str">
        <f>CADASTROS!$H$933</f>
        <v>00007141-2</v>
      </c>
      <c r="J1100" s="21">
        <f t="shared" si="30"/>
        <v>0</v>
      </c>
    </row>
    <row r="1101" spans="1:10" ht="15.75" x14ac:dyDescent="0.25">
      <c r="A1101" s="27">
        <f>CADASTROS!$B$934</f>
        <v>932</v>
      </c>
      <c r="B1101" s="18" t="str">
        <f>CADASTROS!$C$934</f>
        <v>Luan Ramos de Jesus</v>
      </c>
      <c r="C1101" s="28"/>
      <c r="D1101" s="63">
        <f>PLANILHA_COLHEITA_DIÁRIA!$I$1471</f>
        <v>64.5</v>
      </c>
      <c r="E1101" s="20">
        <v>6</v>
      </c>
      <c r="F1101" s="29" t="str">
        <f>CADASTROS!$E$934</f>
        <v>Banco do Brasil</v>
      </c>
      <c r="G1101" s="27" t="str">
        <f>CADASTROS!$F$934</f>
        <v>1099-5</v>
      </c>
      <c r="H1101" s="29" t="str">
        <f>CADASTROS!$G$934</f>
        <v>poup</v>
      </c>
      <c r="I1101" s="19" t="str">
        <f>CADASTROS!$H$934</f>
        <v>22.744-7</v>
      </c>
      <c r="J1101" s="21">
        <f t="shared" si="30"/>
        <v>387</v>
      </c>
    </row>
    <row r="1102" spans="1:10" ht="15.75" x14ac:dyDescent="0.25">
      <c r="A1102" s="27">
        <f>CADASTROS!$B$935</f>
        <v>933</v>
      </c>
      <c r="B1102" s="18">
        <f>CADASTROS!$C$935</f>
        <v>0</v>
      </c>
      <c r="C1102" s="28"/>
      <c r="D1102" s="44">
        <f>PLANILHA_COLHEITA_DIÁRIA!$I$1472</f>
        <v>0</v>
      </c>
      <c r="E1102" s="20">
        <v>6</v>
      </c>
      <c r="F1102" s="29">
        <f>CADASTROS!$E$935</f>
        <v>0</v>
      </c>
      <c r="G1102" s="27">
        <f>CADASTROS!$F$935</f>
        <v>0</v>
      </c>
      <c r="H1102" s="29">
        <f>CADASTROS!$G$935</f>
        <v>0</v>
      </c>
      <c r="I1102" s="19">
        <f>CADASTROS!$H$935</f>
        <v>0</v>
      </c>
      <c r="J1102" s="21">
        <f t="shared" si="30"/>
        <v>0</v>
      </c>
    </row>
    <row r="1103" spans="1:10" ht="15.75" x14ac:dyDescent="0.25">
      <c r="A1103" s="27">
        <f>CADASTROS!$B$936</f>
        <v>934</v>
      </c>
      <c r="B1103" s="18" t="str">
        <f>CADASTROS!$C$936</f>
        <v>Janete Rosa Pires</v>
      </c>
      <c r="C1103" s="28"/>
      <c r="D1103" s="44">
        <f>PLANILHA_COLHEITA_DIÁRIA!$I$1473</f>
        <v>0</v>
      </c>
      <c r="E1103" s="20">
        <v>6</v>
      </c>
      <c r="F1103" s="29" t="str">
        <f>CADASTROS!$E$936</f>
        <v>Cx. Econômica</v>
      </c>
      <c r="G1103" s="27">
        <f>CADASTROS!$F$936</f>
        <v>949</v>
      </c>
      <c r="H1103" s="29">
        <f>CADASTROS!$G$936</f>
        <v>13</v>
      </c>
      <c r="I1103" s="19" t="str">
        <f>CADASTROS!$H$936</f>
        <v>835308154-5</v>
      </c>
      <c r="J1103" s="21">
        <f t="shared" si="30"/>
        <v>0</v>
      </c>
    </row>
    <row r="1104" spans="1:10" ht="15.75" x14ac:dyDescent="0.25">
      <c r="A1104" s="27">
        <f>CADASTROS!$B$937</f>
        <v>935</v>
      </c>
      <c r="B1104" s="18" t="str">
        <f>CADASTROS!$C$937</f>
        <v>Lucas Souza Ferreira</v>
      </c>
      <c r="C1104" s="28"/>
      <c r="D1104" s="63">
        <f>PLANILHA_COLHEITA_DIÁRIA!$I$1474</f>
        <v>0</v>
      </c>
      <c r="E1104" s="20">
        <v>6</v>
      </c>
      <c r="F1104" s="29" t="str">
        <f>CADASTROS!$E$937</f>
        <v>Cx. Econômica</v>
      </c>
      <c r="G1104" s="27">
        <f>CADASTROS!$F$937</f>
        <v>4818</v>
      </c>
      <c r="H1104" s="29">
        <f>CADASTROS!$G$937</f>
        <v>13</v>
      </c>
      <c r="I1104" s="19" t="str">
        <f>CADASTROS!$H$937</f>
        <v>00006204-9</v>
      </c>
      <c r="J1104" s="21">
        <f t="shared" si="30"/>
        <v>0</v>
      </c>
    </row>
    <row r="1105" spans="1:10" ht="15.75" x14ac:dyDescent="0.25">
      <c r="A1105" s="27">
        <f>CADASTROS!$B$938</f>
        <v>936</v>
      </c>
      <c r="B1105" s="18" t="str">
        <f>CADASTROS!$C$938</f>
        <v>Maria Conceição P. Silva</v>
      </c>
      <c r="C1105" s="28"/>
      <c r="D1105" s="44">
        <f>PLANILHA_COLHEITA_DIÁRIA!$I$1475</f>
        <v>0</v>
      </c>
      <c r="E1105" s="20">
        <v>6</v>
      </c>
      <c r="F1105" s="29" t="str">
        <f>CADASTROS!$E$938</f>
        <v>Banco do Brasil</v>
      </c>
      <c r="G1105" s="27" t="str">
        <f>CADASTROS!$F$938</f>
        <v>2760-X</v>
      </c>
      <c r="H1105" s="29" t="str">
        <f>CADASTROS!$G$938</f>
        <v>poup</v>
      </c>
      <c r="I1105" s="19" t="str">
        <f>CADASTROS!$H$938</f>
        <v>510.014.037-6</v>
      </c>
      <c r="J1105" s="21">
        <f t="shared" si="30"/>
        <v>0</v>
      </c>
    </row>
    <row r="1106" spans="1:10" ht="15.75" x14ac:dyDescent="0.25">
      <c r="A1106" s="27">
        <f>CADASTROS!$B$939</f>
        <v>937</v>
      </c>
      <c r="B1106" s="18" t="str">
        <f>CADASTROS!$C$939</f>
        <v>Milzaene Francisca Teixeira</v>
      </c>
      <c r="C1106" s="28"/>
      <c r="D1106" s="44">
        <f>PLANILHA_COLHEITA_DIÁRIA!$I$1476</f>
        <v>0</v>
      </c>
      <c r="E1106" s="20">
        <v>6</v>
      </c>
      <c r="F1106" s="29" t="str">
        <f>CADASTROS!$E$939</f>
        <v>Cx. Econômica</v>
      </c>
      <c r="G1106" s="27">
        <f>CADASTROS!$F$939</f>
        <v>780</v>
      </c>
      <c r="H1106" s="29">
        <f>CADASTROS!$G$939</f>
        <v>23</v>
      </c>
      <c r="I1106" s="19" t="str">
        <f>CADASTROS!$H$939</f>
        <v>0006331-3</v>
      </c>
      <c r="J1106" s="21">
        <f t="shared" si="30"/>
        <v>0</v>
      </c>
    </row>
    <row r="1107" spans="1:10" ht="15.75" x14ac:dyDescent="0.25">
      <c r="A1107" s="27">
        <f>CADASTROS!$B$940</f>
        <v>938</v>
      </c>
      <c r="B1107" s="18" t="str">
        <f>CADASTROS!$C$940</f>
        <v>Carina Alves Pereira</v>
      </c>
      <c r="C1107" s="28"/>
      <c r="D1107" s="44">
        <f>PLANILHA_COLHEITA_DIÁRIA!$I$1477</f>
        <v>0</v>
      </c>
      <c r="E1107" s="20">
        <v>6</v>
      </c>
      <c r="F1107" s="29" t="str">
        <f>CADASTROS!$E$940</f>
        <v>Banco do Nordeste</v>
      </c>
      <c r="G1107" s="27">
        <f>CADASTROS!$F$940</f>
        <v>3</v>
      </c>
      <c r="H1107" s="29" t="str">
        <f>CADASTROS!$G$940</f>
        <v>corr</v>
      </c>
      <c r="I1107" s="19" t="str">
        <f>CADASTROS!$H$940</f>
        <v>000016488-0</v>
      </c>
      <c r="J1107" s="21">
        <f t="shared" si="30"/>
        <v>0</v>
      </c>
    </row>
    <row r="1108" spans="1:10" ht="15.75" x14ac:dyDescent="0.25">
      <c r="A1108" s="27">
        <f>CADASTROS!$B$941</f>
        <v>939</v>
      </c>
      <c r="B1108" s="18" t="str">
        <f>CADASTROS!$C$941</f>
        <v>Vera Lucia Cruz Almeida</v>
      </c>
      <c r="C1108" s="28"/>
      <c r="D1108" s="44">
        <f>PLANILHA_COLHEITA_DIÁRIA!$I$1478</f>
        <v>0</v>
      </c>
      <c r="E1108" s="20">
        <v>6</v>
      </c>
      <c r="F1108" s="29" t="str">
        <f>CADASTROS!$E$941</f>
        <v>Banco do Brasil</v>
      </c>
      <c r="G1108" s="27" t="str">
        <f>CADASTROS!$F$941</f>
        <v>2760-X</v>
      </c>
      <c r="H1108" s="29" t="str">
        <f>CADASTROS!$G$941</f>
        <v>poup</v>
      </c>
      <c r="I1108" s="19" t="str">
        <f>CADASTROS!$H$941</f>
        <v>14.661-7</v>
      </c>
      <c r="J1108" s="21">
        <f t="shared" si="30"/>
        <v>0</v>
      </c>
    </row>
    <row r="1109" spans="1:10" ht="15.75" x14ac:dyDescent="0.25">
      <c r="A1109" s="27">
        <f>CADASTROS!$B$942</f>
        <v>940</v>
      </c>
      <c r="B1109" s="18" t="str">
        <f>CADASTROS!$C$942</f>
        <v>Edicléia Santana Santos</v>
      </c>
      <c r="C1109" s="28"/>
      <c r="D1109" s="44">
        <f>PLANILHA_COLHEITA_DIÁRIA!$I$1491</f>
        <v>0</v>
      </c>
      <c r="E1109" s="20">
        <v>6</v>
      </c>
      <c r="F1109" s="29" t="str">
        <f>CADASTROS!$E$942</f>
        <v>Cx. Econômica</v>
      </c>
      <c r="G1109" s="27">
        <f>CADASTROS!$F$942</f>
        <v>4818</v>
      </c>
      <c r="H1109" s="29">
        <f>CADASTROS!$G$942</f>
        <v>13</v>
      </c>
      <c r="I1109" s="19" t="str">
        <f>CADASTROS!$H$942</f>
        <v>00005091-1</v>
      </c>
      <c r="J1109" s="21">
        <f t="shared" si="30"/>
        <v>0</v>
      </c>
    </row>
    <row r="1110" spans="1:10" ht="15.75" x14ac:dyDescent="0.25">
      <c r="A1110" s="27">
        <f>CADASTROS!$B$943</f>
        <v>941</v>
      </c>
      <c r="B1110" s="18">
        <f>CADASTROS!$C$943</f>
        <v>0</v>
      </c>
      <c r="C1110" s="28"/>
      <c r="D1110" s="44">
        <f>PLANILHA_COLHEITA_DIÁRIA!$I$1492</f>
        <v>0</v>
      </c>
      <c r="E1110" s="20">
        <v>6</v>
      </c>
      <c r="F1110" s="29">
        <f>CADASTROS!$E$943</f>
        <v>0</v>
      </c>
      <c r="G1110" s="27">
        <f>CADASTROS!$F$943</f>
        <v>0</v>
      </c>
      <c r="H1110" s="29">
        <f>CADASTROS!$G$943</f>
        <v>0</v>
      </c>
      <c r="I1110" s="19">
        <f>CADASTROS!$H$943</f>
        <v>0</v>
      </c>
      <c r="J1110" s="21">
        <f t="shared" si="30"/>
        <v>0</v>
      </c>
    </row>
    <row r="1111" spans="1:10" ht="15.75" x14ac:dyDescent="0.25">
      <c r="A1111" s="27">
        <f>CADASTROS!$B$944</f>
        <v>942</v>
      </c>
      <c r="B1111" s="18" t="str">
        <f>CADASTROS!$C$944</f>
        <v>Adinela Francisca dos Santos</v>
      </c>
      <c r="C1111" s="28"/>
      <c r="D1111" s="44">
        <f>PLANILHA_COLHEITA_DIÁRIA!$I$1493</f>
        <v>0</v>
      </c>
      <c r="E1111" s="20">
        <v>6</v>
      </c>
      <c r="F1111" s="29" t="str">
        <f>CADASTROS!$E$944</f>
        <v>Banco do Brasil</v>
      </c>
      <c r="G1111" s="27" t="str">
        <f>CADASTROS!$F$944</f>
        <v>2760-X</v>
      </c>
      <c r="H1111" s="29" t="str">
        <f>CADASTROS!$G$944</f>
        <v>poup</v>
      </c>
      <c r="I1111" s="19" t="str">
        <f>CADASTROS!$H$944</f>
        <v>17.865-9</v>
      </c>
      <c r="J1111" s="21">
        <f t="shared" si="30"/>
        <v>0</v>
      </c>
    </row>
    <row r="1112" spans="1:10" ht="15.75" x14ac:dyDescent="0.25">
      <c r="A1112" s="27">
        <f>CADASTROS!$B$945</f>
        <v>943</v>
      </c>
      <c r="B1112" s="18" t="str">
        <f>CADASTROS!$C$945</f>
        <v>Jaires Francisco Santos</v>
      </c>
      <c r="C1112" s="28"/>
      <c r="D1112" s="63">
        <f>PLANILHA_COLHEITA_DIÁRIA!$I$1494</f>
        <v>0</v>
      </c>
      <c r="E1112" s="20">
        <v>6</v>
      </c>
      <c r="F1112" s="29" t="str">
        <f>CADASTROS!$E$945</f>
        <v>Banco do Brasil</v>
      </c>
      <c r="G1112" s="27" t="str">
        <f>CADASTROS!$F$945</f>
        <v>2760-X</v>
      </c>
      <c r="H1112" s="29" t="str">
        <f>CADASTROS!$G$945</f>
        <v>poup</v>
      </c>
      <c r="I1112" s="19" t="str">
        <f>CADASTROS!$H$945</f>
        <v>13.737-5</v>
      </c>
      <c r="J1112" s="21">
        <f t="shared" si="30"/>
        <v>0</v>
      </c>
    </row>
    <row r="1113" spans="1:10" ht="15.75" x14ac:dyDescent="0.25">
      <c r="A1113" s="27">
        <f>CADASTROS!$B$946</f>
        <v>944</v>
      </c>
      <c r="B1113" s="18" t="str">
        <f>CADASTROS!$C$946</f>
        <v>Joilson Santos Lima</v>
      </c>
      <c r="C1113" s="28"/>
      <c r="D1113" s="44">
        <f>PLANILHA_COLHEITA_DIÁRIA!$I$1495</f>
        <v>0</v>
      </c>
      <c r="E1113" s="20">
        <v>6</v>
      </c>
      <c r="F1113" s="29" t="str">
        <f>CADASTROS!$E$946</f>
        <v>Cx. Econômica</v>
      </c>
      <c r="G1113" s="27">
        <f>CADASTROS!$F$946</f>
        <v>4818</v>
      </c>
      <c r="H1113" s="29">
        <f>CADASTROS!$G$946</f>
        <v>13</v>
      </c>
      <c r="I1113" s="19" t="str">
        <f>CADASTROS!$H$946</f>
        <v>00004371-0</v>
      </c>
      <c r="J1113" s="21">
        <f t="shared" si="30"/>
        <v>0</v>
      </c>
    </row>
    <row r="1114" spans="1:10" ht="15.75" x14ac:dyDescent="0.25">
      <c r="B1114" s="289"/>
      <c r="C1114" s="289"/>
      <c r="D1114" s="15">
        <f>SUM(D1069:D1113)</f>
        <v>256.5</v>
      </c>
      <c r="E1114" s="15"/>
      <c r="F1114" s="41"/>
      <c r="G1114" s="12"/>
      <c r="H1114" s="12"/>
      <c r="I1114" s="42"/>
      <c r="J1114" s="17">
        <f>SUM(J1069:J1113)</f>
        <v>1539</v>
      </c>
    </row>
    <row r="1116" spans="1:10" ht="15.75" x14ac:dyDescent="0.25">
      <c r="A1116" s="282" t="s">
        <v>8</v>
      </c>
      <c r="B1116" s="282"/>
      <c r="C1116" s="282"/>
      <c r="D1116" s="282"/>
      <c r="E1116" s="282"/>
      <c r="F1116" s="282"/>
      <c r="G1116" s="282"/>
      <c r="H1116" s="282"/>
      <c r="I1116" s="282"/>
      <c r="J1116" s="282"/>
    </row>
    <row r="1117" spans="1:10" ht="16.5" thickBot="1" x14ac:dyDescent="0.3">
      <c r="A1117" s="283" t="s">
        <v>10</v>
      </c>
      <c r="B1117" s="283"/>
      <c r="C1117" s="283"/>
      <c r="D1117" s="283"/>
      <c r="E1117" s="283"/>
      <c r="F1117" s="283"/>
      <c r="G1117" s="283"/>
      <c r="H1117" s="283"/>
      <c r="I1117" s="283"/>
      <c r="J1117" s="283"/>
    </row>
    <row r="1118" spans="1:10" ht="17.25" thickTop="1" thickBot="1" x14ac:dyDescent="0.3">
      <c r="A1118" s="284" t="s">
        <v>2967</v>
      </c>
      <c r="B1118" s="284"/>
      <c r="C1118" s="284"/>
      <c r="D1118" s="284"/>
      <c r="E1118" s="284"/>
      <c r="F1118" s="284"/>
      <c r="G1118" s="284"/>
      <c r="H1118" s="284"/>
      <c r="I1118" s="284"/>
      <c r="J1118" s="284"/>
    </row>
    <row r="1119" spans="1:10" ht="18" customHeight="1" x14ac:dyDescent="0.25">
      <c r="A1119" s="22" t="s">
        <v>21</v>
      </c>
      <c r="B1119" s="285" t="s">
        <v>19</v>
      </c>
      <c r="C1119" s="290" t="s">
        <v>7</v>
      </c>
      <c r="D1119" s="292" t="s">
        <v>13</v>
      </c>
      <c r="E1119" s="23" t="s">
        <v>12</v>
      </c>
      <c r="F1119" s="285" t="s">
        <v>14</v>
      </c>
      <c r="G1119" s="285" t="s">
        <v>15</v>
      </c>
      <c r="H1119" s="285" t="s">
        <v>16</v>
      </c>
      <c r="I1119" s="285" t="s">
        <v>17</v>
      </c>
      <c r="J1119" s="287" t="s">
        <v>18</v>
      </c>
    </row>
    <row r="1120" spans="1:10" ht="19.5" customHeight="1" thickBot="1" x14ac:dyDescent="0.3">
      <c r="A1120" s="24" t="s">
        <v>20</v>
      </c>
      <c r="B1120" s="286"/>
      <c r="C1120" s="291"/>
      <c r="D1120" s="293"/>
      <c r="E1120" s="38" t="s">
        <v>11</v>
      </c>
      <c r="F1120" s="286"/>
      <c r="G1120" s="286"/>
      <c r="H1120" s="286"/>
      <c r="I1120" s="286"/>
      <c r="J1120" s="288"/>
    </row>
    <row r="1121" spans="1:10" ht="15.75" x14ac:dyDescent="0.25">
      <c r="A1121" s="27">
        <f>CADASTROS!$B$947</f>
        <v>945</v>
      </c>
      <c r="B1121" s="18" t="str">
        <f>CADASTROS!$C$947</f>
        <v>Maria de Almeida</v>
      </c>
      <c r="C1121" s="28"/>
      <c r="D1121" s="44">
        <f>PLANILHA_COLHEITA_DIÁRIA!$I$1496</f>
        <v>0</v>
      </c>
      <c r="E1121" s="20">
        <v>6</v>
      </c>
      <c r="F1121" s="29" t="str">
        <f>CADASTROS!$E$947</f>
        <v>Cx. Econômica</v>
      </c>
      <c r="G1121" s="27">
        <f>CADASTROS!$F$947</f>
        <v>949</v>
      </c>
      <c r="H1121" s="29">
        <f>CADASTROS!$G$947</f>
        <v>23</v>
      </c>
      <c r="I1121" s="19" t="str">
        <f>CADASTROS!$H$947</f>
        <v>00024202-0</v>
      </c>
      <c r="J1121" s="21">
        <f t="shared" ref="J1121:J1130" si="31">D1121*E1121</f>
        <v>0</v>
      </c>
    </row>
    <row r="1122" spans="1:10" ht="15.75" x14ac:dyDescent="0.25">
      <c r="A1122" s="27">
        <f>CADASTROS!$B$948</f>
        <v>946</v>
      </c>
      <c r="B1122" s="18" t="str">
        <f>CADASTROS!$C$948</f>
        <v>Nobertino M. da Conceição (2B)</v>
      </c>
      <c r="C1122" s="28"/>
      <c r="D1122" s="63">
        <f>PLANILHA_COLHEITA_DIÁRIA!$I$1497</f>
        <v>50.5</v>
      </c>
      <c r="E1122" s="20">
        <v>6</v>
      </c>
      <c r="F1122" s="29" t="str">
        <f>CADASTROS!$E$948</f>
        <v>Bradesco</v>
      </c>
      <c r="G1122" s="27" t="str">
        <f>CADASTROS!$F$948</f>
        <v>3532-7</v>
      </c>
      <c r="H1122" s="29" t="str">
        <f>CADASTROS!$G$948</f>
        <v>c/corr</v>
      </c>
      <c r="I1122" s="19" t="str">
        <f>CADASTROS!$H$948</f>
        <v>0517291-8</v>
      </c>
      <c r="J1122" s="21">
        <f t="shared" si="31"/>
        <v>303</v>
      </c>
    </row>
    <row r="1123" spans="1:10" ht="15.75" x14ac:dyDescent="0.25">
      <c r="A1123" s="27">
        <f>CADASTROS!$B$949</f>
        <v>947</v>
      </c>
      <c r="B1123" s="18" t="str">
        <f>CADASTROS!$C$949</f>
        <v>Rosangela Alves Pereira (2B)</v>
      </c>
      <c r="C1123" s="28"/>
      <c r="D1123" s="44">
        <f>PLANILHA_COLHEITA_DIÁRIA!$I$1498</f>
        <v>0</v>
      </c>
      <c r="E1123" s="20">
        <v>6</v>
      </c>
      <c r="F1123" s="29" t="str">
        <f>CADASTROS!$E$949</f>
        <v>Cx. Econômica</v>
      </c>
      <c r="G1123" s="27">
        <f>CADASTROS!$F$949</f>
        <v>4694</v>
      </c>
      <c r="H1123" s="29">
        <f>CADASTROS!$G$949</f>
        <v>23</v>
      </c>
      <c r="I1123" s="19" t="str">
        <f>CADASTROS!$H$949</f>
        <v>00000451-5</v>
      </c>
      <c r="J1123" s="21">
        <f t="shared" si="31"/>
        <v>0</v>
      </c>
    </row>
    <row r="1124" spans="1:10" ht="15.75" x14ac:dyDescent="0.25">
      <c r="A1124" s="27">
        <f>CADASTROS!$B$950</f>
        <v>948</v>
      </c>
      <c r="B1124" s="18" t="str">
        <f>CADASTROS!$C$950</f>
        <v>Iolanda Moureira da Silva (2B)</v>
      </c>
      <c r="C1124" s="28"/>
      <c r="D1124" s="63">
        <f>PLANILHA_COLHEITA_DIÁRIA!$I$1499</f>
        <v>0</v>
      </c>
      <c r="E1124" s="20">
        <v>6</v>
      </c>
      <c r="F1124" s="29" t="str">
        <f>CADASTROS!$E$950</f>
        <v>Cx. Econômica</v>
      </c>
      <c r="G1124" s="27">
        <f>CADASTROS!$F$950</f>
        <v>4825</v>
      </c>
      <c r="H1124" s="29">
        <f>CADASTROS!$G$950</f>
        <v>13</v>
      </c>
      <c r="I1124" s="19" t="str">
        <f>CADASTROS!$H$950</f>
        <v>00012472-7</v>
      </c>
      <c r="J1124" s="21">
        <f t="shared" si="31"/>
        <v>0</v>
      </c>
    </row>
    <row r="1125" spans="1:10" ht="15.75" x14ac:dyDescent="0.25">
      <c r="A1125" s="27">
        <f>CADASTROS!$B$951</f>
        <v>949</v>
      </c>
      <c r="B1125" s="18" t="str">
        <f>CADASTROS!$C$951</f>
        <v>Marivalda Santos da S. Macedo</v>
      </c>
      <c r="C1125" s="28"/>
      <c r="D1125" s="63">
        <f>PLANILHA_COLHEITA_DIÁRIA!$I$1500</f>
        <v>0</v>
      </c>
      <c r="E1125" s="20">
        <v>6</v>
      </c>
      <c r="F1125" s="29" t="str">
        <f>CADASTROS!$E$951</f>
        <v>Cx. Econômica</v>
      </c>
      <c r="G1125" s="27">
        <f>CADASTROS!$F$951</f>
        <v>4825</v>
      </c>
      <c r="H1125" s="29">
        <f>CADASTROS!$G$951</f>
        <v>13</v>
      </c>
      <c r="I1125" s="19" t="str">
        <f>CADASTROS!$H$951</f>
        <v>00005897-0</v>
      </c>
      <c r="J1125" s="21">
        <f t="shared" si="31"/>
        <v>0</v>
      </c>
    </row>
    <row r="1126" spans="1:10" ht="15.75" x14ac:dyDescent="0.25">
      <c r="A1126" s="27">
        <f>CADASTROS!$B$952</f>
        <v>950</v>
      </c>
      <c r="B1126" s="18" t="str">
        <f>CADASTROS!$C$952</f>
        <v>Albino Joaquim da Silva</v>
      </c>
      <c r="C1126" s="28"/>
      <c r="D1126" s="63">
        <f>PLANILHA_COLHEITA_DIÁRIA!$I$1501</f>
        <v>0</v>
      </c>
      <c r="E1126" s="20">
        <v>6</v>
      </c>
      <c r="F1126" s="29" t="str">
        <f>CADASTROS!$E$952</f>
        <v>Bradesco</v>
      </c>
      <c r="G1126" s="27">
        <f>CADASTROS!$F$952</f>
        <v>3801</v>
      </c>
      <c r="H1126" s="29" t="str">
        <f>CADASTROS!$G$952</f>
        <v>c/corr</v>
      </c>
      <c r="I1126" s="19" t="str">
        <f>CADASTROS!$H$952</f>
        <v>520834-3</v>
      </c>
      <c r="J1126" s="21">
        <f t="shared" si="31"/>
        <v>0</v>
      </c>
    </row>
    <row r="1127" spans="1:10" ht="15.75" x14ac:dyDescent="0.25">
      <c r="A1127" s="27">
        <f>CADASTROS!$B$953</f>
        <v>951</v>
      </c>
      <c r="B1127" s="18" t="str">
        <f>CADASTROS!$C$953</f>
        <v>Zenilda Paixão dos Santos</v>
      </c>
      <c r="C1127" s="28"/>
      <c r="D1127" s="44">
        <f>PLANILHA_COLHEITA_DIÁRIA!$I$1502</f>
        <v>0</v>
      </c>
      <c r="E1127" s="20">
        <v>6</v>
      </c>
      <c r="F1127" s="29" t="str">
        <f>CADASTROS!$E$953</f>
        <v>Bradesco</v>
      </c>
      <c r="G1127" s="27">
        <f>CADASTROS!$F$953</f>
        <v>3616</v>
      </c>
      <c r="H1127" s="29" t="str">
        <f>CADASTROS!$G$953</f>
        <v>poup</v>
      </c>
      <c r="I1127" s="19" t="str">
        <f>CADASTROS!$H$953</f>
        <v>1000061-0</v>
      </c>
      <c r="J1127" s="21">
        <f t="shared" si="31"/>
        <v>0</v>
      </c>
    </row>
    <row r="1128" spans="1:10" ht="15.75" x14ac:dyDescent="0.25">
      <c r="A1128" s="27">
        <f>CADASTROS!$B$954</f>
        <v>952</v>
      </c>
      <c r="B1128" s="18" t="str">
        <f>CADASTROS!$C$954</f>
        <v>Jazon Dias Damasceno</v>
      </c>
      <c r="C1128" s="28"/>
      <c r="D1128" s="44">
        <f>PLANILHA_COLHEITA_DIÁRIA!$I$1503</f>
        <v>0</v>
      </c>
      <c r="E1128" s="20">
        <v>6</v>
      </c>
      <c r="F1128" s="29" t="str">
        <f>CADASTROS!$E$954</f>
        <v>Cx. Econômica</v>
      </c>
      <c r="G1128" s="27">
        <f>CADASTROS!$F$954</f>
        <v>4818</v>
      </c>
      <c r="H1128" s="29">
        <f>CADASTROS!$G$954</f>
        <v>13</v>
      </c>
      <c r="I1128" s="19" t="str">
        <f>CADASTROS!$H$954</f>
        <v>00010722-0</v>
      </c>
      <c r="J1128" s="21">
        <f t="shared" si="31"/>
        <v>0</v>
      </c>
    </row>
    <row r="1129" spans="1:10" ht="15.75" x14ac:dyDescent="0.25">
      <c r="A1129" s="27">
        <f>CADASTROS!$B$955</f>
        <v>953</v>
      </c>
      <c r="B1129" s="18" t="str">
        <f>CADASTROS!$C$955</f>
        <v>Pureza de Jesus Oliveira</v>
      </c>
      <c r="C1129" s="28"/>
      <c r="D1129" s="44">
        <f>PLANILHA_COLHEITA_DIÁRIA!$I$1504</f>
        <v>0</v>
      </c>
      <c r="E1129" s="20">
        <v>6</v>
      </c>
      <c r="F1129" s="29" t="str">
        <f>CADASTROS!$E$955</f>
        <v>Cx. Econômica</v>
      </c>
      <c r="G1129" s="27">
        <f>CADASTROS!$F$955</f>
        <v>949</v>
      </c>
      <c r="H1129" s="29">
        <f>CADASTROS!$G$955</f>
        <v>23</v>
      </c>
      <c r="I1129" s="19" t="str">
        <f>CADASTROS!$H$955</f>
        <v>00029452-6</v>
      </c>
      <c r="J1129" s="21">
        <f t="shared" si="31"/>
        <v>0</v>
      </c>
    </row>
    <row r="1130" spans="1:10" ht="15.75" x14ac:dyDescent="0.25">
      <c r="A1130" s="27">
        <f>CADASTROS!$B$956</f>
        <v>954</v>
      </c>
      <c r="B1130" s="18" t="str">
        <f>CADASTROS!$C$956</f>
        <v>Marinalva A. Moraes de Souza</v>
      </c>
      <c r="C1130" s="28"/>
      <c r="D1130" s="63">
        <f>PLANILHA_COLHEITA_DIÁRIA!$I$1505</f>
        <v>0</v>
      </c>
      <c r="E1130" s="20">
        <v>6</v>
      </c>
      <c r="F1130" s="29" t="str">
        <f>CADASTROS!$E$956</f>
        <v>Banco do Brasil</v>
      </c>
      <c r="G1130" s="27" t="str">
        <f>CADASTROS!$F$956</f>
        <v>2760-X</v>
      </c>
      <c r="H1130" s="29" t="str">
        <f>CADASTROS!$G$956</f>
        <v>poup</v>
      </c>
      <c r="I1130" s="19" t="str">
        <f>CADASTROS!$H$956</f>
        <v>8.035-7</v>
      </c>
      <c r="J1130" s="21">
        <f t="shared" si="31"/>
        <v>0</v>
      </c>
    </row>
    <row r="1131" spans="1:10" ht="15.75" x14ac:dyDescent="0.25">
      <c r="A1131" s="27">
        <f>CADASTROS!$B$957</f>
        <v>955</v>
      </c>
      <c r="B1131" s="18" t="str">
        <f>CADASTROS!$C$957</f>
        <v>Luzinaria Laranjeira de Sousa</v>
      </c>
      <c r="C1131" s="28"/>
      <c r="D1131" s="63">
        <f>PLANILHA_COLHEITA_DIÁRIA!$I$1506</f>
        <v>0</v>
      </c>
      <c r="E1131" s="20">
        <v>6</v>
      </c>
      <c r="F1131" s="29" t="str">
        <f>CADASTROS!$E$957</f>
        <v>Cx. Econômica</v>
      </c>
      <c r="G1131" s="27">
        <f>CADASTROS!$F$957</f>
        <v>3444</v>
      </c>
      <c r="H1131" s="29">
        <f>CADASTROS!$G$957</f>
        <v>13</v>
      </c>
      <c r="I1131" s="19" t="str">
        <f>CADASTROS!$H$957</f>
        <v>00028114-4</v>
      </c>
      <c r="J1131" s="21">
        <f>D1131*E1131</f>
        <v>0</v>
      </c>
    </row>
    <row r="1132" spans="1:10" ht="15.75" x14ac:dyDescent="0.25">
      <c r="A1132" s="27">
        <f>CADASTROS!$B$958</f>
        <v>956</v>
      </c>
      <c r="B1132" s="18" t="str">
        <f>CADASTROS!$C$958</f>
        <v>Ailton Cedro de Souza</v>
      </c>
      <c r="C1132" s="28"/>
      <c r="D1132" s="44">
        <f>PLANILHA_COLHEITA_DIÁRIA!$I$1507</f>
        <v>0</v>
      </c>
      <c r="E1132" s="20">
        <v>6</v>
      </c>
      <c r="F1132" s="29" t="str">
        <f>CADASTROS!$E$958</f>
        <v>Cx. Econômica</v>
      </c>
      <c r="G1132" s="27">
        <f>CADASTROS!$F$958</f>
        <v>2712</v>
      </c>
      <c r="H1132" s="29">
        <f>CADASTROS!$G$958</f>
        <v>13</v>
      </c>
      <c r="I1132" s="19" t="str">
        <f>CADASTROS!$H$958</f>
        <v>00078843-9</v>
      </c>
      <c r="J1132" s="21">
        <f>D1132*E1132</f>
        <v>0</v>
      </c>
    </row>
    <row r="1133" spans="1:10" ht="15.75" x14ac:dyDescent="0.25">
      <c r="A1133" s="27">
        <f>CADASTROS!$B$959</f>
        <v>957</v>
      </c>
      <c r="B1133" s="18" t="str">
        <f>CADASTROS!$C$959</f>
        <v>Terezinha C. Ferreira</v>
      </c>
      <c r="C1133" s="28"/>
      <c r="D1133" s="64">
        <f>PLANILHA_COLHEITA_DIÁRIA!$I$1508</f>
        <v>0</v>
      </c>
      <c r="E1133" s="20">
        <v>6</v>
      </c>
      <c r="F1133" s="29" t="str">
        <f>CADASTROS!$E$959</f>
        <v>Cx. Econômica</v>
      </c>
      <c r="G1133" s="27">
        <f>CADASTROS!$F$959</f>
        <v>949</v>
      </c>
      <c r="H1133" s="29">
        <f>CADASTROS!$G$959</f>
        <v>23</v>
      </c>
      <c r="I1133" s="19" t="str">
        <f>CADASTROS!$H$959</f>
        <v>00006438-5</v>
      </c>
      <c r="J1133" s="21">
        <f>D1133*E1133</f>
        <v>0</v>
      </c>
    </row>
    <row r="1134" spans="1:10" ht="15.75" x14ac:dyDescent="0.25">
      <c r="A1134" s="27">
        <f>CADASTROS!$B$960</f>
        <v>958</v>
      </c>
      <c r="B1134" s="18" t="str">
        <f>CADASTROS!$C$960</f>
        <v>Jocelma Costa dos Santos</v>
      </c>
      <c r="C1134" s="28"/>
      <c r="D1134" s="44">
        <f>PLANILHA_COLHEITA_DIÁRIA!$I$1509</f>
        <v>0</v>
      </c>
      <c r="E1134" s="20">
        <v>6</v>
      </c>
      <c r="F1134" s="29" t="str">
        <f>CADASTROS!$E$960</f>
        <v>Banco do Brasil</v>
      </c>
      <c r="G1134" s="27" t="str">
        <f>CADASTROS!$F$960</f>
        <v>2760-X</v>
      </c>
      <c r="H1134" s="29" t="str">
        <f>CADASTROS!$G$960</f>
        <v>poup</v>
      </c>
      <c r="I1134" s="19" t="str">
        <f>CADASTROS!$H$960</f>
        <v>15.281-1</v>
      </c>
      <c r="J1134" s="21">
        <f t="shared" ref="J1134:J1165" si="32">D1134*E1134</f>
        <v>0</v>
      </c>
    </row>
    <row r="1135" spans="1:10" ht="15.75" x14ac:dyDescent="0.25">
      <c r="A1135" s="27">
        <f>CADASTROS!$B$961</f>
        <v>959</v>
      </c>
      <c r="B1135" s="18" t="str">
        <f>CADASTROS!$C$961</f>
        <v>Daiane Miranda da Cruz (2B)</v>
      </c>
      <c r="C1135" s="28"/>
      <c r="D1135" s="44">
        <f>PLANILHA_COLHEITA_DIÁRIA!$I$1510</f>
        <v>0</v>
      </c>
      <c r="E1135" s="20">
        <v>6</v>
      </c>
      <c r="F1135" s="29" t="str">
        <f>CADASTROS!$E$961</f>
        <v>Cx. Econômica</v>
      </c>
      <c r="G1135" s="27">
        <f>CADASTROS!$F$961</f>
        <v>4825</v>
      </c>
      <c r="H1135" s="29">
        <f>CADASTROS!$G$961</f>
        <v>13</v>
      </c>
      <c r="I1135" s="19" t="str">
        <f>CADASTROS!$H$961</f>
        <v>00016551-2</v>
      </c>
      <c r="J1135" s="21">
        <f t="shared" si="32"/>
        <v>0</v>
      </c>
    </row>
    <row r="1136" spans="1:10" ht="15.75" x14ac:dyDescent="0.25">
      <c r="A1136" s="27">
        <f>CADASTROS!$B$962</f>
        <v>960</v>
      </c>
      <c r="B1136" s="18" t="str">
        <f>CADASTROS!$C$962</f>
        <v>Maria do Carmo Almeida Cruz</v>
      </c>
      <c r="C1136" s="28"/>
      <c r="D1136" s="44">
        <f>PLANILHA_COLHEITA_DIÁRIA!$I$1511</f>
        <v>0</v>
      </c>
      <c r="E1136" s="20">
        <v>6</v>
      </c>
      <c r="F1136" s="29" t="str">
        <f>CADASTROS!$E$962</f>
        <v>Cx. Econômica</v>
      </c>
      <c r="G1136" s="27">
        <f>CADASTROS!$F$962</f>
        <v>949</v>
      </c>
      <c r="H1136" s="29">
        <f>CADASTROS!$G$962</f>
        <v>23</v>
      </c>
      <c r="I1136" s="19" t="str">
        <f>CADASTROS!$H$962</f>
        <v>00012717-4</v>
      </c>
      <c r="J1136" s="21">
        <f t="shared" si="32"/>
        <v>0</v>
      </c>
    </row>
    <row r="1137" spans="1:10" ht="15.75" x14ac:dyDescent="0.25">
      <c r="A1137" s="27">
        <f>CADASTROS!$B$963</f>
        <v>961</v>
      </c>
      <c r="B1137" s="18" t="str">
        <f>CADASTROS!$C$963</f>
        <v>José Marcos V. Lopes</v>
      </c>
      <c r="C1137" s="28"/>
      <c r="D1137" s="44">
        <f>PLANILHA_COLHEITA_DIÁRIA!$I$1512</f>
        <v>0</v>
      </c>
      <c r="E1137" s="20">
        <v>6</v>
      </c>
      <c r="F1137" s="29" t="str">
        <f>CADASTROS!$E$963</f>
        <v>Cx. Econômica</v>
      </c>
      <c r="G1137" s="27">
        <f>CADASTROS!$F$963</f>
        <v>4825</v>
      </c>
      <c r="H1137" s="29">
        <f>CADASTROS!$G$963</f>
        <v>13</v>
      </c>
      <c r="I1137" s="19" t="str">
        <f>CADASTROS!$H$963</f>
        <v>00006569-0</v>
      </c>
      <c r="J1137" s="21">
        <f t="shared" si="32"/>
        <v>0</v>
      </c>
    </row>
    <row r="1138" spans="1:10" ht="15.75" x14ac:dyDescent="0.25">
      <c r="A1138" s="27">
        <f>CADASTROS!$B$964</f>
        <v>962</v>
      </c>
      <c r="B1138" s="18" t="str">
        <f>CADASTROS!$C$964</f>
        <v>Eleonia Jesus A Oliveira</v>
      </c>
      <c r="C1138" s="28"/>
      <c r="D1138" s="44">
        <f>PLANILHA_COLHEITA_DIÁRIA!$I$1513</f>
        <v>0</v>
      </c>
      <c r="E1138" s="20">
        <v>6</v>
      </c>
      <c r="F1138" s="29" t="str">
        <f>CADASTROS!$E$964</f>
        <v>Cx. Econômica</v>
      </c>
      <c r="G1138" s="27">
        <f>CADASTROS!$F$964</f>
        <v>949</v>
      </c>
      <c r="H1138" s="29">
        <f>CADASTROS!$G$964</f>
        <v>13</v>
      </c>
      <c r="I1138" s="19" t="str">
        <f>CADASTROS!$H$964</f>
        <v>00030196-7</v>
      </c>
      <c r="J1138" s="21">
        <f t="shared" si="32"/>
        <v>0</v>
      </c>
    </row>
    <row r="1139" spans="1:10" ht="15.75" x14ac:dyDescent="0.25">
      <c r="A1139" s="27">
        <f>CADASTROS!$B$965</f>
        <v>963</v>
      </c>
      <c r="B1139" s="18" t="str">
        <f>CADASTROS!$C$965</f>
        <v>Osvaldo Mendes S. Santos</v>
      </c>
      <c r="C1139" s="28"/>
      <c r="D1139" s="44">
        <f>PLANILHA_COLHEITA_DIÁRIA!$I$1514</f>
        <v>24</v>
      </c>
      <c r="E1139" s="20">
        <v>6</v>
      </c>
      <c r="F1139" s="29" t="str">
        <f>CADASTROS!$E$965</f>
        <v>Bradesco</v>
      </c>
      <c r="G1139" s="27">
        <f>CADASTROS!$F$965</f>
        <v>3616</v>
      </c>
      <c r="H1139" s="29" t="str">
        <f>CADASTROS!$G$965</f>
        <v>poup</v>
      </c>
      <c r="I1139" s="19" t="str">
        <f>CADASTROS!$H$965</f>
        <v>0004271-4</v>
      </c>
      <c r="J1139" s="21">
        <f t="shared" si="32"/>
        <v>144</v>
      </c>
    </row>
    <row r="1140" spans="1:10" ht="15.75" x14ac:dyDescent="0.25">
      <c r="A1140" s="27">
        <f>CADASTROS!$B$966</f>
        <v>964</v>
      </c>
      <c r="B1140" s="18" t="str">
        <f>CADASTROS!$C$966</f>
        <v>Nilda Bispo Gama</v>
      </c>
      <c r="C1140" s="28"/>
      <c r="D1140" s="44">
        <f>PLANILHA_COLHEITA_DIÁRIA!$I$1515</f>
        <v>0</v>
      </c>
      <c r="E1140" s="20">
        <v>6</v>
      </c>
      <c r="F1140" s="29" t="str">
        <f>CADASTROS!$E$966</f>
        <v>Cx. Econômica</v>
      </c>
      <c r="G1140" s="27">
        <f>CADASTROS!$F$966</f>
        <v>780</v>
      </c>
      <c r="H1140" s="29">
        <f>CADASTROS!$G$966</f>
        <v>13</v>
      </c>
      <c r="I1140" s="19" t="str">
        <f>CADASTROS!$H$966</f>
        <v>00069809-5</v>
      </c>
      <c r="J1140" s="21">
        <f t="shared" si="32"/>
        <v>0</v>
      </c>
    </row>
    <row r="1141" spans="1:10" ht="15.75" x14ac:dyDescent="0.25">
      <c r="A1141" s="27">
        <f>CADASTROS!$B$967</f>
        <v>965</v>
      </c>
      <c r="B1141" s="18" t="str">
        <f>CADASTROS!$C$967</f>
        <v>Edivaldo Ferreira de Souza</v>
      </c>
      <c r="C1141" s="28"/>
      <c r="D1141" s="44">
        <f>PLANILHA_COLHEITA_DIÁRIA!$I$1516</f>
        <v>0</v>
      </c>
      <c r="E1141" s="20">
        <v>6</v>
      </c>
      <c r="F1141" s="29" t="str">
        <f>CADASTROS!$E$967</f>
        <v>Cx. Econômica</v>
      </c>
      <c r="G1141" s="27">
        <f>CADASTROS!$F$967</f>
        <v>4818</v>
      </c>
      <c r="H1141" s="29">
        <f>CADASTROS!$G$967</f>
        <v>13</v>
      </c>
      <c r="I1141" s="19" t="str">
        <f>CADASTROS!$H$967</f>
        <v>00009733-0</v>
      </c>
      <c r="J1141" s="21">
        <f t="shared" si="32"/>
        <v>0</v>
      </c>
    </row>
    <row r="1142" spans="1:10" ht="15.75" x14ac:dyDescent="0.25">
      <c r="A1142" s="27">
        <f>CADASTROS!$B$968</f>
        <v>966</v>
      </c>
      <c r="B1142" s="18" t="str">
        <f>CADASTROS!$C$968</f>
        <v>Eunaide Gonçalves Ferreira</v>
      </c>
      <c r="C1142" s="28"/>
      <c r="D1142" s="63">
        <f>PLANILHA_COLHEITA_DIÁRIA!$I$1517</f>
        <v>0</v>
      </c>
      <c r="E1142" s="20">
        <v>6</v>
      </c>
      <c r="F1142" s="29" t="str">
        <f>CADASTROS!$E$968</f>
        <v>Cx. Econômica</v>
      </c>
      <c r="G1142" s="27">
        <f>CADASTROS!$F$968</f>
        <v>4818</v>
      </c>
      <c r="H1142" s="29">
        <f>CADASTROS!$G$968</f>
        <v>13</v>
      </c>
      <c r="I1142" s="19" t="str">
        <f>CADASTROS!$H$968</f>
        <v>00005500-0</v>
      </c>
      <c r="J1142" s="21">
        <f t="shared" si="32"/>
        <v>0</v>
      </c>
    </row>
    <row r="1143" spans="1:10" ht="15.75" x14ac:dyDescent="0.25">
      <c r="A1143" s="27">
        <f>CADASTROS!$B$969</f>
        <v>967</v>
      </c>
      <c r="B1143" s="18" t="str">
        <f>CADASTROS!$C$969</f>
        <v>Carmelita Pereira Souza</v>
      </c>
      <c r="C1143" s="28"/>
      <c r="D1143" s="63">
        <f>PLANILHA_COLHEITA_DIÁRIA!$I$1529</f>
        <v>0</v>
      </c>
      <c r="E1143" s="20">
        <v>6</v>
      </c>
      <c r="F1143" s="29" t="str">
        <f>CADASTROS!$E$969</f>
        <v>Cx. Econômica</v>
      </c>
      <c r="G1143" s="27">
        <f>CADASTROS!$F$969</f>
        <v>949</v>
      </c>
      <c r="H1143" s="29">
        <f>CADASTROS!$G$969</f>
        <v>13</v>
      </c>
      <c r="I1143" s="19" t="str">
        <f>CADASTROS!$H$969</f>
        <v>00033787-2</v>
      </c>
      <c r="J1143" s="21">
        <f t="shared" si="32"/>
        <v>0</v>
      </c>
    </row>
    <row r="1144" spans="1:10" ht="15.75" x14ac:dyDescent="0.25">
      <c r="A1144" s="27">
        <f>CADASTROS!$B$970</f>
        <v>968</v>
      </c>
      <c r="B1144" s="18" t="str">
        <f>CADASTROS!$C$970</f>
        <v>Adair V. dos Santos</v>
      </c>
      <c r="C1144" s="28"/>
      <c r="D1144" s="44">
        <f>PLANILHA_COLHEITA_DIÁRIA!$I$1530</f>
        <v>0</v>
      </c>
      <c r="E1144" s="20">
        <v>6</v>
      </c>
      <c r="F1144" s="29" t="str">
        <f>CADASTROS!$E$970</f>
        <v>Cx. Econômica</v>
      </c>
      <c r="G1144" s="27">
        <f>CADASTROS!$F$970</f>
        <v>949</v>
      </c>
      <c r="H1144" s="29">
        <f>CADASTROS!$G$970</f>
        <v>13</v>
      </c>
      <c r="I1144" s="19" t="str">
        <f>CADASTROS!$H$970</f>
        <v>00038889-2</v>
      </c>
      <c r="J1144" s="21">
        <f t="shared" si="32"/>
        <v>0</v>
      </c>
    </row>
    <row r="1145" spans="1:10" ht="15.75" x14ac:dyDescent="0.25">
      <c r="A1145" s="27">
        <f>CADASTROS!$B$971</f>
        <v>969</v>
      </c>
      <c r="B1145" s="18" t="str">
        <f>CADASTROS!$C$971</f>
        <v>Santilha dos Santos Leite</v>
      </c>
      <c r="C1145" s="28"/>
      <c r="D1145" s="44">
        <f>PLANILHA_COLHEITA_DIÁRIA!$I$1531</f>
        <v>0</v>
      </c>
      <c r="E1145" s="20">
        <v>6</v>
      </c>
      <c r="F1145" s="29" t="str">
        <f>CADASTROS!$E$971</f>
        <v>Cx. Econômica</v>
      </c>
      <c r="G1145" s="27">
        <f>CADASTROS!$F$971</f>
        <v>4818</v>
      </c>
      <c r="H1145" s="29">
        <f>CADASTROS!$G$971</f>
        <v>13</v>
      </c>
      <c r="I1145" s="19" t="str">
        <f>CADASTROS!$H$971</f>
        <v>00010479-5</v>
      </c>
      <c r="J1145" s="21">
        <f t="shared" si="32"/>
        <v>0</v>
      </c>
    </row>
    <row r="1146" spans="1:10" ht="15.75" x14ac:dyDescent="0.25">
      <c r="A1146" s="27">
        <f>CADASTROS!$B$972</f>
        <v>970</v>
      </c>
      <c r="B1146" s="18" t="str">
        <f>CADASTROS!$C$972</f>
        <v>Marivaldo Santos da Silva</v>
      </c>
      <c r="C1146" s="28"/>
      <c r="D1146" s="44">
        <f>PLANILHA_COLHEITA_DIÁRIA!$I$1532</f>
        <v>0</v>
      </c>
      <c r="E1146" s="20">
        <v>6</v>
      </c>
      <c r="F1146" s="29" t="str">
        <f>CADASTROS!$E$972</f>
        <v>Cx. Econômica</v>
      </c>
      <c r="G1146" s="27">
        <f>CADASTROS!$F$972</f>
        <v>4818</v>
      </c>
      <c r="H1146" s="29">
        <f>CADASTROS!$G$972</f>
        <v>13</v>
      </c>
      <c r="I1146" s="19" t="str">
        <f>CADASTROS!$H$972</f>
        <v>00012889-9</v>
      </c>
      <c r="J1146" s="21">
        <f t="shared" si="32"/>
        <v>0</v>
      </c>
    </row>
    <row r="1147" spans="1:10" ht="15.75" x14ac:dyDescent="0.25">
      <c r="A1147" s="27">
        <f>CADASTROS!$B$973</f>
        <v>971</v>
      </c>
      <c r="B1147" s="18" t="str">
        <f>CADASTROS!$C$973</f>
        <v>Edson Santos da Silva (2B)</v>
      </c>
      <c r="C1147" s="28"/>
      <c r="D1147" s="63">
        <f>PLANILHA_COLHEITA_DIÁRIA!$I$1533</f>
        <v>0</v>
      </c>
      <c r="E1147" s="20">
        <v>6</v>
      </c>
      <c r="F1147" s="29" t="str">
        <f>CADASTROS!$E$973</f>
        <v>Cx. Econômica</v>
      </c>
      <c r="G1147" s="27">
        <f>CADASTROS!$F$973</f>
        <v>3419</v>
      </c>
      <c r="H1147" s="29">
        <f>CADASTROS!$G$973</f>
        <v>13</v>
      </c>
      <c r="I1147" s="19" t="str">
        <f>CADASTROS!$H$973</f>
        <v>00017906-8</v>
      </c>
      <c r="J1147" s="21">
        <f t="shared" si="32"/>
        <v>0</v>
      </c>
    </row>
    <row r="1148" spans="1:10" ht="15.75" x14ac:dyDescent="0.25">
      <c r="A1148" s="27">
        <f>CADASTROS!$B$974</f>
        <v>972</v>
      </c>
      <c r="B1148" s="18" t="str">
        <f>CADASTROS!$C$974</f>
        <v>Maria da Paixão de Jesus</v>
      </c>
      <c r="C1148" s="28"/>
      <c r="D1148" s="44">
        <f>PLANILHA_COLHEITA_DIÁRIA!$I$1534</f>
        <v>0</v>
      </c>
      <c r="E1148" s="20">
        <v>6</v>
      </c>
      <c r="F1148" s="29" t="str">
        <f>CADASTROS!$E$974</f>
        <v>Cx. Econômica</v>
      </c>
      <c r="G1148" s="27">
        <f>CADASTROS!$F$974</f>
        <v>4818</v>
      </c>
      <c r="H1148" s="29">
        <f>CADASTROS!$G$974</f>
        <v>13</v>
      </c>
      <c r="I1148" s="19" t="str">
        <f>CADASTROS!$H$974</f>
        <v>00009902-3</v>
      </c>
      <c r="J1148" s="21">
        <f t="shared" si="32"/>
        <v>0</v>
      </c>
    </row>
    <row r="1149" spans="1:10" ht="15.75" x14ac:dyDescent="0.25">
      <c r="A1149" s="27">
        <f>CADASTROS!$B$975</f>
        <v>973</v>
      </c>
      <c r="B1149" s="18" t="str">
        <f>CADASTROS!$C$975</f>
        <v>Barbara Regina de Souza</v>
      </c>
      <c r="C1149" s="28"/>
      <c r="D1149" s="44">
        <f>PLANILHA_COLHEITA_DIÁRIA!$I$1535</f>
        <v>0</v>
      </c>
      <c r="E1149" s="20">
        <v>6</v>
      </c>
      <c r="F1149" s="29" t="str">
        <f>CADASTROS!$E$975</f>
        <v>Cx. Econômica</v>
      </c>
      <c r="G1149" s="27">
        <f>CADASTROS!$F$975</f>
        <v>949</v>
      </c>
      <c r="H1149" s="29">
        <f>CADASTROS!$G$975</f>
        <v>13</v>
      </c>
      <c r="I1149" s="19" t="str">
        <f>CADASTROS!$H$975</f>
        <v>00038687-3</v>
      </c>
      <c r="J1149" s="21">
        <f t="shared" si="32"/>
        <v>0</v>
      </c>
    </row>
    <row r="1150" spans="1:10" ht="15.75" x14ac:dyDescent="0.25">
      <c r="A1150" s="27">
        <f>CADASTROS!$B$976</f>
        <v>974</v>
      </c>
      <c r="B1150" s="18" t="str">
        <f>CADASTROS!$C$976</f>
        <v>Núbia Margarete Araújo</v>
      </c>
      <c r="C1150" s="28"/>
      <c r="D1150" s="44">
        <f>PLANILHA_COLHEITA_DIÁRIA!$I$1536</f>
        <v>0</v>
      </c>
      <c r="E1150" s="20">
        <v>6</v>
      </c>
      <c r="F1150" s="29" t="str">
        <f>CADASTROS!$E$976</f>
        <v>Cx. Econômica</v>
      </c>
      <c r="G1150" s="27">
        <f>CADASTROS!$F$976</f>
        <v>949</v>
      </c>
      <c r="H1150" s="29">
        <f>CADASTROS!$G$976</f>
        <v>23</v>
      </c>
      <c r="I1150" s="19" t="str">
        <f>CADASTROS!$H$976</f>
        <v>00006981-6</v>
      </c>
      <c r="J1150" s="21">
        <f t="shared" si="32"/>
        <v>0</v>
      </c>
    </row>
    <row r="1151" spans="1:10" ht="15.75" x14ac:dyDescent="0.25">
      <c r="A1151" s="27">
        <f>CADASTROS!$B$977</f>
        <v>975</v>
      </c>
      <c r="B1151" s="18" t="str">
        <f>CADASTROS!$C$977</f>
        <v>Alex da Silva Santos</v>
      </c>
      <c r="C1151" s="28"/>
      <c r="D1151" s="63">
        <f>PLANILHA_COLHEITA_DIÁRIA!$I$1537</f>
        <v>0</v>
      </c>
      <c r="E1151" s="20">
        <v>6</v>
      </c>
      <c r="F1151" s="29" t="str">
        <f>CADASTROS!$E$977</f>
        <v>Cx. Econômica</v>
      </c>
      <c r="G1151" s="27">
        <f>CADASTROS!$F$977</f>
        <v>4825</v>
      </c>
      <c r="H1151" s="29">
        <f>CADASTROS!$G$977</f>
        <v>13</v>
      </c>
      <c r="I1151" s="19" t="str">
        <f>CADASTROS!$H$977</f>
        <v>00020515-8</v>
      </c>
      <c r="J1151" s="21">
        <f t="shared" si="32"/>
        <v>0</v>
      </c>
    </row>
    <row r="1152" spans="1:10" ht="15.75" x14ac:dyDescent="0.25">
      <c r="A1152" s="27">
        <f>CADASTROS!$B$978</f>
        <v>976</v>
      </c>
      <c r="B1152" s="18" t="str">
        <f>CADASTROS!$C$978</f>
        <v>Viviane Ramalho de Oliveira</v>
      </c>
      <c r="C1152" s="28"/>
      <c r="D1152" s="63">
        <f>PLANILHA_COLHEITA_DIÁRIA!$I$1538</f>
        <v>0</v>
      </c>
      <c r="E1152" s="20">
        <v>6</v>
      </c>
      <c r="F1152" s="29" t="str">
        <f>CADASTROS!$E$978</f>
        <v>Cx. Econômica</v>
      </c>
      <c r="G1152" s="27">
        <f>CADASTROS!$F$978</f>
        <v>565</v>
      </c>
      <c r="H1152" s="29">
        <f>CADASTROS!$G$978</f>
        <v>23</v>
      </c>
      <c r="I1152" s="19" t="str">
        <f>CADASTROS!$H$978</f>
        <v>00006006-4</v>
      </c>
      <c r="J1152" s="21">
        <f t="shared" si="32"/>
        <v>0</v>
      </c>
    </row>
    <row r="1153" spans="1:10" ht="15.75" x14ac:dyDescent="0.25">
      <c r="A1153" s="27">
        <f>CADASTROS!$B$979</f>
        <v>977</v>
      </c>
      <c r="B1153" s="18" t="str">
        <f>CADASTROS!$C$979</f>
        <v>Fábio de Souza Dias</v>
      </c>
      <c r="C1153" s="28"/>
      <c r="D1153" s="63">
        <f>PLANILHA_COLHEITA_DIÁRIA!$I$1539</f>
        <v>0</v>
      </c>
      <c r="E1153" s="20">
        <v>6</v>
      </c>
      <c r="F1153" s="29" t="str">
        <f>CADASTROS!$E$979</f>
        <v>Bradesco</v>
      </c>
      <c r="G1153" s="27">
        <f>CADASTROS!$F$979</f>
        <v>3414</v>
      </c>
      <c r="H1153" s="29" t="str">
        <f>CADASTROS!$G$979</f>
        <v>poup</v>
      </c>
      <c r="I1153" s="19" t="str">
        <f>CADASTROS!$H$979</f>
        <v>0017394-0</v>
      </c>
      <c r="J1153" s="21">
        <f t="shared" si="32"/>
        <v>0</v>
      </c>
    </row>
    <row r="1154" spans="1:10" ht="15.75" x14ac:dyDescent="0.25">
      <c r="A1154" s="27">
        <f>CADASTROS!$B$980</f>
        <v>978</v>
      </c>
      <c r="B1154" s="18" t="str">
        <f>CADASTROS!$C$980</f>
        <v>Ourivaldo Bispo Gama</v>
      </c>
      <c r="C1154" s="28"/>
      <c r="D1154" s="44">
        <f>PLANILHA_COLHEITA_DIÁRIA!$I$1540</f>
        <v>0</v>
      </c>
      <c r="E1154" s="20">
        <v>6</v>
      </c>
      <c r="F1154" s="29" t="str">
        <f>CADASTROS!$E$980</f>
        <v>Bradesco</v>
      </c>
      <c r="G1154" s="27">
        <f>CADASTROS!$F$980</f>
        <v>3616</v>
      </c>
      <c r="H1154" s="29" t="str">
        <f>CADASTROS!$G$980</f>
        <v>poup</v>
      </c>
      <c r="I1154" s="19" t="str">
        <f>CADASTROS!$H$980</f>
        <v>0523455-7</v>
      </c>
      <c r="J1154" s="21">
        <f t="shared" si="32"/>
        <v>0</v>
      </c>
    </row>
    <row r="1155" spans="1:10" ht="15.75" x14ac:dyDescent="0.25">
      <c r="A1155" s="27">
        <f>CADASTROS!$B$981</f>
        <v>979</v>
      </c>
      <c r="B1155" s="18" t="str">
        <f>CADASTROS!$C$981</f>
        <v>Marta Alves Pinheiro (VG)</v>
      </c>
      <c r="C1155" s="28"/>
      <c r="D1155" s="63">
        <f>PLANILHA_COLHEITA_DIÁRIA!$I$1541</f>
        <v>0</v>
      </c>
      <c r="E1155" s="20">
        <v>6</v>
      </c>
      <c r="F1155" s="29" t="str">
        <f>CADASTROS!$E$981</f>
        <v>Cx. Econômica</v>
      </c>
      <c r="G1155" s="27">
        <f>CADASTROS!$F$981</f>
        <v>4818</v>
      </c>
      <c r="H1155" s="29">
        <f>CADASTROS!$G$981</f>
        <v>13</v>
      </c>
      <c r="I1155" s="19" t="str">
        <f>CADASTROS!$H$981</f>
        <v>00012108-8</v>
      </c>
      <c r="J1155" s="21">
        <f t="shared" si="32"/>
        <v>0</v>
      </c>
    </row>
    <row r="1156" spans="1:10" ht="15.75" x14ac:dyDescent="0.25">
      <c r="A1156" s="27">
        <f>CADASTROS!$B$982</f>
        <v>980</v>
      </c>
      <c r="B1156" s="18" t="str">
        <f>CADASTROS!$C$982</f>
        <v>Rosangela Silva Sales (VG)</v>
      </c>
      <c r="C1156" s="28"/>
      <c r="D1156" s="63">
        <f>PLANILHA_COLHEITA_DIÁRIA!$I$1542</f>
        <v>0</v>
      </c>
      <c r="E1156" s="20">
        <v>6</v>
      </c>
      <c r="F1156" s="29" t="str">
        <f>CADASTROS!$E$982</f>
        <v>Cx. Econômica</v>
      </c>
      <c r="G1156" s="27">
        <f>CADASTROS!$F$982</f>
        <v>4818</v>
      </c>
      <c r="H1156" s="29">
        <f>CADASTROS!$G$982</f>
        <v>13</v>
      </c>
      <c r="I1156" s="19" t="str">
        <f>CADASTROS!$H$982</f>
        <v>00007784-4</v>
      </c>
      <c r="J1156" s="21">
        <f t="shared" si="32"/>
        <v>0</v>
      </c>
    </row>
    <row r="1157" spans="1:10" ht="15.75" x14ac:dyDescent="0.25">
      <c r="A1157" s="27">
        <f>CADASTROS!$B$983</f>
        <v>981</v>
      </c>
      <c r="B1157" s="18" t="str">
        <f>CADASTROS!$C$983</f>
        <v>Marcia Miranda Rocha (VG)</v>
      </c>
      <c r="C1157" s="28"/>
      <c r="D1157" s="63">
        <f>PLANILHA_COLHEITA_DIÁRIA!$I$1543</f>
        <v>0</v>
      </c>
      <c r="E1157" s="20">
        <v>6</v>
      </c>
      <c r="F1157" s="29" t="str">
        <f>CADASTROS!$E$983</f>
        <v>Bradesco</v>
      </c>
      <c r="G1157" s="27">
        <f>CADASTROS!$F$983</f>
        <v>3589</v>
      </c>
      <c r="H1157" s="29" t="str">
        <f>CADASTROS!$G$983</f>
        <v>poup</v>
      </c>
      <c r="I1157" s="19" t="str">
        <f>CADASTROS!$H$983</f>
        <v>1003631-3</v>
      </c>
      <c r="J1157" s="21">
        <f t="shared" si="32"/>
        <v>0</v>
      </c>
    </row>
    <row r="1158" spans="1:10" ht="15.75" x14ac:dyDescent="0.25">
      <c r="A1158" s="27">
        <f>CADASTROS!$B$984</f>
        <v>982</v>
      </c>
      <c r="B1158" s="18" t="str">
        <f>CADASTROS!$C$984</f>
        <v>Soene Nunes Vieira (VG)</v>
      </c>
      <c r="C1158" s="28"/>
      <c r="D1158" s="44">
        <f>PLANILHA_COLHEITA_DIÁRIA!$I$1544</f>
        <v>0</v>
      </c>
      <c r="E1158" s="20">
        <v>6</v>
      </c>
      <c r="F1158" s="29" t="str">
        <f>CADASTROS!$E$984</f>
        <v>Bradesco</v>
      </c>
      <c r="G1158" s="27">
        <f>CADASTROS!$F$984</f>
        <v>3589</v>
      </c>
      <c r="H1158" s="29" t="str">
        <f>CADASTROS!$G$984</f>
        <v>poup</v>
      </c>
      <c r="I1158" s="19" t="str">
        <f>CADASTROS!$H$984</f>
        <v>0614937-5</v>
      </c>
      <c r="J1158" s="21">
        <f t="shared" si="32"/>
        <v>0</v>
      </c>
    </row>
    <row r="1159" spans="1:10" ht="15.75" x14ac:dyDescent="0.25">
      <c r="A1159" s="27">
        <f>CADASTROS!$B$985</f>
        <v>983</v>
      </c>
      <c r="B1159" s="18" t="str">
        <f>CADASTROS!$C$985</f>
        <v>Edva Reis Santos (VG)</v>
      </c>
      <c r="C1159" s="28"/>
      <c r="D1159" s="44">
        <f>PLANILHA_COLHEITA_DIÁRIA!$I$1545</f>
        <v>0</v>
      </c>
      <c r="E1159" s="20">
        <v>6</v>
      </c>
      <c r="F1159" s="29" t="str">
        <f>CADASTROS!$E$985</f>
        <v>Banco do Brasil</v>
      </c>
      <c r="G1159" s="27" t="str">
        <f>CADASTROS!$F$985</f>
        <v>2760-X</v>
      </c>
      <c r="H1159" s="29" t="str">
        <f>CADASTROS!$G$985</f>
        <v>poup</v>
      </c>
      <c r="I1159" s="19" t="str">
        <f>CADASTROS!$H$985</f>
        <v>18.312-1</v>
      </c>
      <c r="J1159" s="21">
        <f t="shared" si="32"/>
        <v>0</v>
      </c>
    </row>
    <row r="1160" spans="1:10" ht="15.75" x14ac:dyDescent="0.25">
      <c r="A1160" s="27">
        <f>CADASTROS!$B$986</f>
        <v>984</v>
      </c>
      <c r="B1160" s="18" t="str">
        <f>CADASTROS!$C$986</f>
        <v>Paulo Sérgio S. Oliveira (VG)</v>
      </c>
      <c r="C1160" s="28"/>
      <c r="D1160" s="63">
        <f>PLANILHA_COLHEITA_DIÁRIA!$I$1546</f>
        <v>0</v>
      </c>
      <c r="E1160" s="20">
        <v>6</v>
      </c>
      <c r="F1160" s="29" t="str">
        <f>CADASTROS!$E$986</f>
        <v>Banco do Brasil</v>
      </c>
      <c r="G1160" s="27" t="str">
        <f>CADASTROS!$F$986</f>
        <v>3640-4</v>
      </c>
      <c r="H1160" s="29" t="str">
        <f>CADASTROS!$G$986</f>
        <v>poup</v>
      </c>
      <c r="I1160" s="19" t="str">
        <f>CADASTROS!$H$986</f>
        <v>17.624-9</v>
      </c>
      <c r="J1160" s="21">
        <f t="shared" si="32"/>
        <v>0</v>
      </c>
    </row>
    <row r="1161" spans="1:10" ht="15.75" x14ac:dyDescent="0.25">
      <c r="A1161" s="27">
        <f>CADASTROS!$B$987</f>
        <v>985</v>
      </c>
      <c r="B1161" s="18" t="str">
        <f>CADASTROS!$C$987</f>
        <v>Kayky das Merces Santa</v>
      </c>
      <c r="C1161" s="28"/>
      <c r="D1161" s="63">
        <f>PLANILHA_COLHEITA_DIÁRIA!$I$1547</f>
        <v>0</v>
      </c>
      <c r="E1161" s="20">
        <v>6</v>
      </c>
      <c r="F1161" s="29" t="str">
        <f>CADASTROS!$E$987</f>
        <v>Bradesco</v>
      </c>
      <c r="G1161" s="27">
        <f>CADASTROS!$F$987</f>
        <v>3589</v>
      </c>
      <c r="H1161" s="29" t="str">
        <f>CADASTROS!$G$987</f>
        <v>poup</v>
      </c>
      <c r="I1161" s="19" t="str">
        <f>CADASTROS!$H$987</f>
        <v>1003846-4</v>
      </c>
      <c r="J1161" s="21">
        <f t="shared" si="32"/>
        <v>0</v>
      </c>
    </row>
    <row r="1162" spans="1:10" ht="15.75" x14ac:dyDescent="0.25">
      <c r="A1162" s="27">
        <f>CADASTROS!$B$988</f>
        <v>986</v>
      </c>
      <c r="B1162" s="18" t="str">
        <f>CADASTROS!$C$988</f>
        <v>Ivanete Sampaio Alves (VG)</v>
      </c>
      <c r="C1162" s="28"/>
      <c r="D1162" s="63">
        <f>PLANILHA_COLHEITA_DIÁRIA!$I$1548</f>
        <v>0</v>
      </c>
      <c r="E1162" s="20">
        <v>6</v>
      </c>
      <c r="F1162" s="29" t="str">
        <f>CADASTROS!$E$988</f>
        <v>Banco do Brasil</v>
      </c>
      <c r="G1162" s="27" t="str">
        <f>CADASTROS!$F$988</f>
        <v>2760-X</v>
      </c>
      <c r="H1162" s="29" t="str">
        <f>CADASTROS!$G$988</f>
        <v>poup</v>
      </c>
      <c r="I1162" s="19" t="str">
        <f>CADASTROS!$H$988</f>
        <v>16.864-5</v>
      </c>
      <c r="J1162" s="21">
        <f t="shared" si="32"/>
        <v>0</v>
      </c>
    </row>
    <row r="1163" spans="1:10" ht="15.75" x14ac:dyDescent="0.25">
      <c r="A1163" s="27">
        <f>CADASTROS!$B$989</f>
        <v>987</v>
      </c>
      <c r="B1163" s="18" t="str">
        <f>CADASTROS!$C$989</f>
        <v>Juliene Silva Lima (VG)</v>
      </c>
      <c r="C1163" s="28"/>
      <c r="D1163" s="44">
        <f>PLANILHA_COLHEITA_DIÁRIA!$I$1549</f>
        <v>0</v>
      </c>
      <c r="E1163" s="20">
        <v>6</v>
      </c>
      <c r="F1163" s="29" t="str">
        <f>CADASTROS!$E$989</f>
        <v>Bradesco</v>
      </c>
      <c r="G1163" s="27">
        <f>CADASTROS!$F$989</f>
        <v>3616</v>
      </c>
      <c r="H1163" s="29" t="str">
        <f>CADASTROS!$G$989</f>
        <v>poup</v>
      </c>
      <c r="I1163" s="19" t="str">
        <f>CADASTROS!$H$989</f>
        <v>1000188-9</v>
      </c>
      <c r="J1163" s="21">
        <f t="shared" si="32"/>
        <v>0</v>
      </c>
    </row>
    <row r="1164" spans="1:10" ht="15.75" x14ac:dyDescent="0.25">
      <c r="A1164" s="27">
        <f>CADASTROS!$B$990</f>
        <v>988</v>
      </c>
      <c r="B1164" s="18" t="str">
        <f>CADASTROS!$C$990</f>
        <v>Judival Andrade de Araújo</v>
      </c>
      <c r="C1164" s="28"/>
      <c r="D1164" s="44">
        <f>PLANILHA_COLHEITA_DIÁRIA!$I$1550</f>
        <v>0</v>
      </c>
      <c r="E1164" s="20">
        <v>6</v>
      </c>
      <c r="F1164" s="29" t="str">
        <f>CADASTROS!$E$990</f>
        <v>Banco do Brasil</v>
      </c>
      <c r="G1164" s="27" t="str">
        <f>CADASTROS!$F$990</f>
        <v>2760-X</v>
      </c>
      <c r="H1164" s="29" t="str">
        <f>CADASTROS!$G$990</f>
        <v>poup</v>
      </c>
      <c r="I1164" s="19" t="str">
        <f>CADASTROS!$H$990</f>
        <v>12.416-8</v>
      </c>
      <c r="J1164" s="21">
        <f t="shared" si="32"/>
        <v>0</v>
      </c>
    </row>
    <row r="1165" spans="1:10" ht="15.75" x14ac:dyDescent="0.25">
      <c r="A1165" s="27">
        <f>CADASTROS!$B$991</f>
        <v>989</v>
      </c>
      <c r="B1165" s="18" t="str">
        <f>CADASTROS!$C$991</f>
        <v>Valdelice Oliveira Souza</v>
      </c>
      <c r="C1165" s="28"/>
      <c r="D1165" s="44">
        <f>PLANILHA_COLHEITA_DIÁRIA!$I$1551</f>
        <v>0</v>
      </c>
      <c r="E1165" s="20">
        <v>6</v>
      </c>
      <c r="F1165" s="29" t="str">
        <f>CADASTROS!$E$991</f>
        <v>Bradesco</v>
      </c>
      <c r="G1165" s="27">
        <f>CADASTROS!$F$991</f>
        <v>3589</v>
      </c>
      <c r="H1165" s="29" t="str">
        <f>CADASTROS!$G$991</f>
        <v>poup</v>
      </c>
      <c r="I1165" s="19" t="str">
        <f>CADASTROS!$H$991</f>
        <v>1003782-4</v>
      </c>
      <c r="J1165" s="21">
        <f t="shared" si="32"/>
        <v>0</v>
      </c>
    </row>
    <row r="1166" spans="1:10" ht="15.75" x14ac:dyDescent="0.25">
      <c r="B1166" s="289"/>
      <c r="C1166" s="289"/>
      <c r="D1166" s="15">
        <f>SUM(D1121:D1165)</f>
        <v>74.5</v>
      </c>
      <c r="E1166" s="15"/>
      <c r="F1166" s="41"/>
      <c r="G1166" s="12"/>
      <c r="H1166" s="12"/>
      <c r="I1166" s="42"/>
      <c r="J1166" s="17">
        <f>SUM(J1121:J1165)</f>
        <v>447</v>
      </c>
    </row>
    <row r="1168" spans="1:10" ht="15.75" x14ac:dyDescent="0.25">
      <c r="A1168" s="282" t="s">
        <v>8</v>
      </c>
      <c r="B1168" s="282"/>
      <c r="C1168" s="282"/>
      <c r="D1168" s="282"/>
      <c r="E1168" s="282"/>
      <c r="F1168" s="282"/>
      <c r="G1168" s="282"/>
      <c r="H1168" s="282"/>
      <c r="I1168" s="282"/>
      <c r="J1168" s="282"/>
    </row>
    <row r="1169" spans="1:10" ht="16.5" thickBot="1" x14ac:dyDescent="0.3">
      <c r="A1169" s="283" t="s">
        <v>10</v>
      </c>
      <c r="B1169" s="283"/>
      <c r="C1169" s="283"/>
      <c r="D1169" s="283"/>
      <c r="E1169" s="283"/>
      <c r="F1169" s="283"/>
      <c r="G1169" s="283"/>
      <c r="H1169" s="283"/>
      <c r="I1169" s="283"/>
      <c r="J1169" s="283"/>
    </row>
    <row r="1170" spans="1:10" ht="17.25" thickTop="1" thickBot="1" x14ac:dyDescent="0.3">
      <c r="A1170" s="284" t="s">
        <v>2967</v>
      </c>
      <c r="B1170" s="284"/>
      <c r="C1170" s="284"/>
      <c r="D1170" s="284"/>
      <c r="E1170" s="284"/>
      <c r="F1170" s="284"/>
      <c r="G1170" s="284"/>
      <c r="H1170" s="284"/>
      <c r="I1170" s="284"/>
      <c r="J1170" s="284"/>
    </row>
    <row r="1171" spans="1:10" ht="18" customHeight="1" x14ac:dyDescent="0.25">
      <c r="A1171" s="22" t="s">
        <v>21</v>
      </c>
      <c r="B1171" s="285" t="s">
        <v>19</v>
      </c>
      <c r="C1171" s="290" t="s">
        <v>7</v>
      </c>
      <c r="D1171" s="292" t="s">
        <v>13</v>
      </c>
      <c r="E1171" s="23" t="s">
        <v>12</v>
      </c>
      <c r="F1171" s="285" t="s">
        <v>14</v>
      </c>
      <c r="G1171" s="285" t="s">
        <v>15</v>
      </c>
      <c r="H1171" s="285" t="s">
        <v>16</v>
      </c>
      <c r="I1171" s="285" t="s">
        <v>17</v>
      </c>
      <c r="J1171" s="287" t="s">
        <v>18</v>
      </c>
    </row>
    <row r="1172" spans="1:10" ht="19.5" customHeight="1" thickBot="1" x14ac:dyDescent="0.3">
      <c r="A1172" s="24" t="s">
        <v>20</v>
      </c>
      <c r="B1172" s="286"/>
      <c r="C1172" s="291"/>
      <c r="D1172" s="293"/>
      <c r="E1172" s="38" t="s">
        <v>11</v>
      </c>
      <c r="F1172" s="286"/>
      <c r="G1172" s="286"/>
      <c r="H1172" s="286"/>
      <c r="I1172" s="286"/>
      <c r="J1172" s="288"/>
    </row>
    <row r="1173" spans="1:10" ht="15.75" x14ac:dyDescent="0.25">
      <c r="A1173" s="27">
        <f>CADASTROS!$B$992</f>
        <v>990</v>
      </c>
      <c r="B1173" s="18" t="str">
        <f>CADASTROS!$C$992</f>
        <v>Josiane Araújo Souza</v>
      </c>
      <c r="C1173" s="28"/>
      <c r="D1173" s="44">
        <f>PLANILHA_COLHEITA_DIÁRIA!$I$1552</f>
        <v>0</v>
      </c>
      <c r="E1173" s="20">
        <v>6</v>
      </c>
      <c r="F1173" s="29" t="str">
        <f>CADASTROS!$E$992</f>
        <v>Cx. Econômica</v>
      </c>
      <c r="G1173" s="27">
        <f>CADASTROS!$F$992</f>
        <v>4818</v>
      </c>
      <c r="H1173" s="29">
        <f>CADASTROS!$G$992</f>
        <v>13</v>
      </c>
      <c r="I1173" s="19" t="str">
        <f>CADASTROS!$H$992</f>
        <v>00005980-3</v>
      </c>
      <c r="J1173" s="21">
        <f t="shared" ref="J1173:J1182" si="33">D1173*E1173</f>
        <v>0</v>
      </c>
    </row>
    <row r="1174" spans="1:10" ht="15.75" x14ac:dyDescent="0.25">
      <c r="A1174" s="27">
        <f>CADASTROS!$B$993</f>
        <v>991</v>
      </c>
      <c r="B1174" s="18" t="str">
        <f>CADASTROS!$C$993</f>
        <v>Marielza Rosa Santana</v>
      </c>
      <c r="C1174" s="28"/>
      <c r="D1174" s="44">
        <f>PLANILHA_COLHEITA_DIÁRIA!$I$1553</f>
        <v>0</v>
      </c>
      <c r="E1174" s="20">
        <v>6</v>
      </c>
      <c r="F1174" s="29" t="str">
        <f>CADASTROS!$E$993</f>
        <v>Cx. Econômica</v>
      </c>
      <c r="G1174" s="27">
        <f>CADASTROS!$F$993</f>
        <v>4825</v>
      </c>
      <c r="H1174" s="29">
        <f>CADASTROS!$G$993</f>
        <v>13</v>
      </c>
      <c r="I1174" s="19" t="str">
        <f>CADASTROS!$H$993</f>
        <v>00005458-3</v>
      </c>
      <c r="J1174" s="21">
        <f t="shared" si="33"/>
        <v>0</v>
      </c>
    </row>
    <row r="1175" spans="1:10" ht="15.75" x14ac:dyDescent="0.25">
      <c r="A1175" s="27">
        <f>CADASTROS!$B$994</f>
        <v>992</v>
      </c>
      <c r="B1175" s="18" t="str">
        <f>CADASTROS!$C$994</f>
        <v>Gilberto R. Pereira</v>
      </c>
      <c r="C1175" s="28"/>
      <c r="D1175" s="44">
        <f>PLANILHA_COLHEITA_DIÁRIA!$I$1554</f>
        <v>0</v>
      </c>
      <c r="E1175" s="20">
        <v>6</v>
      </c>
      <c r="F1175" s="29" t="str">
        <f>CADASTROS!$E$994</f>
        <v>Cx. Econômica</v>
      </c>
      <c r="G1175" s="27">
        <f>CADASTROS!$F$994</f>
        <v>941</v>
      </c>
      <c r="H1175" s="29">
        <f>CADASTROS!$G$994</f>
        <v>13</v>
      </c>
      <c r="I1175" s="19" t="str">
        <f>CADASTROS!$H$994</f>
        <v>00047727-1</v>
      </c>
      <c r="J1175" s="21">
        <f t="shared" si="33"/>
        <v>0</v>
      </c>
    </row>
    <row r="1176" spans="1:10" ht="15.75" x14ac:dyDescent="0.25">
      <c r="A1176" s="27">
        <f>CADASTROS!$B$995</f>
        <v>993</v>
      </c>
      <c r="B1176" s="18" t="str">
        <f>CADASTROS!$C$995</f>
        <v>Vanusa de Araújo Moreira</v>
      </c>
      <c r="C1176" s="28"/>
      <c r="D1176" s="44">
        <f>PLANILHA_COLHEITA_DIÁRIA!$I$1555</f>
        <v>0</v>
      </c>
      <c r="E1176" s="20">
        <v>6</v>
      </c>
      <c r="F1176" s="29" t="str">
        <f>CADASTROS!$E$995</f>
        <v>Cx. Econômica</v>
      </c>
      <c r="G1176" s="27">
        <f>CADASTROS!$F$995</f>
        <v>949</v>
      </c>
      <c r="H1176" s="29">
        <f>CADASTROS!$G$995</f>
        <v>23</v>
      </c>
      <c r="I1176" s="19" t="str">
        <f>CADASTROS!$H$995</f>
        <v>00017105-0</v>
      </c>
      <c r="J1176" s="21">
        <f t="shared" si="33"/>
        <v>0</v>
      </c>
    </row>
    <row r="1177" spans="1:10" ht="15.75" x14ac:dyDescent="0.25">
      <c r="A1177" s="27">
        <f>CADASTROS!$B$996</f>
        <v>994</v>
      </c>
      <c r="B1177" s="18" t="str">
        <f>CADASTROS!$C$996</f>
        <v>Lucinalva Oliveira de Almeida</v>
      </c>
      <c r="C1177" s="28"/>
      <c r="D1177" s="63">
        <f>PLANILHA_COLHEITA_DIÁRIA!$I$1567</f>
        <v>0</v>
      </c>
      <c r="E1177" s="20">
        <v>6</v>
      </c>
      <c r="F1177" s="29" t="str">
        <f>CADASTROS!$E$996</f>
        <v>Cx. Econômica</v>
      </c>
      <c r="G1177" s="27">
        <f>CADASTROS!$F$996</f>
        <v>949</v>
      </c>
      <c r="H1177" s="29">
        <f>CADASTROS!$G$996</f>
        <v>23</v>
      </c>
      <c r="I1177" s="19" t="str">
        <f>CADASTROS!$H$996</f>
        <v>00002320-9</v>
      </c>
      <c r="J1177" s="21">
        <f t="shared" si="33"/>
        <v>0</v>
      </c>
    </row>
    <row r="1178" spans="1:10" ht="15.75" x14ac:dyDescent="0.25">
      <c r="A1178" s="27">
        <f>CADASTROS!$B$997</f>
        <v>995</v>
      </c>
      <c r="B1178" s="18" t="str">
        <f>CADASTROS!$C$997</f>
        <v>Julivania de Jesus Silva</v>
      </c>
      <c r="C1178" s="28"/>
      <c r="D1178" s="44">
        <f>PLANILHA_COLHEITA_DIÁRIA!$I$1568</f>
        <v>0</v>
      </c>
      <c r="E1178" s="20">
        <v>6</v>
      </c>
      <c r="F1178" s="29" t="str">
        <f>CADASTROS!$E$997</f>
        <v>Cx. Econômica</v>
      </c>
      <c r="G1178" s="27">
        <f>CADASTROS!$F$997</f>
        <v>949</v>
      </c>
      <c r="H1178" s="29">
        <f>CADASTROS!$G$997</f>
        <v>13</v>
      </c>
      <c r="I1178" s="19" t="str">
        <f>CADASTROS!$H$997</f>
        <v>00056794-0</v>
      </c>
      <c r="J1178" s="21">
        <f t="shared" si="33"/>
        <v>0</v>
      </c>
    </row>
    <row r="1179" spans="1:10" ht="15.75" x14ac:dyDescent="0.25">
      <c r="A1179" s="27">
        <f>CADASTROS!$B$998</f>
        <v>996</v>
      </c>
      <c r="B1179" s="18" t="str">
        <f>CADASTROS!$C$998</f>
        <v>Adilson Santos Costa</v>
      </c>
      <c r="C1179" s="28"/>
      <c r="D1179" s="64">
        <f>PLANILHA_COLHEITA_DIÁRIA!$I$1569</f>
        <v>0</v>
      </c>
      <c r="E1179" s="20">
        <v>6</v>
      </c>
      <c r="F1179" s="29" t="str">
        <f>CADASTROS!$E$998</f>
        <v>Cx. Econômica</v>
      </c>
      <c r="G1179" s="27">
        <f>CADASTROS!$F$998</f>
        <v>3419</v>
      </c>
      <c r="H1179" s="29">
        <f>CADASTROS!$G$998</f>
        <v>13</v>
      </c>
      <c r="I1179" s="19" t="str">
        <f>CADASTROS!$H$998</f>
        <v>00025102-8</v>
      </c>
      <c r="J1179" s="21">
        <f t="shared" si="33"/>
        <v>0</v>
      </c>
    </row>
    <row r="1180" spans="1:10" ht="15.75" x14ac:dyDescent="0.25">
      <c r="A1180" s="27">
        <f>CADASTROS!$B$999</f>
        <v>997</v>
      </c>
      <c r="B1180" s="18" t="str">
        <f>CADASTROS!$C$999</f>
        <v>Leidinalva Sousa Andrade</v>
      </c>
      <c r="C1180" s="28"/>
      <c r="D1180" s="63">
        <f>PLANILHA_COLHEITA_DIÁRIA!$I$1570</f>
        <v>0</v>
      </c>
      <c r="E1180" s="20">
        <v>6</v>
      </c>
      <c r="F1180" s="29" t="str">
        <f>CADASTROS!$E$999</f>
        <v>Cx. Econômica</v>
      </c>
      <c r="G1180" s="27">
        <f>CADASTROS!$F$999</f>
        <v>949</v>
      </c>
      <c r="H1180" s="29">
        <f>CADASTROS!$G$999</f>
        <v>23</v>
      </c>
      <c r="I1180" s="19" t="str">
        <f>CADASTROS!$H$999</f>
        <v>00007485-2</v>
      </c>
      <c r="J1180" s="21">
        <f t="shared" si="33"/>
        <v>0</v>
      </c>
    </row>
    <row r="1181" spans="1:10" ht="15.75" x14ac:dyDescent="0.25">
      <c r="A1181" s="27">
        <f>CADASTROS!$B$1000</f>
        <v>998</v>
      </c>
      <c r="B1181" s="18" t="str">
        <f>CADASTROS!$C$1000</f>
        <v>Taís Alves da Silva (BC)</v>
      </c>
      <c r="C1181" s="28"/>
      <c r="D1181" s="44">
        <f>PLANILHA_COLHEITA_DIÁRIA!$I$1571</f>
        <v>0</v>
      </c>
      <c r="E1181" s="20">
        <v>6</v>
      </c>
      <c r="F1181" s="29" t="str">
        <f>CADASTROS!$E$1000</f>
        <v>Cx. Econômica</v>
      </c>
      <c r="G1181" s="27">
        <f>CADASTROS!$F$1000</f>
        <v>4825</v>
      </c>
      <c r="H1181" s="29">
        <f>CADASTROS!$G$1000</f>
        <v>13</v>
      </c>
      <c r="I1181" s="19" t="str">
        <f>CADASTROS!$H$1000</f>
        <v>00002300-9</v>
      </c>
      <c r="J1181" s="21">
        <f t="shared" si="33"/>
        <v>0</v>
      </c>
    </row>
    <row r="1182" spans="1:10" ht="15.75" x14ac:dyDescent="0.25">
      <c r="A1182" s="27">
        <f>CADASTROS!$B$1001</f>
        <v>999</v>
      </c>
      <c r="B1182" s="18" t="str">
        <f>CADASTROS!$C$1001</f>
        <v>Raimundo da Silva</v>
      </c>
      <c r="C1182" s="28"/>
      <c r="D1182" s="44">
        <f>PLANILHA_COLHEITA_DIÁRIA!$I$1572</f>
        <v>0</v>
      </c>
      <c r="E1182" s="20">
        <v>6</v>
      </c>
      <c r="F1182" s="29" t="str">
        <f>CADASTROS!$E$1001</f>
        <v>Bradesco</v>
      </c>
      <c r="G1182" s="27">
        <f>CADASTROS!$F$1001</f>
        <v>5490</v>
      </c>
      <c r="H1182" s="29" t="str">
        <f>CADASTROS!$G$1001</f>
        <v>poup</v>
      </c>
      <c r="I1182" s="19" t="str">
        <f>CADASTROS!$H$1001</f>
        <v>0002343-4</v>
      </c>
      <c r="J1182" s="21">
        <f t="shared" si="33"/>
        <v>0</v>
      </c>
    </row>
    <row r="1183" spans="1:10" ht="15.75" x14ac:dyDescent="0.25">
      <c r="A1183" s="27">
        <f>CADASTROS!$B$1002</f>
        <v>1000</v>
      </c>
      <c r="B1183" s="18" t="str">
        <f>CADASTROS!$C$1002</f>
        <v>Ivone Oliveira da Silva</v>
      </c>
      <c r="C1183" s="28"/>
      <c r="D1183" s="63">
        <f>PLANILHA_COLHEITA_DIÁRIA!$I$1573</f>
        <v>0</v>
      </c>
      <c r="E1183" s="20">
        <v>6</v>
      </c>
      <c r="F1183" s="29" t="str">
        <f>CADASTROS!$E$1002</f>
        <v>Cx. Econômica</v>
      </c>
      <c r="G1183" s="27">
        <f>CADASTROS!$F$1002</f>
        <v>949</v>
      </c>
      <c r="H1183" s="29">
        <f>CADASTROS!$G$1002</f>
        <v>23</v>
      </c>
      <c r="I1183" s="19" t="str">
        <f>CADASTROS!$H$1002</f>
        <v>00006420-2</v>
      </c>
      <c r="J1183" s="21">
        <f>D1183*E1183</f>
        <v>0</v>
      </c>
    </row>
    <row r="1184" spans="1:10" ht="15.75" x14ac:dyDescent="0.25">
      <c r="A1184" s="27">
        <f>CADASTROS!$B$1003</f>
        <v>1001</v>
      </c>
      <c r="B1184" s="18" t="str">
        <f>CADASTROS!$C$1003</f>
        <v>Adailton de J. Santiago</v>
      </c>
      <c r="C1184" s="28"/>
      <c r="D1184" s="63">
        <f>PLANILHA_COLHEITA_DIÁRIA!$I$1574</f>
        <v>0</v>
      </c>
      <c r="E1184" s="20">
        <v>6</v>
      </c>
      <c r="F1184" s="29" t="str">
        <f>CADASTROS!$E$1003</f>
        <v>Cx. Econômica</v>
      </c>
      <c r="G1184" s="27">
        <f>CADASTROS!$F$1003</f>
        <v>1448</v>
      </c>
      <c r="H1184" s="29">
        <f>CADASTROS!$G$1003</f>
        <v>13</v>
      </c>
      <c r="I1184" s="19" t="str">
        <f>CADASTROS!$H$1003</f>
        <v>00093817-4</v>
      </c>
      <c r="J1184" s="21">
        <f>D1184*E1184</f>
        <v>0</v>
      </c>
    </row>
    <row r="1185" spans="1:10" ht="15.75" x14ac:dyDescent="0.25">
      <c r="A1185" s="27">
        <f>CADASTROS!$B$1004</f>
        <v>1002</v>
      </c>
      <c r="B1185" s="18" t="str">
        <f>CADASTROS!$C$1004</f>
        <v>Milton Alves Alencar</v>
      </c>
      <c r="C1185" s="28"/>
      <c r="D1185" s="63">
        <f>PLANILHA_COLHEITA_DIÁRIA!$I$1575</f>
        <v>0</v>
      </c>
      <c r="E1185" s="20">
        <v>6</v>
      </c>
      <c r="F1185" s="29" t="str">
        <f>CADASTROS!$E$1004</f>
        <v>Cx. Econômica</v>
      </c>
      <c r="G1185" s="27">
        <f>CADASTROS!$F$1004</f>
        <v>4818</v>
      </c>
      <c r="H1185" s="29">
        <f>CADASTROS!$G$1004</f>
        <v>13</v>
      </c>
      <c r="I1185" s="19" t="str">
        <f>CADASTROS!$H$1004</f>
        <v>00010939-8</v>
      </c>
      <c r="J1185" s="21">
        <f>D1185*E1185</f>
        <v>0</v>
      </c>
    </row>
    <row r="1186" spans="1:10" ht="15.75" x14ac:dyDescent="0.25">
      <c r="A1186" s="27">
        <f>CADASTROS!$B$1005</f>
        <v>1003</v>
      </c>
      <c r="B1186" s="18" t="str">
        <f>CADASTROS!$C$1005</f>
        <v>Paulo Ferreira dos Santos</v>
      </c>
      <c r="C1186" s="28"/>
      <c r="D1186" s="63">
        <f>PLANILHA_COLHEITA_DIÁRIA!$I$1576</f>
        <v>0</v>
      </c>
      <c r="E1186" s="20">
        <v>6</v>
      </c>
      <c r="F1186" s="29" t="str">
        <f>CADASTROS!$E$1005</f>
        <v>Cx. Econômica</v>
      </c>
      <c r="G1186" s="27">
        <f>CADASTROS!$F$1005</f>
        <v>4818</v>
      </c>
      <c r="H1186" s="29">
        <f>CADASTROS!$G$1005</f>
        <v>13</v>
      </c>
      <c r="I1186" s="19" t="str">
        <f>CADASTROS!$H$1005</f>
        <v>00007925-1</v>
      </c>
      <c r="J1186" s="21">
        <f t="shared" ref="J1186:J1217" si="34">D1186*E1186</f>
        <v>0</v>
      </c>
    </row>
    <row r="1187" spans="1:10" ht="15.75" x14ac:dyDescent="0.25">
      <c r="A1187" s="27">
        <f>CADASTROS!$B$1006</f>
        <v>1004</v>
      </c>
      <c r="B1187" s="18" t="str">
        <f>CADASTROS!$C$1006</f>
        <v>Tereza Gabriela de Souza</v>
      </c>
      <c r="C1187" s="28"/>
      <c r="D1187" s="44">
        <f>PLANILHA_COLHEITA_DIÁRIA!$I$1577</f>
        <v>0</v>
      </c>
      <c r="E1187" s="20">
        <v>6</v>
      </c>
      <c r="F1187" s="29" t="str">
        <f>CADASTROS!$E$1006</f>
        <v>Cx. Econômica</v>
      </c>
      <c r="G1187" s="27">
        <f>CADASTROS!$F$1006</f>
        <v>949</v>
      </c>
      <c r="H1187" s="29">
        <f>CADASTROS!$G$1006</f>
        <v>23</v>
      </c>
      <c r="I1187" s="19" t="str">
        <f>CADASTROS!$H$1006</f>
        <v>00012749-2</v>
      </c>
      <c r="J1187" s="21">
        <f t="shared" si="34"/>
        <v>0</v>
      </c>
    </row>
    <row r="1188" spans="1:10" ht="15.75" x14ac:dyDescent="0.25">
      <c r="A1188" s="27">
        <f>CADASTROS!$B$1007</f>
        <v>1005</v>
      </c>
      <c r="B1188" s="18" t="str">
        <f>CADASTROS!$C$1007</f>
        <v>Hercules Pereira Santos</v>
      </c>
      <c r="C1188" s="28"/>
      <c r="D1188" s="44">
        <f>PLANILHA_COLHEITA_DIÁRIA!$I$1578</f>
        <v>0</v>
      </c>
      <c r="E1188" s="20">
        <v>6</v>
      </c>
      <c r="F1188" s="29" t="str">
        <f>CADASTROS!$E$1007</f>
        <v>Cx. Econômica</v>
      </c>
      <c r="G1188" s="27">
        <f>CADASTROS!$F$1007</f>
        <v>4818</v>
      </c>
      <c r="H1188" s="29">
        <f>CADASTROS!$G$1007</f>
        <v>13</v>
      </c>
      <c r="I1188" s="19" t="str">
        <f>CADASTROS!$H$1007</f>
        <v>00009403-0</v>
      </c>
      <c r="J1188" s="21">
        <f t="shared" si="34"/>
        <v>0</v>
      </c>
    </row>
    <row r="1189" spans="1:10" ht="15.75" x14ac:dyDescent="0.25">
      <c r="A1189" s="27">
        <f>CADASTROS!$B$1008</f>
        <v>1006</v>
      </c>
      <c r="B1189" s="18" t="str">
        <f>CADASTROS!$C$1008</f>
        <v>Ana Maria de Souza Oliveira</v>
      </c>
      <c r="C1189" s="28"/>
      <c r="D1189" s="64">
        <f>PLANILHA_COLHEITA_DIÁRIA!$I$1579</f>
        <v>27</v>
      </c>
      <c r="E1189" s="20">
        <v>6</v>
      </c>
      <c r="F1189" s="29" t="str">
        <f>CADASTROS!$E$1008</f>
        <v>Bradesco</v>
      </c>
      <c r="G1189" s="27">
        <f>CADASTROS!$F$1008</f>
        <v>3801</v>
      </c>
      <c r="H1189" s="29" t="str">
        <f>CADASTROS!$G$1008</f>
        <v>poup</v>
      </c>
      <c r="I1189" s="19" t="str">
        <f>CADASTROS!$H$1008</f>
        <v>0060067-9</v>
      </c>
      <c r="J1189" s="21">
        <f t="shared" si="34"/>
        <v>162</v>
      </c>
    </row>
    <row r="1190" spans="1:10" ht="15.75" x14ac:dyDescent="0.25">
      <c r="A1190" s="27">
        <f>CADASTROS!$B$1009</f>
        <v>1007</v>
      </c>
      <c r="B1190" s="18" t="str">
        <f>CADASTROS!$C$1009</f>
        <v>Italo Braga Santos</v>
      </c>
      <c r="C1190" s="28"/>
      <c r="D1190" s="44">
        <f>PLANILHA_COLHEITA_DIÁRIA!$I$1580</f>
        <v>0</v>
      </c>
      <c r="E1190" s="20">
        <v>6</v>
      </c>
      <c r="F1190" s="29" t="str">
        <f>CADASTROS!$E$1009</f>
        <v>Cx. Econômica</v>
      </c>
      <c r="G1190" s="27">
        <f>CADASTROS!$F$1009</f>
        <v>4818</v>
      </c>
      <c r="H1190" s="29">
        <f>CADASTROS!$G$1009</f>
        <v>13</v>
      </c>
      <c r="I1190" s="19" t="str">
        <f>CADASTROS!$H$1009</f>
        <v>00008829-3</v>
      </c>
      <c r="J1190" s="21">
        <f t="shared" si="34"/>
        <v>0</v>
      </c>
    </row>
    <row r="1191" spans="1:10" ht="15.75" x14ac:dyDescent="0.25">
      <c r="A1191" s="27">
        <f>CADASTROS!$B$1010</f>
        <v>1008</v>
      </c>
      <c r="B1191" s="18" t="str">
        <f>CADASTROS!$C$1010</f>
        <v>Bruno de Jesus Oliveira</v>
      </c>
      <c r="C1191" s="28"/>
      <c r="D1191" s="63">
        <f>PLANILHA_COLHEITA_DIÁRIA!$I$1581</f>
        <v>0</v>
      </c>
      <c r="E1191" s="20">
        <v>6</v>
      </c>
      <c r="F1191" s="29" t="str">
        <f>CADASTROS!$E$1010</f>
        <v>Cx. Econômica</v>
      </c>
      <c r="G1191" s="27">
        <f>CADASTROS!$F$1010</f>
        <v>4818</v>
      </c>
      <c r="H1191" s="29">
        <f>CADASTROS!$G$1010</f>
        <v>13</v>
      </c>
      <c r="I1191" s="19" t="str">
        <f>CADASTROS!$H$1010</f>
        <v>00005897-1</v>
      </c>
      <c r="J1191" s="21">
        <f t="shared" si="34"/>
        <v>0</v>
      </c>
    </row>
    <row r="1192" spans="1:10" ht="15.75" x14ac:dyDescent="0.25">
      <c r="A1192" s="27">
        <f>CADASTROS!$B$1011</f>
        <v>1009</v>
      </c>
      <c r="B1192" s="18" t="str">
        <f>CADASTROS!$C$1011</f>
        <v>Maria da Paixão C. da Silva</v>
      </c>
      <c r="C1192" s="28"/>
      <c r="D1192" s="44">
        <f>PLANILHA_COLHEITA_DIÁRIA!$I$1582</f>
        <v>0</v>
      </c>
      <c r="E1192" s="20">
        <v>6</v>
      </c>
      <c r="F1192" s="29" t="str">
        <f>CADASTROS!$E$1011</f>
        <v>Cx. Econômica</v>
      </c>
      <c r="G1192" s="27">
        <f>CADASTROS!$F$1011</f>
        <v>949</v>
      </c>
      <c r="H1192" s="29">
        <f>CADASTROS!$G$1011</f>
        <v>23</v>
      </c>
      <c r="I1192" s="19" t="str">
        <f>CADASTROS!$H$1011</f>
        <v>00017106-8</v>
      </c>
      <c r="J1192" s="21">
        <f t="shared" si="34"/>
        <v>0</v>
      </c>
    </row>
    <row r="1193" spans="1:10" ht="15.75" x14ac:dyDescent="0.25">
      <c r="A1193" s="27">
        <f>CADASTROS!$B$1012</f>
        <v>1010</v>
      </c>
      <c r="B1193" s="18" t="str">
        <f>CADASTROS!$C$1012</f>
        <v>Crispiniano Macedo Santos</v>
      </c>
      <c r="C1193" s="28"/>
      <c r="D1193" s="44">
        <f>PLANILHA_COLHEITA_DIÁRIA!$I$1583</f>
        <v>64</v>
      </c>
      <c r="E1193" s="20">
        <v>6</v>
      </c>
      <c r="F1193" s="29" t="str">
        <f>CADASTROS!$E$1012</f>
        <v>Cx. Econômica</v>
      </c>
      <c r="G1193" s="27">
        <f>CADASTROS!$F$1012</f>
        <v>4825</v>
      </c>
      <c r="H1193" s="29">
        <f>CADASTROS!$G$1012</f>
        <v>13</v>
      </c>
      <c r="I1193" s="19" t="str">
        <f>CADASTROS!$H$1012</f>
        <v>00006733-2</v>
      </c>
      <c r="J1193" s="21">
        <f t="shared" si="34"/>
        <v>384</v>
      </c>
    </row>
    <row r="1194" spans="1:10" ht="15.75" x14ac:dyDescent="0.25">
      <c r="A1194" s="27">
        <f>CADASTROS!$B$1013</f>
        <v>1011</v>
      </c>
      <c r="B1194" s="18" t="str">
        <f>CADASTROS!$C$1013</f>
        <v>Raimunda Santana Silva</v>
      </c>
      <c r="C1194" s="28"/>
      <c r="D1194" s="44">
        <f>PLANILHA_COLHEITA_DIÁRIA!$I$1584</f>
        <v>77.5</v>
      </c>
      <c r="E1194" s="20">
        <v>6</v>
      </c>
      <c r="F1194" s="29" t="str">
        <f>CADASTROS!$E$1013</f>
        <v>Cx. Econômica</v>
      </c>
      <c r="G1194" s="27">
        <f>CADASTROS!$F$1013</f>
        <v>4818</v>
      </c>
      <c r="H1194" s="29">
        <f>CADASTROS!$G$1013</f>
        <v>13</v>
      </c>
      <c r="I1194" s="19" t="str">
        <f>CADASTROS!$H$1013</f>
        <v>00008977-0</v>
      </c>
      <c r="J1194" s="21">
        <f t="shared" si="34"/>
        <v>465</v>
      </c>
    </row>
    <row r="1195" spans="1:10" ht="15.75" x14ac:dyDescent="0.25">
      <c r="A1195" s="27">
        <f>CADASTROS!$B$1014</f>
        <v>1012</v>
      </c>
      <c r="B1195" s="18" t="str">
        <f>CADASTROS!$C$1014</f>
        <v>Jasiane Lima de Souza</v>
      </c>
      <c r="C1195" s="28"/>
      <c r="D1195" s="63">
        <f>PLANILHA_COLHEITA_DIÁRIA!$I$1585</f>
        <v>0</v>
      </c>
      <c r="E1195" s="20">
        <v>6</v>
      </c>
      <c r="F1195" s="29" t="str">
        <f>CADASTROS!$E$1014</f>
        <v>Banco do Brasil</v>
      </c>
      <c r="G1195" s="27" t="str">
        <f>CADASTROS!$F$1014</f>
        <v>2760-X</v>
      </c>
      <c r="H1195" s="29" t="str">
        <f>CADASTROS!$G$1014</f>
        <v>poup</v>
      </c>
      <c r="I1195" s="19" t="str">
        <f>CADASTROS!$H$1014</f>
        <v>13.311-6</v>
      </c>
      <c r="J1195" s="21">
        <f t="shared" si="34"/>
        <v>0</v>
      </c>
    </row>
    <row r="1196" spans="1:10" ht="15.75" x14ac:dyDescent="0.25">
      <c r="A1196" s="27">
        <f>CADASTROS!$B$1015</f>
        <v>1013</v>
      </c>
      <c r="B1196" s="18" t="str">
        <f>CADASTROS!$C$1015</f>
        <v>Rosileide Brito Cerqueira</v>
      </c>
      <c r="C1196" s="28"/>
      <c r="D1196" s="63">
        <f>PLANILHA_COLHEITA_DIÁRIA!$I$1586</f>
        <v>124</v>
      </c>
      <c r="E1196" s="20">
        <v>6</v>
      </c>
      <c r="F1196" s="29" t="str">
        <f>CADASTROS!$E$1015</f>
        <v>Cx. Econômica</v>
      </c>
      <c r="G1196" s="27">
        <f>CADASTROS!$F$1015</f>
        <v>949</v>
      </c>
      <c r="H1196" s="29">
        <f>CADASTROS!$G$1015</f>
        <v>1288</v>
      </c>
      <c r="I1196" s="19" t="str">
        <f>CADASTROS!$H$1015</f>
        <v>798432683-6</v>
      </c>
      <c r="J1196" s="21">
        <f t="shared" si="34"/>
        <v>744</v>
      </c>
    </row>
    <row r="1197" spans="1:10" ht="15.75" x14ac:dyDescent="0.25">
      <c r="A1197" s="27">
        <f>CADASTROS!$B$1016</f>
        <v>1014</v>
      </c>
      <c r="B1197" s="18" t="str">
        <f>CADASTROS!$C$1016</f>
        <v>Ana Paula Ferreira Silva</v>
      </c>
      <c r="C1197" s="28"/>
      <c r="D1197" s="44">
        <f>PLANILHA_COLHEITA_DIÁRIA!$I$1587</f>
        <v>0</v>
      </c>
      <c r="E1197" s="20">
        <v>6</v>
      </c>
      <c r="F1197" s="29" t="str">
        <f>CADASTROS!$E$1016</f>
        <v>Cx. Econômica</v>
      </c>
      <c r="G1197" s="27">
        <f>CADASTROS!$F$1016</f>
        <v>4825</v>
      </c>
      <c r="H1197" s="29">
        <f>CADASTROS!$G$1016</f>
        <v>13</v>
      </c>
      <c r="I1197" s="19" t="str">
        <f>CADASTROS!$H$1016</f>
        <v>00019907-7</v>
      </c>
      <c r="J1197" s="21">
        <f t="shared" si="34"/>
        <v>0</v>
      </c>
    </row>
    <row r="1198" spans="1:10" ht="15.75" x14ac:dyDescent="0.25">
      <c r="A1198" s="27">
        <f>CADASTROS!$B$1017</f>
        <v>1015</v>
      </c>
      <c r="B1198" s="18" t="str">
        <f>CADASTROS!$C$1017</f>
        <v>Claudimiro R. Soares</v>
      </c>
      <c r="C1198" s="28"/>
      <c r="D1198" s="63">
        <f>PLANILHA_COLHEITA_DIÁRIA!$I$1588</f>
        <v>0</v>
      </c>
      <c r="E1198" s="20">
        <v>6</v>
      </c>
      <c r="F1198" s="29" t="str">
        <f>CADASTROS!$E$1017</f>
        <v>Cx. Econômica</v>
      </c>
      <c r="G1198" s="27">
        <f>CADASTROS!$F$1017</f>
        <v>4818</v>
      </c>
      <c r="H1198" s="29">
        <f>CADASTROS!$G$1017</f>
        <v>13</v>
      </c>
      <c r="I1198" s="19" t="str">
        <f>CADASTROS!$H$1017</f>
        <v>00005218-3</v>
      </c>
      <c r="J1198" s="21">
        <f t="shared" si="34"/>
        <v>0</v>
      </c>
    </row>
    <row r="1199" spans="1:10" ht="15.75" x14ac:dyDescent="0.25">
      <c r="A1199" s="27">
        <f>CADASTROS!$B$1018</f>
        <v>1016</v>
      </c>
      <c r="B1199" s="18" t="str">
        <f>CADASTROS!$C$1018</f>
        <v>Laiane Dmasceno Silva</v>
      </c>
      <c r="C1199" s="28"/>
      <c r="D1199" s="44">
        <f>PLANILHA_COLHEITA_DIÁRIA!$I$1589</f>
        <v>0</v>
      </c>
      <c r="E1199" s="20">
        <v>6</v>
      </c>
      <c r="F1199" s="29" t="str">
        <f>CADASTROS!$E$1018</f>
        <v>Cx. Econômica</v>
      </c>
      <c r="G1199" s="27">
        <f>CADASTROS!$F$1018</f>
        <v>4825</v>
      </c>
      <c r="H1199" s="29">
        <f>CADASTROS!$G$1018</f>
        <v>13</v>
      </c>
      <c r="I1199" s="19" t="str">
        <f>CADASTROS!$H$1018</f>
        <v>00016418-4</v>
      </c>
      <c r="J1199" s="21">
        <f t="shared" si="34"/>
        <v>0</v>
      </c>
    </row>
    <row r="1200" spans="1:10" ht="15.75" x14ac:dyDescent="0.25">
      <c r="A1200" s="27">
        <f>CADASTROS!$B$1019</f>
        <v>1017</v>
      </c>
      <c r="B1200" s="18" t="str">
        <f>CADASTROS!$C$1019</f>
        <v>Edilene Ferreira Vieira</v>
      </c>
      <c r="C1200" s="28"/>
      <c r="D1200" s="44">
        <f>PLANILHA_COLHEITA_DIÁRIA!$I$1590</f>
        <v>0</v>
      </c>
      <c r="E1200" s="20">
        <v>6</v>
      </c>
      <c r="F1200" s="29" t="str">
        <f>CADASTROS!$E$1019</f>
        <v>Cx. Econômica</v>
      </c>
      <c r="G1200" s="27">
        <f>CADASTROS!$F$1019</f>
        <v>949</v>
      </c>
      <c r="H1200" s="29">
        <f>CADASTROS!$G$1019</f>
        <v>13</v>
      </c>
      <c r="I1200" s="19" t="str">
        <f>CADASTROS!$H$1019</f>
        <v>00020829-8</v>
      </c>
      <c r="J1200" s="21">
        <f t="shared" si="34"/>
        <v>0</v>
      </c>
    </row>
    <row r="1201" spans="1:10" ht="15.75" x14ac:dyDescent="0.25">
      <c r="A1201" s="27">
        <f>CADASTROS!$B$1020</f>
        <v>1018</v>
      </c>
      <c r="B1201" s="18" t="str">
        <f>CADASTROS!$C$1020</f>
        <v>Thaise Souza Pires</v>
      </c>
      <c r="C1201" s="28"/>
      <c r="D1201" s="44">
        <f>PLANILHA_COLHEITA_DIÁRIA!$I$1591</f>
        <v>0</v>
      </c>
      <c r="E1201" s="20">
        <v>6</v>
      </c>
      <c r="F1201" s="29" t="str">
        <f>CADASTROS!$E$1020</f>
        <v>Banco do Brasil</v>
      </c>
      <c r="G1201" s="27" t="str">
        <f>CADASTROS!$F$1020</f>
        <v>2105-9</v>
      </c>
      <c r="H1201" s="29" t="str">
        <f>CADASTROS!$G$1020</f>
        <v>poup</v>
      </c>
      <c r="I1201" s="19" t="str">
        <f>CADASTROS!$H$1020</f>
        <v>13.297-7</v>
      </c>
      <c r="J1201" s="21">
        <f t="shared" si="34"/>
        <v>0</v>
      </c>
    </row>
    <row r="1202" spans="1:10" ht="15.75" x14ac:dyDescent="0.25">
      <c r="A1202" s="27">
        <f>CADASTROS!$B$1021</f>
        <v>1019</v>
      </c>
      <c r="B1202" s="18" t="str">
        <f>CADASTROS!$C$1021</f>
        <v>Nelson Pereira dos Santos (LN)</v>
      </c>
      <c r="C1202" s="28"/>
      <c r="D1202" s="44">
        <f>PLANILHA_COLHEITA_DIÁRIA!$I$1592</f>
        <v>0</v>
      </c>
      <c r="E1202" s="20">
        <v>6</v>
      </c>
      <c r="F1202" s="29" t="str">
        <f>CADASTROS!$E$1021</f>
        <v>Cx. Econômica</v>
      </c>
      <c r="G1202" s="27">
        <f>CADASTROS!$F$1021</f>
        <v>4825</v>
      </c>
      <c r="H1202" s="29">
        <f>CADASTROS!$G$1021</f>
        <v>13</v>
      </c>
      <c r="I1202" s="19" t="str">
        <f>CADASTROS!$H$1021</f>
        <v>00018868-7</v>
      </c>
      <c r="J1202" s="21">
        <f t="shared" si="34"/>
        <v>0</v>
      </c>
    </row>
    <row r="1203" spans="1:10" ht="15.75" x14ac:dyDescent="0.25">
      <c r="A1203" s="27">
        <f>CADASTROS!$B$1022</f>
        <v>1020</v>
      </c>
      <c r="B1203" s="18" t="str">
        <f>CADASTROS!$C$1022</f>
        <v>Adaiane dos Santos Cedro (LN)</v>
      </c>
      <c r="C1203" s="28"/>
      <c r="D1203" s="44">
        <f>PLANILHA_COLHEITA_DIÁRIA!$I$1593</f>
        <v>0</v>
      </c>
      <c r="E1203" s="20">
        <v>6</v>
      </c>
      <c r="F1203" s="29" t="str">
        <f>CADASTROS!$E$1022</f>
        <v>Bradesco</v>
      </c>
      <c r="G1203" s="27">
        <f>CADASTROS!$F$1022</f>
        <v>3801</v>
      </c>
      <c r="H1203" s="29" t="str">
        <f>CADASTROS!$G$1022</f>
        <v>poup</v>
      </c>
      <c r="I1203" s="19" t="str">
        <f>CADASTROS!$H$1022</f>
        <v>0002747-2</v>
      </c>
      <c r="J1203" s="21">
        <f t="shared" si="34"/>
        <v>0</v>
      </c>
    </row>
    <row r="1204" spans="1:10" ht="15.75" x14ac:dyDescent="0.25">
      <c r="A1204" s="27">
        <f>CADASTROS!$B$1023</f>
        <v>1021</v>
      </c>
      <c r="B1204" s="18" t="str">
        <f>CADASTROS!$C$1023</f>
        <v>Luiz Carlos S. Silva (LN)</v>
      </c>
      <c r="C1204" s="28"/>
      <c r="D1204" s="44">
        <f>PLANILHA_COLHEITA_DIÁRIA!$I$1605</f>
        <v>0</v>
      </c>
      <c r="E1204" s="20">
        <v>6</v>
      </c>
      <c r="F1204" s="29" t="str">
        <f>CADASTROS!$E$1023</f>
        <v>Cx. Econômica</v>
      </c>
      <c r="G1204" s="27">
        <f>CADASTROS!$F$1023</f>
        <v>4825</v>
      </c>
      <c r="H1204" s="29">
        <f>CADASTROS!$G$1023</f>
        <v>13</v>
      </c>
      <c r="I1204" s="19" t="str">
        <f>CADASTROS!$H$1023</f>
        <v>00003937-1</v>
      </c>
      <c r="J1204" s="21">
        <f t="shared" si="34"/>
        <v>0</v>
      </c>
    </row>
    <row r="1205" spans="1:10" ht="15.75" x14ac:dyDescent="0.25">
      <c r="A1205" s="27">
        <f>CADASTROS!$B$1024</f>
        <v>1022</v>
      </c>
      <c r="B1205" s="18" t="str">
        <f>CADASTROS!$C$1024</f>
        <v>José Carlos Souza (2B)</v>
      </c>
      <c r="C1205" s="28"/>
      <c r="D1205" s="63">
        <f>PLANILHA_COLHEITA_DIÁRIA!$I$1606</f>
        <v>0</v>
      </c>
      <c r="E1205" s="20">
        <v>6</v>
      </c>
      <c r="F1205" s="29" t="str">
        <f>CADASTROS!$E$1024</f>
        <v>Banco do Brasil</v>
      </c>
      <c r="G1205" s="27" t="str">
        <f>CADASTROS!$F$1024</f>
        <v>2760-X</v>
      </c>
      <c r="H1205" s="29" t="str">
        <f>CADASTROS!$G$1024</f>
        <v>poup</v>
      </c>
      <c r="I1205" s="19" t="str">
        <f>CADASTROS!$H$1024</f>
        <v>18.325-3</v>
      </c>
      <c r="J1205" s="21">
        <f t="shared" si="34"/>
        <v>0</v>
      </c>
    </row>
    <row r="1206" spans="1:10" ht="15.75" x14ac:dyDescent="0.25">
      <c r="A1206" s="27">
        <f>CADASTROS!$B$1025</f>
        <v>1023</v>
      </c>
      <c r="B1206" s="18" t="str">
        <f>CADASTROS!$C$1025</f>
        <v>Maria T. S. Oliveira (LN)</v>
      </c>
      <c r="C1206" s="28"/>
      <c r="D1206" s="44">
        <f>PLANILHA_COLHEITA_DIÁRIA!$I$1607</f>
        <v>125.5</v>
      </c>
      <c r="E1206" s="20">
        <v>6</v>
      </c>
      <c r="F1206" s="29" t="str">
        <f>CADASTROS!$E$1025</f>
        <v>Banco do Brasil</v>
      </c>
      <c r="G1206" s="27" t="str">
        <f>CADASTROS!$F$1025</f>
        <v>2150-4</v>
      </c>
      <c r="H1206" s="29" t="str">
        <f>CADASTROS!$G$1025</f>
        <v>poup</v>
      </c>
      <c r="I1206" s="19" t="str">
        <f>CADASTROS!$H$1025</f>
        <v>13616-6</v>
      </c>
      <c r="J1206" s="21">
        <f t="shared" si="34"/>
        <v>753</v>
      </c>
    </row>
    <row r="1207" spans="1:10" ht="15.75" x14ac:dyDescent="0.25">
      <c r="A1207" s="27">
        <f>CADASTROS!$B$1026</f>
        <v>1024</v>
      </c>
      <c r="B1207" s="18" t="str">
        <f>CADASTROS!$C$1026</f>
        <v>Sinara Campos de Oliveira (LN)</v>
      </c>
      <c r="C1207" s="28"/>
      <c r="D1207" s="44">
        <f>PLANILHA_COLHEITA_DIÁRIA!$I$1608</f>
        <v>0</v>
      </c>
      <c r="E1207" s="20">
        <v>6</v>
      </c>
      <c r="F1207" s="29" t="str">
        <f>CADASTROS!$E$1026</f>
        <v>Cx. Econômica</v>
      </c>
      <c r="G1207" s="27">
        <f>CADASTROS!$F$1026</f>
        <v>4825</v>
      </c>
      <c r="H1207" s="29">
        <f>CADASTROS!$G$1026</f>
        <v>13</v>
      </c>
      <c r="I1207" s="19" t="str">
        <f>CADASTROS!$H$1026</f>
        <v>00009046-6</v>
      </c>
      <c r="J1207" s="21">
        <f t="shared" si="34"/>
        <v>0</v>
      </c>
    </row>
    <row r="1208" spans="1:10" ht="15.75" x14ac:dyDescent="0.25">
      <c r="A1208" s="27">
        <f>CADASTROS!$B$1027</f>
        <v>1025</v>
      </c>
      <c r="B1208" s="18" t="str">
        <f>CADASTROS!$C$1027</f>
        <v>Maciel Souza Silva (LN)</v>
      </c>
      <c r="C1208" s="28"/>
      <c r="D1208" s="63">
        <f>PLANILHA_COLHEITA_DIÁRIA!$I$1609</f>
        <v>0</v>
      </c>
      <c r="E1208" s="20">
        <v>6</v>
      </c>
      <c r="F1208" s="29" t="str">
        <f>CADASTROS!$E$1027</f>
        <v>Cx. Econômica</v>
      </c>
      <c r="G1208" s="27">
        <f>CADASTROS!$F$1027</f>
        <v>4818</v>
      </c>
      <c r="H1208" s="29">
        <f>CADASTROS!$G$1027</f>
        <v>23</v>
      </c>
      <c r="I1208" s="19" t="str">
        <f>CADASTROS!$H$1027</f>
        <v>00001489-0</v>
      </c>
      <c r="J1208" s="21">
        <f t="shared" si="34"/>
        <v>0</v>
      </c>
    </row>
    <row r="1209" spans="1:10" ht="15.75" x14ac:dyDescent="0.25">
      <c r="A1209" s="27">
        <f>CADASTROS!$B$1028</f>
        <v>1026</v>
      </c>
      <c r="B1209" s="18" t="str">
        <f>CADASTROS!$C$1028</f>
        <v>Ivaneide Carvalho Sampaio (LN)</v>
      </c>
      <c r="C1209" s="28"/>
      <c r="D1209" s="44">
        <f>PLANILHA_COLHEITA_DIÁRIA!$I$1610</f>
        <v>0</v>
      </c>
      <c r="E1209" s="20">
        <v>6</v>
      </c>
      <c r="F1209" s="29" t="str">
        <f>CADASTROS!$E$1028</f>
        <v>Cx. Econômica</v>
      </c>
      <c r="G1209" s="27">
        <f>CADASTROS!$F$1028</f>
        <v>780</v>
      </c>
      <c r="H1209" s="29">
        <f>CADASTROS!$G$1028</f>
        <v>23</v>
      </c>
      <c r="I1209" s="19" t="str">
        <f>CADASTROS!$H$1028</f>
        <v>00029196-0</v>
      </c>
      <c r="J1209" s="21">
        <f t="shared" si="34"/>
        <v>0</v>
      </c>
    </row>
    <row r="1210" spans="1:10" ht="15.75" x14ac:dyDescent="0.25">
      <c r="A1210" s="27">
        <f>CADASTROS!$B$1029</f>
        <v>1027</v>
      </c>
      <c r="B1210" s="18" t="str">
        <f>CADASTROS!$C$1029</f>
        <v>Rosangela C. Sampaio (LN)</v>
      </c>
      <c r="C1210" s="28"/>
      <c r="D1210" s="44">
        <f>PLANILHA_COLHEITA_DIÁRIA!$I$1611</f>
        <v>0</v>
      </c>
      <c r="E1210" s="20">
        <v>6</v>
      </c>
      <c r="F1210" s="29" t="str">
        <f>CADASTROS!$E$1029</f>
        <v>Cx. Econômica</v>
      </c>
      <c r="G1210" s="27">
        <f>CADASTROS!$F$1029</f>
        <v>4825</v>
      </c>
      <c r="H1210" s="29">
        <f>CADASTROS!$G$1029</f>
        <v>13</v>
      </c>
      <c r="I1210" s="19" t="str">
        <f>CADASTROS!$H$1029</f>
        <v>00014296-2</v>
      </c>
      <c r="J1210" s="21">
        <f t="shared" si="34"/>
        <v>0</v>
      </c>
    </row>
    <row r="1211" spans="1:10" ht="15.75" x14ac:dyDescent="0.25">
      <c r="A1211" s="27">
        <f>CADASTROS!$B$1030</f>
        <v>1028</v>
      </c>
      <c r="B1211" s="18" t="str">
        <f>CADASTROS!$C$1030</f>
        <v>Rosinete O. do E. Santo</v>
      </c>
      <c r="C1211" s="28"/>
      <c r="D1211" s="63">
        <f>PLANILHA_COLHEITA_DIÁRIA!$I$1612</f>
        <v>0</v>
      </c>
      <c r="E1211" s="20">
        <v>6</v>
      </c>
      <c r="F1211" s="29" t="str">
        <f>CADASTROS!$E$1030</f>
        <v>Cx. Econômica</v>
      </c>
      <c r="G1211" s="27">
        <f>CADASTROS!$F$1030</f>
        <v>4825</v>
      </c>
      <c r="H1211" s="29">
        <f>CADASTROS!$G$1030</f>
        <v>23</v>
      </c>
      <c r="I1211" s="19" t="str">
        <f>CADASTROS!$H$1030</f>
        <v>00000956-9</v>
      </c>
      <c r="J1211" s="21">
        <f t="shared" si="34"/>
        <v>0</v>
      </c>
    </row>
    <row r="1212" spans="1:10" ht="15.75" x14ac:dyDescent="0.25">
      <c r="A1212" s="27">
        <f>CADASTROS!$B$1031</f>
        <v>1029</v>
      </c>
      <c r="B1212" s="18" t="str">
        <f>CADASTROS!$C$1031</f>
        <v>Jussiaria Pires Alves</v>
      </c>
      <c r="C1212" s="28"/>
      <c r="D1212" s="44">
        <f>PLANILHA_COLHEITA_DIÁRIA!$I$1613</f>
        <v>0</v>
      </c>
      <c r="E1212" s="20">
        <v>6</v>
      </c>
      <c r="F1212" s="29" t="str">
        <f>CADASTROS!$E$1031</f>
        <v>Cx. Econômica</v>
      </c>
      <c r="G1212" s="27">
        <f>CADASTROS!$F$1031</f>
        <v>4825</v>
      </c>
      <c r="H1212" s="29">
        <f>CADASTROS!$G$1031</f>
        <v>13</v>
      </c>
      <c r="I1212" s="19" t="str">
        <f>CADASTROS!$H$1031</f>
        <v>00012159-0</v>
      </c>
      <c r="J1212" s="21">
        <f t="shared" si="34"/>
        <v>0</v>
      </c>
    </row>
    <row r="1213" spans="1:10" ht="15.75" x14ac:dyDescent="0.25">
      <c r="A1213" s="27">
        <f>CADASTROS!$B$1032</f>
        <v>1030</v>
      </c>
      <c r="B1213" s="18" t="str">
        <f>CADASTROS!$C$1032</f>
        <v>Rael Cassiano da Cruz (2B)</v>
      </c>
      <c r="C1213" s="28"/>
      <c r="D1213" s="44">
        <f>PLANILHA_COLHEITA_DIÁRIA!$I$1614</f>
        <v>0</v>
      </c>
      <c r="E1213" s="20">
        <v>6</v>
      </c>
      <c r="F1213" s="29" t="str">
        <f>CADASTROS!$E$1032</f>
        <v>Cx. Econômica</v>
      </c>
      <c r="G1213" s="27">
        <f>CADASTROS!$F$1032</f>
        <v>4825</v>
      </c>
      <c r="H1213" s="29">
        <f>CADASTROS!$G$1032</f>
        <v>13</v>
      </c>
      <c r="I1213" s="19" t="str">
        <f>CADASTROS!$H$1032</f>
        <v>00016191-6</v>
      </c>
      <c r="J1213" s="21">
        <f t="shared" si="34"/>
        <v>0</v>
      </c>
    </row>
    <row r="1214" spans="1:10" ht="15.75" x14ac:dyDescent="0.25">
      <c r="A1214" s="27">
        <f>CADASTROS!$B$1033</f>
        <v>1031</v>
      </c>
      <c r="B1214" s="18" t="str">
        <f>CADASTROS!$C$1033</f>
        <v>Eliene Almeida Oliveira (2B)</v>
      </c>
      <c r="C1214" s="28"/>
      <c r="D1214" s="63">
        <f>PLANILHA_COLHEITA_DIÁRIA!$I$1615</f>
        <v>0</v>
      </c>
      <c r="E1214" s="20">
        <v>6</v>
      </c>
      <c r="F1214" s="29" t="str">
        <f>CADASTROS!$E$1033</f>
        <v>Cx. Econômica</v>
      </c>
      <c r="G1214" s="27">
        <f>CADASTROS!$F$1033</f>
        <v>4825</v>
      </c>
      <c r="H1214" s="29">
        <f>CADASTROS!$G$1033</f>
        <v>13</v>
      </c>
      <c r="I1214" s="19" t="str">
        <f>CADASTROS!$H$1033</f>
        <v>00009578-6</v>
      </c>
      <c r="J1214" s="21">
        <f t="shared" si="34"/>
        <v>0</v>
      </c>
    </row>
    <row r="1215" spans="1:10" ht="15.75" x14ac:dyDescent="0.25">
      <c r="A1215" s="27">
        <f>CADASTROS!$B$1034</f>
        <v>1032</v>
      </c>
      <c r="B1215" s="18" t="str">
        <f>CADASTROS!$C$1034</f>
        <v>Adriana do N. Santana</v>
      </c>
      <c r="C1215" s="28"/>
      <c r="D1215" s="63">
        <f>PLANILHA_COLHEITA_DIÁRIA!$I$1616</f>
        <v>0</v>
      </c>
      <c r="E1215" s="20">
        <v>6</v>
      </c>
      <c r="F1215" s="29" t="str">
        <f>CADASTROS!$E$1034</f>
        <v>Cx. Econômica</v>
      </c>
      <c r="G1215" s="27">
        <f>CADASTROS!$F$1034</f>
        <v>4825</v>
      </c>
      <c r="H1215" s="29">
        <f>CADASTROS!$G$1034</f>
        <v>13</v>
      </c>
      <c r="I1215" s="19" t="str">
        <f>CADASTROS!$H$1034</f>
        <v>00001847-1</v>
      </c>
      <c r="J1215" s="21">
        <f t="shared" si="34"/>
        <v>0</v>
      </c>
    </row>
    <row r="1216" spans="1:10" ht="15.75" x14ac:dyDescent="0.25">
      <c r="A1216" s="27">
        <f>CADASTROS!$B$1035</f>
        <v>1033</v>
      </c>
      <c r="B1216" s="18" t="str">
        <f>CADASTROS!$C$1035</f>
        <v>Giselia Silva de Miranda</v>
      </c>
      <c r="C1216" s="28"/>
      <c r="D1216" s="44">
        <f>PLANILHA_COLHEITA_DIÁRIA!$I$1617</f>
        <v>0</v>
      </c>
      <c r="E1216" s="20">
        <v>6</v>
      </c>
      <c r="F1216" s="29" t="str">
        <f>CADASTROS!$E$1035</f>
        <v>Cx. Econômica</v>
      </c>
      <c r="G1216" s="27">
        <f>CADASTROS!$F$1035</f>
        <v>780</v>
      </c>
      <c r="H1216" s="29">
        <f>CADASTROS!$G$1035</f>
        <v>13</v>
      </c>
      <c r="I1216" s="19" t="str">
        <f>CADASTROS!$H$1035</f>
        <v>00033571-5</v>
      </c>
      <c r="J1216" s="21">
        <f t="shared" si="34"/>
        <v>0</v>
      </c>
    </row>
    <row r="1217" spans="1:10" ht="15.75" x14ac:dyDescent="0.25">
      <c r="A1217" s="27">
        <f>CADASTROS!$B$1036</f>
        <v>1034</v>
      </c>
      <c r="B1217" s="18" t="str">
        <f>CADASTROS!$C$1036</f>
        <v>Maria Silva S. Oliveira</v>
      </c>
      <c r="C1217" s="28"/>
      <c r="D1217" s="44">
        <f>PLANILHA_COLHEITA_DIÁRIA!$I$1618</f>
        <v>0</v>
      </c>
      <c r="E1217" s="20">
        <v>6</v>
      </c>
      <c r="F1217" s="29" t="str">
        <f>CADASTROS!$E$1036</f>
        <v>Cx. Econômica</v>
      </c>
      <c r="G1217" s="27">
        <f>CADASTROS!$F$1036</f>
        <v>780</v>
      </c>
      <c r="H1217" s="29">
        <f>CADASTROS!$G$1036</f>
        <v>23</v>
      </c>
      <c r="I1217" s="19" t="str">
        <f>CADASTROS!$H$1036</f>
        <v>00010444-3</v>
      </c>
      <c r="J1217" s="21">
        <f t="shared" si="34"/>
        <v>0</v>
      </c>
    </row>
    <row r="1218" spans="1:10" ht="15.75" x14ac:dyDescent="0.25">
      <c r="B1218" s="289"/>
      <c r="C1218" s="289"/>
      <c r="D1218" s="15">
        <f>SUM(D1173:D1217)</f>
        <v>418</v>
      </c>
      <c r="E1218" s="15"/>
      <c r="F1218" s="41"/>
      <c r="G1218" s="12"/>
      <c r="H1218" s="12"/>
      <c r="I1218" s="42"/>
      <c r="J1218" s="17">
        <f>SUM(J1173:J1217)</f>
        <v>2508</v>
      </c>
    </row>
    <row r="1220" spans="1:10" ht="15.75" x14ac:dyDescent="0.25">
      <c r="A1220" s="282" t="s">
        <v>8</v>
      </c>
      <c r="B1220" s="282"/>
      <c r="C1220" s="282"/>
      <c r="D1220" s="282"/>
      <c r="E1220" s="282"/>
      <c r="F1220" s="282"/>
      <c r="G1220" s="282"/>
      <c r="H1220" s="282"/>
      <c r="I1220" s="282"/>
      <c r="J1220" s="282"/>
    </row>
    <row r="1221" spans="1:10" ht="16.5" thickBot="1" x14ac:dyDescent="0.3">
      <c r="A1221" s="283" t="s">
        <v>10</v>
      </c>
      <c r="B1221" s="283"/>
      <c r="C1221" s="283"/>
      <c r="D1221" s="283"/>
      <c r="E1221" s="283"/>
      <c r="F1221" s="283"/>
      <c r="G1221" s="283"/>
      <c r="H1221" s="283"/>
      <c r="I1221" s="283"/>
      <c r="J1221" s="283"/>
    </row>
    <row r="1222" spans="1:10" ht="17.25" thickTop="1" thickBot="1" x14ac:dyDescent="0.3">
      <c r="A1222" s="284" t="s">
        <v>2967</v>
      </c>
      <c r="B1222" s="284"/>
      <c r="C1222" s="284"/>
      <c r="D1222" s="284"/>
      <c r="E1222" s="284"/>
      <c r="F1222" s="284"/>
      <c r="G1222" s="284"/>
      <c r="H1222" s="284"/>
      <c r="I1222" s="284"/>
      <c r="J1222" s="284"/>
    </row>
    <row r="1223" spans="1:10" ht="18" customHeight="1" x14ac:dyDescent="0.25">
      <c r="A1223" s="22" t="s">
        <v>21</v>
      </c>
      <c r="B1223" s="285" t="s">
        <v>19</v>
      </c>
      <c r="C1223" s="290" t="s">
        <v>7</v>
      </c>
      <c r="D1223" s="292" t="s">
        <v>13</v>
      </c>
      <c r="E1223" s="23" t="s">
        <v>12</v>
      </c>
      <c r="F1223" s="285" t="s">
        <v>14</v>
      </c>
      <c r="G1223" s="285" t="s">
        <v>15</v>
      </c>
      <c r="H1223" s="285" t="s">
        <v>16</v>
      </c>
      <c r="I1223" s="285" t="s">
        <v>17</v>
      </c>
      <c r="J1223" s="287" t="s">
        <v>18</v>
      </c>
    </row>
    <row r="1224" spans="1:10" ht="19.5" customHeight="1" thickBot="1" x14ac:dyDescent="0.3">
      <c r="A1224" s="24" t="s">
        <v>20</v>
      </c>
      <c r="B1224" s="286"/>
      <c r="C1224" s="291"/>
      <c r="D1224" s="293"/>
      <c r="E1224" s="38" t="s">
        <v>11</v>
      </c>
      <c r="F1224" s="286"/>
      <c r="G1224" s="286"/>
      <c r="H1224" s="286"/>
      <c r="I1224" s="286"/>
      <c r="J1224" s="288"/>
    </row>
    <row r="1225" spans="1:10" ht="15.75" x14ac:dyDescent="0.25">
      <c r="A1225" s="27">
        <f>CADASTROS!$B$1037</f>
        <v>1035</v>
      </c>
      <c r="B1225" s="18" t="str">
        <f>CADASTROS!$C$1037</f>
        <v>Orlando Silva de Almeida</v>
      </c>
      <c r="C1225" s="28"/>
      <c r="D1225" s="44">
        <f>PLANILHA_COLHEITA_DIÁRIA!$I$1619</f>
        <v>0</v>
      </c>
      <c r="E1225" s="20">
        <v>6</v>
      </c>
      <c r="F1225" s="29" t="str">
        <f>CADASTROS!$E$1037</f>
        <v>Cx. Econômica</v>
      </c>
      <c r="G1225" s="27">
        <f>CADASTROS!$F$1037</f>
        <v>4818</v>
      </c>
      <c r="H1225" s="29">
        <f>CADASTROS!$G$1037</f>
        <v>13</v>
      </c>
      <c r="I1225" s="19" t="str">
        <f>CADASTROS!$H$1037</f>
        <v>00011534-7</v>
      </c>
      <c r="J1225" s="21">
        <f t="shared" ref="J1225:J1234" si="35">D1225*E1225</f>
        <v>0</v>
      </c>
    </row>
    <row r="1226" spans="1:10" ht="15.75" x14ac:dyDescent="0.25">
      <c r="A1226" s="27">
        <f>CADASTROS!$B$1038</f>
        <v>1036</v>
      </c>
      <c r="B1226" s="18" t="str">
        <f>CADASTROS!$C$1038</f>
        <v>Poliana Almeida Oliveira</v>
      </c>
      <c r="C1226" s="28"/>
      <c r="D1226" s="44">
        <f>PLANILHA_COLHEITA_DIÁRIA!$I$1620</f>
        <v>0</v>
      </c>
      <c r="E1226" s="20">
        <v>6</v>
      </c>
      <c r="F1226" s="29" t="str">
        <f>CADASTROS!$E$1038</f>
        <v>Cx. Econômica</v>
      </c>
      <c r="G1226" s="27">
        <f>CADASTROS!$F$1038</f>
        <v>780</v>
      </c>
      <c r="H1226" s="29">
        <f>CADASTROS!$G$1038</f>
        <v>23</v>
      </c>
      <c r="I1226" s="19" t="str">
        <f>CADASTROS!$H$1038</f>
        <v>00028879-0</v>
      </c>
      <c r="J1226" s="21">
        <f t="shared" si="35"/>
        <v>0</v>
      </c>
    </row>
    <row r="1227" spans="1:10" ht="15.75" x14ac:dyDescent="0.25">
      <c r="A1227" s="27">
        <f>CADASTROS!$B$1039</f>
        <v>1037</v>
      </c>
      <c r="B1227" s="18" t="str">
        <f>CADASTROS!$C$1039</f>
        <v>Sileuza Jesus Nascimento</v>
      </c>
      <c r="C1227" s="28"/>
      <c r="D1227" s="50">
        <f>PLANILHA_COLHEITA_DIÁRIA!$I$1621</f>
        <v>0</v>
      </c>
      <c r="E1227" s="20">
        <v>6</v>
      </c>
      <c r="F1227" s="29" t="str">
        <f>CADASTROS!$E$1039</f>
        <v>Cx. Econômica</v>
      </c>
      <c r="G1227" s="27">
        <f>CADASTROS!$F$1039</f>
        <v>1018</v>
      </c>
      <c r="H1227" s="29">
        <f>CADASTROS!$G$1039</f>
        <v>13</v>
      </c>
      <c r="I1227" s="19" t="str">
        <f>CADASTROS!$H$1039</f>
        <v>00037004-8</v>
      </c>
      <c r="J1227" s="21">
        <f t="shared" si="35"/>
        <v>0</v>
      </c>
    </row>
    <row r="1228" spans="1:10" ht="15.75" x14ac:dyDescent="0.25">
      <c r="A1228" s="27">
        <f>CADASTROS!$B$1040</f>
        <v>1038</v>
      </c>
      <c r="B1228" s="18" t="str">
        <f>CADASTROS!$C$1040</f>
        <v>Núbia Pereira Lima</v>
      </c>
      <c r="C1228" s="28"/>
      <c r="D1228" s="44">
        <f>PLANILHA_COLHEITA_DIÁRIA!$I$1622</f>
        <v>0</v>
      </c>
      <c r="E1228" s="20">
        <v>6</v>
      </c>
      <c r="F1228" s="29" t="str">
        <f>CADASTROS!$E$1040</f>
        <v>Cx. Econômica</v>
      </c>
      <c r="G1228" s="27">
        <f>CADASTROS!$F$1040</f>
        <v>4818</v>
      </c>
      <c r="H1228" s="29">
        <f>CADASTROS!$G$1040</f>
        <v>13</v>
      </c>
      <c r="I1228" s="19" t="str">
        <f>CADASTROS!$H$1040</f>
        <v>00005160-8</v>
      </c>
      <c r="J1228" s="21">
        <f t="shared" si="35"/>
        <v>0</v>
      </c>
    </row>
    <row r="1229" spans="1:10" ht="15.75" x14ac:dyDescent="0.25">
      <c r="A1229" s="27">
        <f>CADASTROS!$B$1041</f>
        <v>1039</v>
      </c>
      <c r="B1229" s="18" t="str">
        <f>CADASTROS!$C$1041</f>
        <v>Eline S. Ferreira</v>
      </c>
      <c r="C1229" s="28"/>
      <c r="D1229" s="44">
        <f>PLANILHA_COLHEITA_DIÁRIA!$I$1623</f>
        <v>0</v>
      </c>
      <c r="E1229" s="20">
        <v>6</v>
      </c>
      <c r="F1229" s="29" t="str">
        <f>CADASTROS!$E$1041</f>
        <v>Banco do Brasil</v>
      </c>
      <c r="G1229" s="27" t="str">
        <f>CADASTROS!$F$1041</f>
        <v>2760-X</v>
      </c>
      <c r="H1229" s="29" t="str">
        <f>CADASTROS!$G$1041</f>
        <v>poup</v>
      </c>
      <c r="I1229" s="19" t="str">
        <f>CADASTROS!$H$1041</f>
        <v>18.196-X</v>
      </c>
      <c r="J1229" s="21">
        <f t="shared" si="35"/>
        <v>0</v>
      </c>
    </row>
    <row r="1230" spans="1:10" ht="15.75" x14ac:dyDescent="0.25">
      <c r="A1230" s="27">
        <f>CADASTROS!$B$1042</f>
        <v>1040</v>
      </c>
      <c r="B1230" s="18" t="str">
        <f>CADASTROS!$C$1042</f>
        <v>Catia Sirlene P Brito</v>
      </c>
      <c r="C1230" s="28"/>
      <c r="D1230" s="44">
        <f>PLANILHA_COLHEITA_DIÁRIA!$I$1624</f>
        <v>0</v>
      </c>
      <c r="E1230" s="20">
        <v>6</v>
      </c>
      <c r="F1230" s="29" t="str">
        <f>CADASTROS!$E$1042</f>
        <v>Cx. Econômica</v>
      </c>
      <c r="G1230" s="27">
        <f>CADASTROS!$F$1042</f>
        <v>949</v>
      </c>
      <c r="H1230" s="29">
        <f>CADASTROS!$G$1042</f>
        <v>13</v>
      </c>
      <c r="I1230" s="19" t="str">
        <f>CADASTROS!$H$1042</f>
        <v>00033326-5</v>
      </c>
      <c r="J1230" s="21">
        <f t="shared" si="35"/>
        <v>0</v>
      </c>
    </row>
    <row r="1231" spans="1:10" ht="15.75" x14ac:dyDescent="0.25">
      <c r="A1231" s="27">
        <f>CADASTROS!$B$1043</f>
        <v>1041</v>
      </c>
      <c r="B1231" s="18" t="str">
        <f>CADASTROS!$C$1043</f>
        <v>Marcelo G de Souza</v>
      </c>
      <c r="C1231" s="28"/>
      <c r="D1231" s="44">
        <f>PLANILHA_COLHEITA_DIÁRIA!$I$1625</f>
        <v>0</v>
      </c>
      <c r="E1231" s="20">
        <v>6</v>
      </c>
      <c r="F1231" s="29" t="str">
        <f>CADASTROS!$E$1043</f>
        <v>Cx. Econômica</v>
      </c>
      <c r="G1231" s="27">
        <f>CADASTROS!$F$1043</f>
        <v>250</v>
      </c>
      <c r="H1231" s="29">
        <f>CADASTROS!$G$1043</f>
        <v>13</v>
      </c>
      <c r="I1231" s="19" t="str">
        <f>CADASTROS!$H$1043</f>
        <v>00024027-5</v>
      </c>
      <c r="J1231" s="21">
        <f t="shared" si="35"/>
        <v>0</v>
      </c>
    </row>
    <row r="1232" spans="1:10" ht="15.75" x14ac:dyDescent="0.25">
      <c r="A1232" s="27">
        <f>CADASTROS!$B$1044</f>
        <v>1042</v>
      </c>
      <c r="B1232" s="18" t="str">
        <f>CADASTROS!$C$1044</f>
        <v>Darlene Lima de S. Ferreira</v>
      </c>
      <c r="C1232" s="28"/>
      <c r="D1232" s="51">
        <f>PLANILHA_COLHEITA_DIÁRIA!$I$1626</f>
        <v>0</v>
      </c>
      <c r="E1232" s="20">
        <v>6</v>
      </c>
      <c r="F1232" s="29" t="str">
        <f>CADASTROS!$E$1044</f>
        <v>Cx. Econômica</v>
      </c>
      <c r="G1232" s="27">
        <f>CADASTROS!$F$1044</f>
        <v>949</v>
      </c>
      <c r="H1232" s="29">
        <f>CADASTROS!$G$1044</f>
        <v>23</v>
      </c>
      <c r="I1232" s="19" t="str">
        <f>CADASTROS!$H$1044</f>
        <v>00007166-7</v>
      </c>
      <c r="J1232" s="21">
        <f t="shared" si="35"/>
        <v>0</v>
      </c>
    </row>
    <row r="1233" spans="1:10" ht="15.75" x14ac:dyDescent="0.25">
      <c r="A1233" s="27">
        <f>CADASTROS!$B$1045</f>
        <v>1043</v>
      </c>
      <c r="B1233" s="18" t="str">
        <f>CADASTROS!$C$1045</f>
        <v>Djalma C. Marques</v>
      </c>
      <c r="C1233" s="28"/>
      <c r="D1233" s="44">
        <f>PLANILHA_COLHEITA_DIÁRIA!$I$1627</f>
        <v>0</v>
      </c>
      <c r="E1233" s="20">
        <v>6</v>
      </c>
      <c r="F1233" s="29" t="str">
        <f>CADASTROS!$E$1045</f>
        <v>Banco do Brasil</v>
      </c>
      <c r="G1233" s="27" t="str">
        <f>CADASTROS!$F$1045</f>
        <v>1696-9</v>
      </c>
      <c r="H1233" s="29" t="str">
        <f>CADASTROS!$G$1045</f>
        <v>poup</v>
      </c>
      <c r="I1233" s="19" t="str">
        <f>CADASTROS!$H$1045</f>
        <v>9.597-4</v>
      </c>
      <c r="J1233" s="21">
        <f t="shared" si="35"/>
        <v>0</v>
      </c>
    </row>
    <row r="1234" spans="1:10" ht="15.75" x14ac:dyDescent="0.25">
      <c r="A1234" s="27">
        <f>CADASTROS!$B$1046</f>
        <v>1044</v>
      </c>
      <c r="B1234" s="18" t="str">
        <f>CADASTROS!$C$1046</f>
        <v>Ednaldo Romão da Silva</v>
      </c>
      <c r="C1234" s="28"/>
      <c r="D1234" s="51">
        <f>PLANILHA_COLHEITA_DIÁRIA!$I$1628</f>
        <v>0</v>
      </c>
      <c r="E1234" s="20">
        <v>6</v>
      </c>
      <c r="F1234" s="29" t="str">
        <f>CADASTROS!$E$1046</f>
        <v>Cx. Econômica</v>
      </c>
      <c r="G1234" s="27">
        <f>CADASTROS!$F$1046</f>
        <v>780</v>
      </c>
      <c r="H1234" s="29">
        <f>CADASTROS!$G$1046</f>
        <v>23</v>
      </c>
      <c r="I1234" s="19" t="str">
        <f>CADASTROS!$H$1046</f>
        <v>00023506-8</v>
      </c>
      <c r="J1234" s="21">
        <f t="shared" si="35"/>
        <v>0</v>
      </c>
    </row>
    <row r="1235" spans="1:10" ht="15.75" x14ac:dyDescent="0.25">
      <c r="A1235" s="27">
        <f>CADASTROS!$B$1047</f>
        <v>1045</v>
      </c>
      <c r="B1235" s="18" t="str">
        <f>CADASTROS!$C$1047</f>
        <v>Maria Sonia Ferreira da Silva</v>
      </c>
      <c r="C1235" s="28"/>
      <c r="D1235" s="44">
        <f>PLANILHA_COLHEITA_DIÁRIA!$I$1629</f>
        <v>0</v>
      </c>
      <c r="E1235" s="20">
        <v>6</v>
      </c>
      <c r="F1235" s="29" t="str">
        <f>CADASTROS!$E$1047</f>
        <v>Cx. Econômica</v>
      </c>
      <c r="G1235" s="27">
        <f>CADASTROS!$F$1047</f>
        <v>4825</v>
      </c>
      <c r="H1235" s="29">
        <f>CADASTROS!$G$1047</f>
        <v>13</v>
      </c>
      <c r="I1235" s="19" t="str">
        <f>CADASTROS!$H$1047</f>
        <v>00019706-6</v>
      </c>
      <c r="J1235" s="21">
        <f>D1235*E1235</f>
        <v>0</v>
      </c>
    </row>
    <row r="1236" spans="1:10" ht="15.75" x14ac:dyDescent="0.25">
      <c r="A1236" s="27">
        <f>CADASTROS!$B$1048</f>
        <v>1046</v>
      </c>
      <c r="B1236" s="18" t="str">
        <f>CADASTROS!$C$1048</f>
        <v>Manoel Messias A. Miranda</v>
      </c>
      <c r="C1236" s="28"/>
      <c r="D1236" s="44">
        <f>PLANILHA_COLHEITA_DIÁRIA!$I$1630</f>
        <v>0</v>
      </c>
      <c r="E1236" s="20">
        <v>6</v>
      </c>
      <c r="F1236" s="29" t="str">
        <f>CADASTROS!$E$1048</f>
        <v>Cx. Econômica</v>
      </c>
      <c r="G1236" s="27">
        <f>CADASTROS!$F$1048</f>
        <v>2307</v>
      </c>
      <c r="H1236" s="29">
        <f>CADASTROS!$G$1048</f>
        <v>13</v>
      </c>
      <c r="I1236" s="19" t="str">
        <f>CADASTROS!$H$1048</f>
        <v>00001134-3</v>
      </c>
      <c r="J1236" s="21">
        <f>D1236*E1236</f>
        <v>0</v>
      </c>
    </row>
    <row r="1237" spans="1:10" ht="15.75" x14ac:dyDescent="0.25">
      <c r="A1237" s="27">
        <f>CADASTROS!$B$1049</f>
        <v>1047</v>
      </c>
      <c r="B1237" s="18" t="str">
        <f>CADASTROS!$C$1049</f>
        <v>Eliana Jesus de Souza (LN)</v>
      </c>
      <c r="C1237" s="28"/>
      <c r="D1237" s="44">
        <f>PLANILHA_COLHEITA_DIÁRIA!$I$1631</f>
        <v>0</v>
      </c>
      <c r="E1237" s="20">
        <v>6</v>
      </c>
      <c r="F1237" s="29" t="str">
        <f>CADASTROS!$E$1049</f>
        <v>Cx. Econômica</v>
      </c>
      <c r="G1237" s="27">
        <f>CADASTROS!$F$1049</f>
        <v>780</v>
      </c>
      <c r="H1237" s="29">
        <f>CADASTROS!$G$1049</f>
        <v>23</v>
      </c>
      <c r="I1237" s="19" t="str">
        <f>CADASTROS!$H$1049</f>
        <v>00028188-4</v>
      </c>
      <c r="J1237" s="21">
        <f>D1237*E1237</f>
        <v>0</v>
      </c>
    </row>
    <row r="1238" spans="1:10" ht="15.75" x14ac:dyDescent="0.25">
      <c r="A1238" s="27">
        <f>CADASTROS!$B$1050</f>
        <v>1048</v>
      </c>
      <c r="B1238" s="18" t="str">
        <f>CADASTROS!$C$1050</f>
        <v>Ilza Félix Pinheiro (LN)</v>
      </c>
      <c r="C1238" s="28"/>
      <c r="D1238" s="44">
        <f>PLANILHA_COLHEITA_DIÁRIA!$I$1643</f>
        <v>0</v>
      </c>
      <c r="E1238" s="20">
        <v>6</v>
      </c>
      <c r="F1238" s="29" t="str">
        <f>CADASTROS!$E$1050</f>
        <v>Banco do Brasil</v>
      </c>
      <c r="G1238" s="27" t="str">
        <f>CADASTROS!$F$1050</f>
        <v>2760-X</v>
      </c>
      <c r="H1238" s="29" t="str">
        <f>CADASTROS!$G$1050</f>
        <v>poup</v>
      </c>
      <c r="I1238" s="19" t="str">
        <f>CADASTROS!$H$1050</f>
        <v>14.319-7</v>
      </c>
      <c r="J1238" s="21">
        <f t="shared" ref="J1238:J1269" si="36">D1238*E1238</f>
        <v>0</v>
      </c>
    </row>
    <row r="1239" spans="1:10" ht="15.75" x14ac:dyDescent="0.25">
      <c r="A1239" s="27">
        <f>CADASTROS!$B$1051</f>
        <v>1049</v>
      </c>
      <c r="B1239" s="18" t="str">
        <f>CADASTROS!$C$1051</f>
        <v>Antônio Nunes dos Santos (LN)</v>
      </c>
      <c r="C1239" s="28"/>
      <c r="D1239" s="44">
        <f>PLANILHA_COLHEITA_DIÁRIA!$I$1644</f>
        <v>0</v>
      </c>
      <c r="E1239" s="20">
        <v>6</v>
      </c>
      <c r="F1239" s="29" t="str">
        <f>CADASTROS!$E$1051</f>
        <v>Cx. Econômica</v>
      </c>
      <c r="G1239" s="27">
        <f>CADASTROS!$F$1051</f>
        <v>4825</v>
      </c>
      <c r="H1239" s="29">
        <f>CADASTROS!$G$1051</f>
        <v>13</v>
      </c>
      <c r="I1239" s="19" t="str">
        <f>CADASTROS!$H$1051</f>
        <v>00001639-8</v>
      </c>
      <c r="J1239" s="21">
        <f t="shared" si="36"/>
        <v>0</v>
      </c>
    </row>
    <row r="1240" spans="1:10" ht="15.75" x14ac:dyDescent="0.25">
      <c r="A1240" s="27">
        <f>CADASTROS!$B$1052</f>
        <v>1050</v>
      </c>
      <c r="B1240" s="18" t="str">
        <f>CADASTROS!$C$1052</f>
        <v>Eliene Vitor Bispo</v>
      </c>
      <c r="C1240" s="28"/>
      <c r="D1240" s="50">
        <f>PLANILHA_COLHEITA_DIÁRIA!$I$1645</f>
        <v>0</v>
      </c>
      <c r="E1240" s="20">
        <v>6</v>
      </c>
      <c r="F1240" s="29" t="str">
        <f>CADASTROS!$E$1052</f>
        <v>Cx. Econômica</v>
      </c>
      <c r="G1240" s="27">
        <f>CADASTROS!$F$1052</f>
        <v>780</v>
      </c>
      <c r="H1240" s="29">
        <f>CADASTROS!$G$1052</f>
        <v>23</v>
      </c>
      <c r="I1240" s="19" t="str">
        <f>CADASTROS!$H$1052</f>
        <v>00009081-7</v>
      </c>
      <c r="J1240" s="21">
        <f t="shared" si="36"/>
        <v>0</v>
      </c>
    </row>
    <row r="1241" spans="1:10" ht="15.75" x14ac:dyDescent="0.25">
      <c r="A1241" s="27">
        <f>CADASTROS!$B$1053</f>
        <v>1051</v>
      </c>
      <c r="B1241" s="18" t="str">
        <f>CADASTROS!$C$1053</f>
        <v>Ananias Bernardo da Silva</v>
      </c>
      <c r="C1241" s="28"/>
      <c r="D1241" s="44">
        <f>PLANILHA_COLHEITA_DIÁRIA!$I$1646</f>
        <v>0</v>
      </c>
      <c r="E1241" s="20">
        <v>6</v>
      </c>
      <c r="F1241" s="29" t="str">
        <f>CADASTROS!$E$1053</f>
        <v>Cx. Econômica</v>
      </c>
      <c r="G1241" s="27">
        <f>CADASTROS!$F$1053</f>
        <v>4818</v>
      </c>
      <c r="H1241" s="29">
        <f>CADASTROS!$G$1053</f>
        <v>13</v>
      </c>
      <c r="I1241" s="19" t="str">
        <f>CADASTROS!$H$1053</f>
        <v>00004397-4</v>
      </c>
      <c r="J1241" s="21">
        <f t="shared" si="36"/>
        <v>0</v>
      </c>
    </row>
    <row r="1242" spans="1:10" ht="15.75" x14ac:dyDescent="0.25">
      <c r="A1242" s="27">
        <f>CADASTROS!$B$1054</f>
        <v>1052</v>
      </c>
      <c r="B1242" s="18" t="str">
        <f>CADASTROS!$C$1054</f>
        <v>Martinho R. de J. Neto</v>
      </c>
      <c r="C1242" s="28"/>
      <c r="D1242" s="44">
        <f>PLANILHA_COLHEITA_DIÁRIA!$I$1647</f>
        <v>0</v>
      </c>
      <c r="E1242" s="20">
        <v>6</v>
      </c>
      <c r="F1242" s="29" t="str">
        <f>CADASTROS!$E$1054</f>
        <v>Cx. Econômica</v>
      </c>
      <c r="G1242" s="27">
        <f>CADASTROS!$F$1054</f>
        <v>4825</v>
      </c>
      <c r="H1242" s="29">
        <f>CADASTROS!$G$1054</f>
        <v>13</v>
      </c>
      <c r="I1242" s="19" t="str">
        <f>CADASTROS!$H$1054</f>
        <v>00018362-6</v>
      </c>
      <c r="J1242" s="21">
        <f t="shared" si="36"/>
        <v>0</v>
      </c>
    </row>
    <row r="1243" spans="1:10" ht="15.75" x14ac:dyDescent="0.25">
      <c r="A1243" s="27">
        <f>CADASTROS!$B$1055</f>
        <v>1053</v>
      </c>
      <c r="B1243" s="18" t="str">
        <f>CADASTROS!$C$1055</f>
        <v>Ricardo dos Santos Ferreira</v>
      </c>
      <c r="C1243" s="28"/>
      <c r="D1243" s="51">
        <f>PLANILHA_COLHEITA_DIÁRIA!$I$1648</f>
        <v>0</v>
      </c>
      <c r="E1243" s="20">
        <v>6</v>
      </c>
      <c r="F1243" s="29" t="str">
        <f>CADASTROS!$E$1055</f>
        <v>Cx. Econômica</v>
      </c>
      <c r="G1243" s="27">
        <f>CADASTROS!$F$1055</f>
        <v>4825</v>
      </c>
      <c r="H1243" s="29">
        <f>CADASTROS!$G$1055</f>
        <v>13</v>
      </c>
      <c r="I1243" s="19" t="str">
        <f>CADASTROS!$H$1055</f>
        <v>00019947-6</v>
      </c>
      <c r="J1243" s="21">
        <f t="shared" si="36"/>
        <v>0</v>
      </c>
    </row>
    <row r="1244" spans="1:10" ht="15.75" x14ac:dyDescent="0.25">
      <c r="A1244" s="27">
        <f>CADASTROS!$B$1056</f>
        <v>1054</v>
      </c>
      <c r="B1244" s="18" t="str">
        <f>CADASTROS!$C$1056</f>
        <v>Maria Nilce O. Santos</v>
      </c>
      <c r="C1244" s="28"/>
      <c r="D1244" s="44">
        <f>PLANILHA_COLHEITA_DIÁRIA!$I$1649</f>
        <v>0</v>
      </c>
      <c r="E1244" s="20">
        <v>6</v>
      </c>
      <c r="F1244" s="29" t="str">
        <f>CADASTROS!$E$1056</f>
        <v>Cx. Econômica</v>
      </c>
      <c r="G1244" s="27">
        <f>CADASTROS!$F$1056</f>
        <v>4825</v>
      </c>
      <c r="H1244" s="29">
        <f>CADASTROS!$G$1056</f>
        <v>13</v>
      </c>
      <c r="I1244" s="19" t="str">
        <f>CADASTROS!$H$1056</f>
        <v>00005301-3</v>
      </c>
      <c r="J1244" s="21">
        <f t="shared" si="36"/>
        <v>0</v>
      </c>
    </row>
    <row r="1245" spans="1:10" ht="15.75" x14ac:dyDescent="0.25">
      <c r="A1245" s="27">
        <f>CADASTROS!$B$1057</f>
        <v>1055</v>
      </c>
      <c r="B1245" s="18" t="str">
        <f>CADASTROS!$C$1057</f>
        <v>Vera Lucia Carlos Silva</v>
      </c>
      <c r="C1245" s="28"/>
      <c r="D1245" s="44">
        <f>PLANILHA_COLHEITA_DIÁRIA!$I$1650</f>
        <v>0</v>
      </c>
      <c r="E1245" s="20">
        <v>6</v>
      </c>
      <c r="F1245" s="29" t="str">
        <f>CADASTROS!$E$1057</f>
        <v>Cx. Econômica</v>
      </c>
      <c r="G1245" s="27">
        <f>CADASTROS!$F$1057</f>
        <v>4825</v>
      </c>
      <c r="H1245" s="29">
        <f>CADASTROS!$G$1057</f>
        <v>13</v>
      </c>
      <c r="I1245" s="19" t="str">
        <f>CADASTROS!$H$1057</f>
        <v>00009531-0</v>
      </c>
      <c r="J1245" s="21">
        <f t="shared" si="36"/>
        <v>0</v>
      </c>
    </row>
    <row r="1246" spans="1:10" ht="15.75" x14ac:dyDescent="0.25">
      <c r="A1246" s="27">
        <f>CADASTROS!$B$1058</f>
        <v>1056</v>
      </c>
      <c r="B1246" s="18" t="str">
        <f>CADASTROS!$C$1058</f>
        <v>Marivaldo Matos Soares</v>
      </c>
      <c r="C1246" s="28"/>
      <c r="D1246" s="44">
        <f>PLANILHA_COLHEITA_DIÁRIA!$I$1651</f>
        <v>240</v>
      </c>
      <c r="E1246" s="20">
        <v>6</v>
      </c>
      <c r="F1246" s="29" t="str">
        <f>CADASTROS!$E$1058</f>
        <v>Cx. Econômica</v>
      </c>
      <c r="G1246" s="27">
        <f>CADASTROS!$F$1058</f>
        <v>1086</v>
      </c>
      <c r="H1246" s="29">
        <f>CADASTROS!$G$1058</f>
        <v>13</v>
      </c>
      <c r="I1246" s="19" t="str">
        <f>CADASTROS!$H$1058</f>
        <v>00054443-8</v>
      </c>
      <c r="J1246" s="21">
        <f t="shared" si="36"/>
        <v>1440</v>
      </c>
    </row>
    <row r="1247" spans="1:10" ht="15.75" x14ac:dyDescent="0.25">
      <c r="A1247" s="27">
        <f>CADASTROS!$B$1059</f>
        <v>1057</v>
      </c>
      <c r="B1247" s="18" t="str">
        <f>CADASTROS!$C$1059</f>
        <v>Maria Tatiane de Souza</v>
      </c>
      <c r="C1247" s="28"/>
      <c r="D1247" s="44">
        <f>PLANILHA_COLHEITA_DIÁRIA!$I$1652</f>
        <v>0</v>
      </c>
      <c r="E1247" s="20">
        <v>6</v>
      </c>
      <c r="F1247" s="29" t="str">
        <f>CADASTROS!$E$1059</f>
        <v>Cx. Econômica</v>
      </c>
      <c r="G1247" s="27">
        <f>CADASTROS!$F$1059</f>
        <v>4825</v>
      </c>
      <c r="H1247" s="29">
        <f>CADASTROS!$G$1059</f>
        <v>13</v>
      </c>
      <c r="I1247" s="19" t="str">
        <f>CADASTROS!$H$1059</f>
        <v>00020957-9</v>
      </c>
      <c r="J1247" s="21">
        <f t="shared" si="36"/>
        <v>0</v>
      </c>
    </row>
    <row r="1248" spans="1:10" ht="15.75" x14ac:dyDescent="0.25">
      <c r="A1248" s="27">
        <f>CADASTROS!$B$1060</f>
        <v>1058</v>
      </c>
      <c r="B1248" s="18" t="str">
        <f>CADASTROS!$C$1060</f>
        <v>Gersiane Soares dos Santos</v>
      </c>
      <c r="C1248" s="28"/>
      <c r="D1248" s="44">
        <f>PLANILHA_COLHEITA_DIÁRIA!$I$1653</f>
        <v>58</v>
      </c>
      <c r="E1248" s="20">
        <v>6</v>
      </c>
      <c r="F1248" s="29" t="str">
        <f>CADASTROS!$E$1060</f>
        <v>Cx. Econômica</v>
      </c>
      <c r="G1248" s="27">
        <f>CADASTROS!$F$1060</f>
        <v>4818</v>
      </c>
      <c r="H1248" s="29">
        <f>CADASTROS!$G$1060</f>
        <v>13</v>
      </c>
      <c r="I1248" s="19" t="str">
        <f>CADASTROS!$H$1060</f>
        <v>00009870-1</v>
      </c>
      <c r="J1248" s="21">
        <f t="shared" si="36"/>
        <v>348</v>
      </c>
    </row>
    <row r="1249" spans="1:10" ht="15.75" x14ac:dyDescent="0.25">
      <c r="A1249" s="27">
        <f>CADASTROS!$B$1061</f>
        <v>1059</v>
      </c>
      <c r="B1249" s="18" t="str">
        <f>CADASTROS!$C$1061</f>
        <v>Vera Lucia Cruz Almeida</v>
      </c>
      <c r="C1249" s="28"/>
      <c r="D1249" s="44">
        <f>PLANILHA_COLHEITA_DIÁRIA!$I$1654</f>
        <v>0</v>
      </c>
      <c r="E1249" s="20">
        <v>6</v>
      </c>
      <c r="F1249" s="29" t="str">
        <f>CADASTROS!$E$1061</f>
        <v>Cx. Econômica</v>
      </c>
      <c r="G1249" s="27">
        <f>CADASTROS!$F$1061</f>
        <v>4818</v>
      </c>
      <c r="H1249" s="29">
        <f>CADASTROS!$G$1061</f>
        <v>23</v>
      </c>
      <c r="I1249" s="19" t="str">
        <f>CADASTROS!$H$1061</f>
        <v>00001486-6</v>
      </c>
      <c r="J1249" s="21">
        <f t="shared" si="36"/>
        <v>0</v>
      </c>
    </row>
    <row r="1250" spans="1:10" ht="15.75" x14ac:dyDescent="0.25">
      <c r="A1250" s="27">
        <f>CADASTROS!$B$1062</f>
        <v>1060</v>
      </c>
      <c r="B1250" s="18" t="str">
        <f>CADASTROS!$C$1062</f>
        <v>Julia Cornelio de Souza</v>
      </c>
      <c r="C1250" s="28"/>
      <c r="D1250" s="44">
        <f>PLANILHA_COLHEITA_DIÁRIA!$I$1655</f>
        <v>0</v>
      </c>
      <c r="E1250" s="20">
        <v>6</v>
      </c>
      <c r="F1250" s="29" t="str">
        <f>CADASTROS!$E$1062</f>
        <v>Cx. Econômica</v>
      </c>
      <c r="G1250" s="27">
        <f>CADASTROS!$F$1062</f>
        <v>780</v>
      </c>
      <c r="H1250" s="29">
        <f>CADASTROS!$G$1062</f>
        <v>23</v>
      </c>
      <c r="I1250" s="19" t="str">
        <f>CADASTROS!$H$1062</f>
        <v>00015875-6</v>
      </c>
      <c r="J1250" s="21">
        <f t="shared" si="36"/>
        <v>0</v>
      </c>
    </row>
    <row r="1251" spans="1:10" ht="15.75" x14ac:dyDescent="0.25">
      <c r="A1251" s="27">
        <f>CADASTROS!$B$1063</f>
        <v>1061</v>
      </c>
      <c r="B1251" s="18" t="str">
        <f>CADASTROS!$C$1063</f>
        <v>Tatiane Mendes de Souza</v>
      </c>
      <c r="C1251" s="28"/>
      <c r="D1251" s="44">
        <f>PLANILHA_COLHEITA_DIÁRIA!$I$1656</f>
        <v>0</v>
      </c>
      <c r="E1251" s="20">
        <v>6</v>
      </c>
      <c r="F1251" s="29" t="str">
        <f>CADASTROS!$E$1063</f>
        <v>Cx. Econômica</v>
      </c>
      <c r="G1251" s="27">
        <f>CADASTROS!$F$1063</f>
        <v>4601</v>
      </c>
      <c r="H1251" s="29">
        <f>CADASTROS!$G$1063</f>
        <v>13</v>
      </c>
      <c r="I1251" s="19" t="str">
        <f>CADASTROS!$H$1063</f>
        <v>00010514-7</v>
      </c>
      <c r="J1251" s="21">
        <f t="shared" si="36"/>
        <v>0</v>
      </c>
    </row>
    <row r="1252" spans="1:10" ht="15.75" x14ac:dyDescent="0.25">
      <c r="A1252" s="27">
        <f>CADASTROS!$B$1064</f>
        <v>1062</v>
      </c>
      <c r="B1252" s="18" t="str">
        <f>CADASTROS!$C$1064</f>
        <v>Edilene Santana de Souza</v>
      </c>
      <c r="C1252" s="28"/>
      <c r="D1252" s="44">
        <f>PLANILHA_COLHEITA_DIÁRIA!$I$1657</f>
        <v>0</v>
      </c>
      <c r="E1252" s="20">
        <v>6</v>
      </c>
      <c r="F1252" s="29" t="str">
        <f>CADASTROS!$E$1064</f>
        <v>Cx. Econômica</v>
      </c>
      <c r="G1252" s="27">
        <f>CADASTROS!$F$1064</f>
        <v>3788</v>
      </c>
      <c r="H1252" s="29">
        <f>CADASTROS!$G$1064</f>
        <v>13</v>
      </c>
      <c r="I1252" s="19" t="str">
        <f>CADASTROS!$H$1064</f>
        <v>00005747-4</v>
      </c>
      <c r="J1252" s="21">
        <f t="shared" si="36"/>
        <v>0</v>
      </c>
    </row>
    <row r="1253" spans="1:10" ht="15.75" x14ac:dyDescent="0.25">
      <c r="A1253" s="27">
        <f>CADASTROS!$B$1065</f>
        <v>1063</v>
      </c>
      <c r="B1253" s="18" t="str">
        <f>CADASTROS!$C$1065</f>
        <v>Raimundo Soares de Souza</v>
      </c>
      <c r="C1253" s="28"/>
      <c r="D1253" s="44">
        <f>PLANILHA_COLHEITA_DIÁRIA!$I$1658</f>
        <v>18.5</v>
      </c>
      <c r="E1253" s="20">
        <v>6</v>
      </c>
      <c r="F1253" s="29" t="str">
        <f>CADASTROS!$E$1065</f>
        <v>Cx. Econômica</v>
      </c>
      <c r="G1253" s="27">
        <f>CADASTROS!$F$98</f>
        <v>4535</v>
      </c>
      <c r="H1253" s="29">
        <f>CADASTROS!$G$1065</f>
        <v>13</v>
      </c>
      <c r="I1253" s="19" t="str">
        <f>CADASTROS!$H$1065</f>
        <v>00010147-6</v>
      </c>
      <c r="J1253" s="21">
        <f t="shared" si="36"/>
        <v>111</v>
      </c>
    </row>
    <row r="1254" spans="1:10" ht="15.75" x14ac:dyDescent="0.25">
      <c r="A1254" s="27">
        <f>CADASTROS!$B$1066</f>
        <v>1064</v>
      </c>
      <c r="B1254" s="18" t="str">
        <f>CADASTROS!$C$1066</f>
        <v>Rilda Rosa Caldeira</v>
      </c>
      <c r="C1254" s="28"/>
      <c r="D1254" s="51">
        <f>PLANILHA_COLHEITA_DIÁRIA!$I$1659</f>
        <v>0</v>
      </c>
      <c r="E1254" s="20">
        <v>6</v>
      </c>
      <c r="F1254" s="29" t="str">
        <f>CADASTROS!$E$1066</f>
        <v>Cx. Econômica</v>
      </c>
      <c r="G1254" s="27">
        <f>CADASTROS!$F$1066</f>
        <v>4825</v>
      </c>
      <c r="H1254" s="29">
        <f>CADASTROS!$G$1066</f>
        <v>13</v>
      </c>
      <c r="I1254" s="19" t="str">
        <f>CADASTROS!$H$1066</f>
        <v>00002752-7</v>
      </c>
      <c r="J1254" s="21">
        <f t="shared" si="36"/>
        <v>0</v>
      </c>
    </row>
    <row r="1255" spans="1:10" ht="15.75" x14ac:dyDescent="0.25">
      <c r="A1255" s="27">
        <f>CADASTROS!$B$1067</f>
        <v>1065</v>
      </c>
      <c r="B1255" s="18" t="str">
        <f>CADASTROS!$C$1067</f>
        <v>Orlando S. Almeida</v>
      </c>
      <c r="C1255" s="28"/>
      <c r="D1255" s="44">
        <f>PLANILHA_COLHEITA_DIÁRIA!$I$1660</f>
        <v>0</v>
      </c>
      <c r="E1255" s="20">
        <v>6</v>
      </c>
      <c r="F1255" s="29" t="str">
        <f>CADASTROS!$E$1067</f>
        <v>Banco do Brasil</v>
      </c>
      <c r="G1255" s="27" t="str">
        <f>CADASTROS!$F$1067</f>
        <v>2760-X</v>
      </c>
      <c r="H1255" s="29" t="str">
        <f>CADASTROS!$G$1067</f>
        <v>poup</v>
      </c>
      <c r="I1255" s="19" t="str">
        <f>CADASTROS!$H$1067</f>
        <v>8.627-4</v>
      </c>
      <c r="J1255" s="21">
        <f t="shared" si="36"/>
        <v>0</v>
      </c>
    </row>
    <row r="1256" spans="1:10" ht="15.75" x14ac:dyDescent="0.25">
      <c r="A1256" s="27">
        <f>CADASTROS!$B$1068</f>
        <v>1066</v>
      </c>
      <c r="B1256" s="18" t="str">
        <f>CADASTROS!$C$1068</f>
        <v>Clenilda Oliveira Santos</v>
      </c>
      <c r="C1256" s="28"/>
      <c r="D1256" s="44">
        <f>PLANILHA_COLHEITA_DIÁRIA!$I$1661</f>
        <v>0</v>
      </c>
      <c r="E1256" s="20">
        <v>6</v>
      </c>
      <c r="F1256" s="29" t="str">
        <f>CADASTROS!$E$1068</f>
        <v>Cx. Econômica</v>
      </c>
      <c r="G1256" s="27">
        <f>CADASTROS!$F$1068</f>
        <v>2734</v>
      </c>
      <c r="H1256" s="29">
        <f>CADASTROS!$G$1068</f>
        <v>13</v>
      </c>
      <c r="I1256" s="19" t="str">
        <f>CADASTROS!$H$1068</f>
        <v>00055654-6</v>
      </c>
      <c r="J1256" s="21">
        <f t="shared" si="36"/>
        <v>0</v>
      </c>
    </row>
    <row r="1257" spans="1:10" ht="15.75" x14ac:dyDescent="0.25">
      <c r="A1257" s="27">
        <f>CADASTROS!$B$1069</f>
        <v>1067</v>
      </c>
      <c r="B1257" s="18" t="str">
        <f>CADASTROS!$C$1069</f>
        <v>Marinez Silva Santana</v>
      </c>
      <c r="C1257" s="28"/>
      <c r="D1257" s="44">
        <f>PLANILHA_COLHEITA_DIÁRIA!$I$1662</f>
        <v>0</v>
      </c>
      <c r="E1257" s="20">
        <v>6</v>
      </c>
      <c r="F1257" s="29" t="str">
        <f>CADASTROS!$E$1069</f>
        <v>Cx. Econômica</v>
      </c>
      <c r="G1257" s="27">
        <f>CADASTROS!$F$1069</f>
        <v>780</v>
      </c>
      <c r="H1257" s="29">
        <f>CADASTROS!$G$1069</f>
        <v>13</v>
      </c>
      <c r="I1257" s="19" t="str">
        <f>CADASTROS!$H$1069</f>
        <v>00008623-5</v>
      </c>
      <c r="J1257" s="21">
        <f t="shared" si="36"/>
        <v>0</v>
      </c>
    </row>
    <row r="1258" spans="1:10" ht="15.75" x14ac:dyDescent="0.25">
      <c r="A1258" s="27">
        <f>CADASTROS!$B$1070</f>
        <v>1068</v>
      </c>
      <c r="B1258" s="18" t="str">
        <f>CADASTROS!$C$1070</f>
        <v>Pedro Barbosa da Silva</v>
      </c>
      <c r="C1258" s="28"/>
      <c r="D1258" s="51">
        <f>PLANILHA_COLHEITA_DIÁRIA!$I$1663</f>
        <v>0</v>
      </c>
      <c r="E1258" s="20">
        <v>6</v>
      </c>
      <c r="F1258" s="29" t="str">
        <f>CADASTROS!$E$1070</f>
        <v>Cx. Econômica</v>
      </c>
      <c r="G1258" s="27">
        <f>CADASTROS!$F$1070</f>
        <v>2734</v>
      </c>
      <c r="H1258" s="29">
        <f>CADASTROS!$G$1070</f>
        <v>13</v>
      </c>
      <c r="I1258" s="19" t="str">
        <f>CADASTROS!$H$1070</f>
        <v>00039578-0</v>
      </c>
      <c r="J1258" s="21">
        <f t="shared" si="36"/>
        <v>0</v>
      </c>
    </row>
    <row r="1259" spans="1:10" ht="15.75" x14ac:dyDescent="0.25">
      <c r="A1259" s="27">
        <f>CADASTROS!$B$1071</f>
        <v>1069</v>
      </c>
      <c r="B1259" s="18" t="str">
        <f>CADASTROS!$C$1071</f>
        <v>Arenildo Rosa Pires</v>
      </c>
      <c r="C1259" s="28"/>
      <c r="D1259" s="44">
        <f>PLANILHA_COLHEITA_DIÁRIA!$I$1664</f>
        <v>0</v>
      </c>
      <c r="E1259" s="20">
        <v>6</v>
      </c>
      <c r="F1259" s="29" t="str">
        <f>CADASTROS!$E$1071</f>
        <v>Cx. Econômica</v>
      </c>
      <c r="G1259" s="27">
        <f>CADASTROS!$F$1071</f>
        <v>4818</v>
      </c>
      <c r="H1259" s="29">
        <f>CADASTROS!$G$1071</f>
        <v>13</v>
      </c>
      <c r="I1259" s="19" t="str">
        <f>CADASTROS!$H$1071</f>
        <v>00011149-0</v>
      </c>
      <c r="J1259" s="21">
        <f t="shared" si="36"/>
        <v>0</v>
      </c>
    </row>
    <row r="1260" spans="1:10" ht="15.75" x14ac:dyDescent="0.25">
      <c r="A1260" s="27">
        <f>CADASTROS!$B$1072</f>
        <v>1070</v>
      </c>
      <c r="B1260" s="18" t="str">
        <f>CADASTROS!$C$1072</f>
        <v>Joselito Teodoro da Cruz</v>
      </c>
      <c r="C1260" s="28"/>
      <c r="D1260" s="44">
        <f>PLANILHA_COLHEITA_DIÁRIA!$I$1665</f>
        <v>0</v>
      </c>
      <c r="E1260" s="20">
        <v>6</v>
      </c>
      <c r="F1260" s="29" t="str">
        <f>CADASTROS!$E$1072</f>
        <v>Banco do Brasil</v>
      </c>
      <c r="G1260" s="27" t="str">
        <f>CADASTROS!$F$1072</f>
        <v>0595-9</v>
      </c>
      <c r="H1260" s="29" t="str">
        <f>CADASTROS!$G$1072</f>
        <v>poup</v>
      </c>
      <c r="I1260" s="19" t="str">
        <f>CADASTROS!$H$1072</f>
        <v>23.250-5</v>
      </c>
      <c r="J1260" s="21">
        <f t="shared" si="36"/>
        <v>0</v>
      </c>
    </row>
    <row r="1261" spans="1:10" ht="15.75" x14ac:dyDescent="0.25">
      <c r="A1261" s="27">
        <f>CADASTROS!$B$1073</f>
        <v>1071</v>
      </c>
      <c r="B1261" s="18" t="str">
        <f>CADASTROS!$C$1073</f>
        <v>Raimundo Rodrigues Oliveira</v>
      </c>
      <c r="C1261" s="28"/>
      <c r="D1261" s="44">
        <f>PLANILHA_COLHEITA_DIÁRIA!$I$1666</f>
        <v>0</v>
      </c>
      <c r="E1261" s="20">
        <v>6</v>
      </c>
      <c r="F1261" s="29" t="str">
        <f>CADASTROS!$E$1073</f>
        <v>Cx. Econômica</v>
      </c>
      <c r="G1261" s="27">
        <f>CADASTROS!$F$1073</f>
        <v>4825</v>
      </c>
      <c r="H1261" s="29" t="str">
        <f>CADASTROS!$G$1073</f>
        <v>poup</v>
      </c>
      <c r="I1261" s="19" t="str">
        <f>CADASTROS!$H$1073</f>
        <v>00010490-4</v>
      </c>
      <c r="J1261" s="21">
        <f t="shared" si="36"/>
        <v>0</v>
      </c>
    </row>
    <row r="1262" spans="1:10" ht="15.75" x14ac:dyDescent="0.25">
      <c r="A1262" s="27">
        <f>CADASTROS!$B$1074</f>
        <v>1072</v>
      </c>
      <c r="B1262" s="18" t="str">
        <f>CADASTROS!$C$1074</f>
        <v>Robevaldo Claudio dos Anjos</v>
      </c>
      <c r="C1262" s="28"/>
      <c r="D1262" s="51">
        <f>PLANILHA_COLHEITA_DIÁRIA!$I$1667</f>
        <v>30</v>
      </c>
      <c r="E1262" s="20">
        <v>6</v>
      </c>
      <c r="F1262" s="29" t="str">
        <f>CADASTROS!$E$1074</f>
        <v>Cx. Econômica</v>
      </c>
      <c r="G1262" s="27">
        <f>CADASTROS!$F$1074</f>
        <v>13</v>
      </c>
      <c r="H1262" s="29">
        <f>CADASTROS!$G$1074</f>
        <v>23</v>
      </c>
      <c r="I1262" s="19" t="str">
        <f>CADASTROS!$H$1074</f>
        <v>00008365-8</v>
      </c>
      <c r="J1262" s="21">
        <f t="shared" si="36"/>
        <v>180</v>
      </c>
    </row>
    <row r="1263" spans="1:10" ht="15.75" x14ac:dyDescent="0.25">
      <c r="A1263" s="27">
        <f>CADASTROS!$B$1075</f>
        <v>1073</v>
      </c>
      <c r="B1263" s="18" t="str">
        <f>CADASTROS!$C$1075</f>
        <v>Adenil Pereira Bispo</v>
      </c>
      <c r="C1263" s="28"/>
      <c r="D1263" s="44">
        <f>PLANILHA_COLHEITA_DIÁRIA!$I$1668</f>
        <v>0</v>
      </c>
      <c r="E1263" s="20">
        <v>6</v>
      </c>
      <c r="F1263" s="29" t="str">
        <f>CADASTROS!$E$1075</f>
        <v>Cx. Econômica</v>
      </c>
      <c r="G1263" s="27">
        <f>CADASTROS!$F$1075</f>
        <v>4818</v>
      </c>
      <c r="H1263" s="29">
        <f>CADASTROS!$G$1075</f>
        <v>13</v>
      </c>
      <c r="I1263" s="19" t="str">
        <f>CADASTROS!$H$1075</f>
        <v>00008483-2</v>
      </c>
      <c r="J1263" s="21">
        <f t="shared" si="36"/>
        <v>0</v>
      </c>
    </row>
    <row r="1264" spans="1:10" ht="15.75" x14ac:dyDescent="0.25">
      <c r="A1264" s="27">
        <f>CADASTROS!$B$1076</f>
        <v>1074</v>
      </c>
      <c r="B1264" s="18" t="str">
        <f>CADASTROS!$C$1076</f>
        <v>Sandro Damasceno Oliveira</v>
      </c>
      <c r="C1264" s="28"/>
      <c r="D1264" s="44">
        <f>PLANILHA_COLHEITA_DIÁRIA!$I$1669</f>
        <v>0</v>
      </c>
      <c r="E1264" s="20">
        <v>6</v>
      </c>
      <c r="F1264" s="29" t="str">
        <f>CADASTROS!$E$1076</f>
        <v>Cx. Econômica</v>
      </c>
      <c r="G1264" s="27">
        <f>CADASTROS!$F$1076</f>
        <v>3037</v>
      </c>
      <c r="H1264" s="29">
        <f>CADASTROS!$G$1076</f>
        <v>13</v>
      </c>
      <c r="I1264" s="19" t="str">
        <f>CADASTROS!$H$1076</f>
        <v>00021972-1</v>
      </c>
      <c r="J1264" s="21">
        <f t="shared" si="36"/>
        <v>0</v>
      </c>
    </row>
    <row r="1265" spans="1:17" ht="15.75" x14ac:dyDescent="0.25">
      <c r="A1265" s="27">
        <f>CADASTROS!$B$1077</f>
        <v>1075</v>
      </c>
      <c r="B1265" s="18" t="str">
        <f>CADASTROS!$C$1077</f>
        <v>Roberto Paixão Nagô</v>
      </c>
      <c r="C1265" s="28"/>
      <c r="D1265" s="51">
        <f>PLANILHA_COLHEITA_DIÁRIA!$I$1681</f>
        <v>0</v>
      </c>
      <c r="E1265" s="20">
        <v>6</v>
      </c>
      <c r="F1265" s="29" t="str">
        <f>CADASTROS!$E$1077</f>
        <v>Cx. Econômica</v>
      </c>
      <c r="G1265" s="27">
        <f>CADASTROS!$F$1077</f>
        <v>2734</v>
      </c>
      <c r="H1265" s="29">
        <f>CADASTROS!$G$1077</f>
        <v>13</v>
      </c>
      <c r="I1265" s="19" t="str">
        <f>CADASTROS!$H$1077</f>
        <v>00037835-4</v>
      </c>
      <c r="J1265" s="21">
        <f t="shared" si="36"/>
        <v>0</v>
      </c>
    </row>
    <row r="1266" spans="1:17" ht="15.75" x14ac:dyDescent="0.25">
      <c r="A1266" s="27">
        <f>CADASTROS!$B$1078</f>
        <v>1076</v>
      </c>
      <c r="B1266" s="18" t="str">
        <f>CADASTROS!$C$1078</f>
        <v>Erivan Romão da Silva</v>
      </c>
      <c r="C1266" s="28"/>
      <c r="D1266" s="44">
        <f>PLANILHA_COLHEITA_DIÁRIA!$I$1682</f>
        <v>0</v>
      </c>
      <c r="E1266" s="20">
        <v>6</v>
      </c>
      <c r="F1266" s="29" t="str">
        <f>CADASTROS!$E$1078</f>
        <v>Cx. Econômica</v>
      </c>
      <c r="G1266" s="27">
        <f>CADASTROS!$F$1078</f>
        <v>3587</v>
      </c>
      <c r="H1266" s="29">
        <f>CADASTROS!$G$1078</f>
        <v>13</v>
      </c>
      <c r="I1266" s="19" t="str">
        <f>CADASTROS!$H$1078</f>
        <v>00016609-2</v>
      </c>
      <c r="J1266" s="21">
        <f t="shared" si="36"/>
        <v>0</v>
      </c>
    </row>
    <row r="1267" spans="1:17" ht="15.75" x14ac:dyDescent="0.25">
      <c r="A1267" s="27">
        <f>CADASTROS!$B$1079</f>
        <v>1077</v>
      </c>
      <c r="B1267" s="18" t="str">
        <f>CADASTROS!$C$1079</f>
        <v>Fábio Miranda Fernandes</v>
      </c>
      <c r="C1267" s="28"/>
      <c r="D1267" s="44">
        <f>PLANILHA_COLHEITA_DIÁRIA!$I$1683</f>
        <v>0</v>
      </c>
      <c r="E1267" s="20">
        <v>6</v>
      </c>
      <c r="F1267" s="29" t="str">
        <f>CADASTROS!$E$1079</f>
        <v>Cx. Econômica</v>
      </c>
      <c r="G1267" s="27">
        <f>CADASTROS!$F$1079</f>
        <v>566</v>
      </c>
      <c r="H1267" s="29">
        <f>CADASTROS!$G$1079</f>
        <v>13</v>
      </c>
      <c r="I1267" s="19" t="str">
        <f>CADASTROS!$H$1079</f>
        <v>00143435-7</v>
      </c>
      <c r="J1267" s="21">
        <f t="shared" si="36"/>
        <v>0</v>
      </c>
    </row>
    <row r="1268" spans="1:17" ht="15.75" x14ac:dyDescent="0.25">
      <c r="A1268" s="27">
        <f>CADASTROS!$B$1080</f>
        <v>1078</v>
      </c>
      <c r="B1268" s="18" t="str">
        <f>CADASTROS!$C$1080</f>
        <v>Daiane Almeida Oliveira</v>
      </c>
      <c r="C1268" s="28"/>
      <c r="D1268" s="44">
        <f>PLANILHA_COLHEITA_DIÁRIA!$I$1684</f>
        <v>0</v>
      </c>
      <c r="E1268" s="20">
        <v>6</v>
      </c>
      <c r="F1268" s="29" t="str">
        <f>CADASTROS!$E$1080</f>
        <v>Bradesco</v>
      </c>
      <c r="G1268" s="27">
        <f>CADASTROS!$F$1080</f>
        <v>3801</v>
      </c>
      <c r="H1268" s="29" t="str">
        <f>CADASTROS!$G$1080</f>
        <v>poup</v>
      </c>
      <c r="I1268" s="19" t="str">
        <f>CADASTROS!$H$1080</f>
        <v>1000166-8</v>
      </c>
      <c r="J1268" s="21">
        <f t="shared" si="36"/>
        <v>0</v>
      </c>
    </row>
    <row r="1269" spans="1:17" ht="15.75" x14ac:dyDescent="0.25">
      <c r="A1269" s="27">
        <f>CADASTROS!$B$1081</f>
        <v>1079</v>
      </c>
      <c r="B1269" s="18" t="str">
        <f>CADASTROS!$C$1081</f>
        <v>Salete Ferreira Santos</v>
      </c>
      <c r="C1269" s="28"/>
      <c r="D1269" s="44">
        <f>PLANILHA_COLHEITA_DIÁRIA!$I$1685</f>
        <v>0</v>
      </c>
      <c r="E1269" s="20">
        <v>6</v>
      </c>
      <c r="F1269" s="29" t="str">
        <f>CADASTROS!$E$1081</f>
        <v>Cx. Econômica</v>
      </c>
      <c r="G1269" s="27">
        <f>CADASTROS!$F$1081</f>
        <v>4825</v>
      </c>
      <c r="H1269" s="29">
        <f>CADASTROS!$G$1081</f>
        <v>13</v>
      </c>
      <c r="I1269" s="19" t="str">
        <f>CADASTROS!$H$1081</f>
        <v>00009238-8</v>
      </c>
      <c r="J1269" s="21">
        <f t="shared" si="36"/>
        <v>0</v>
      </c>
    </row>
    <row r="1270" spans="1:17" ht="15.75" x14ac:dyDescent="0.25">
      <c r="B1270" s="289"/>
      <c r="C1270" s="289"/>
      <c r="D1270" s="15">
        <f>SUM(D1225:D1269)</f>
        <v>346.5</v>
      </c>
      <c r="E1270" s="15"/>
      <c r="F1270" s="41"/>
      <c r="G1270" s="12"/>
      <c r="H1270" s="12"/>
      <c r="I1270" s="42"/>
      <c r="J1270" s="17">
        <f>SUM(J1225:J1269)</f>
        <v>2079</v>
      </c>
    </row>
    <row r="1272" spans="1:17" ht="15.75" x14ac:dyDescent="0.25">
      <c r="A1272" s="282" t="s">
        <v>8</v>
      </c>
      <c r="B1272" s="282"/>
      <c r="C1272" s="282"/>
      <c r="D1272" s="282"/>
      <c r="E1272" s="282"/>
      <c r="F1272" s="282"/>
      <c r="G1272" s="282"/>
      <c r="H1272" s="282"/>
      <c r="I1272" s="282"/>
      <c r="J1272" s="282"/>
    </row>
    <row r="1273" spans="1:17" ht="16.5" thickBot="1" x14ac:dyDescent="0.3">
      <c r="A1273" s="283" t="s">
        <v>10</v>
      </c>
      <c r="B1273" s="283"/>
      <c r="C1273" s="283"/>
      <c r="D1273" s="283"/>
      <c r="E1273" s="283"/>
      <c r="F1273" s="283"/>
      <c r="G1273" s="283"/>
      <c r="H1273" s="283"/>
      <c r="I1273" s="283"/>
      <c r="J1273" s="283"/>
    </row>
    <row r="1274" spans="1:17" ht="17.25" thickTop="1" thickBot="1" x14ac:dyDescent="0.3">
      <c r="A1274" s="284" t="s">
        <v>2967</v>
      </c>
      <c r="B1274" s="284"/>
      <c r="C1274" s="284"/>
      <c r="D1274" s="284"/>
      <c r="E1274" s="284"/>
      <c r="F1274" s="284"/>
      <c r="G1274" s="284"/>
      <c r="H1274" s="284"/>
      <c r="I1274" s="284"/>
      <c r="J1274" s="284"/>
    </row>
    <row r="1275" spans="1:17" ht="18" customHeight="1" x14ac:dyDescent="0.25">
      <c r="A1275" s="22" t="s">
        <v>21</v>
      </c>
      <c r="B1275" s="285" t="s">
        <v>19</v>
      </c>
      <c r="C1275" s="290" t="s">
        <v>7</v>
      </c>
      <c r="D1275" s="292" t="s">
        <v>13</v>
      </c>
      <c r="E1275" s="23" t="s">
        <v>12</v>
      </c>
      <c r="F1275" s="285" t="s">
        <v>14</v>
      </c>
      <c r="G1275" s="285" t="s">
        <v>15</v>
      </c>
      <c r="H1275" s="285" t="s">
        <v>16</v>
      </c>
      <c r="I1275" s="285" t="s">
        <v>17</v>
      </c>
      <c r="J1275" s="287" t="s">
        <v>18</v>
      </c>
    </row>
    <row r="1276" spans="1:17" ht="19.5" customHeight="1" thickBot="1" x14ac:dyDescent="0.3">
      <c r="A1276" s="24" t="s">
        <v>20</v>
      </c>
      <c r="B1276" s="286"/>
      <c r="C1276" s="291"/>
      <c r="D1276" s="293"/>
      <c r="E1276" s="38" t="s">
        <v>11</v>
      </c>
      <c r="F1276" s="286"/>
      <c r="G1276" s="286"/>
      <c r="H1276" s="286"/>
      <c r="I1276" s="286"/>
      <c r="J1276" s="288"/>
    </row>
    <row r="1277" spans="1:17" ht="16.5" thickBot="1" x14ac:dyDescent="0.3">
      <c r="A1277" s="27">
        <f>CADASTROS!$B$1082</f>
        <v>1080</v>
      </c>
      <c r="B1277" s="18" t="str">
        <f>CADASTROS!$C$1082</f>
        <v>Abelina Félix da Silva</v>
      </c>
      <c r="C1277" s="28"/>
      <c r="D1277" s="64">
        <f>PLANILHA_COLHEITA_DIÁRIA!$I$1686</f>
        <v>0</v>
      </c>
      <c r="E1277" s="20">
        <v>6</v>
      </c>
      <c r="F1277" s="29" t="str">
        <f>CADASTROS!$E$1082</f>
        <v>Bradesco</v>
      </c>
      <c r="G1277" s="27" t="str">
        <f>CADASTROS!$F$1082</f>
        <v>3801-6</v>
      </c>
      <c r="H1277" s="29" t="str">
        <f>CADASTROS!$G$1082</f>
        <v>poup</v>
      </c>
      <c r="I1277" s="19" t="str">
        <f>CADASTROS!$H$1082</f>
        <v>0521049-6</v>
      </c>
      <c r="J1277" s="105">
        <f t="shared" ref="J1277:J1286" si="37">D1277*E1277</f>
        <v>0</v>
      </c>
    </row>
    <row r="1278" spans="1:17" ht="17.25" thickTop="1" thickBot="1" x14ac:dyDescent="0.3">
      <c r="A1278" s="27">
        <f>CADASTROS!$B$1083</f>
        <v>1081</v>
      </c>
      <c r="B1278" s="18" t="str">
        <f>CADASTROS!$C$1083</f>
        <v>Carmesina M. Fernandes</v>
      </c>
      <c r="C1278" s="28"/>
      <c r="D1278" s="44">
        <f>PLANILHA_COLHEITA_DIÁRIA!$I$1687</f>
        <v>0</v>
      </c>
      <c r="E1278" s="20">
        <v>6</v>
      </c>
      <c r="F1278" s="29" t="str">
        <f>CADASTROS!$E$1083</f>
        <v>Cx. Econômica</v>
      </c>
      <c r="G1278" s="27">
        <f>CADASTROS!$F$1083</f>
        <v>4825</v>
      </c>
      <c r="H1278" s="103"/>
      <c r="I1278" s="104"/>
      <c r="J1278" s="104"/>
      <c r="K1278" s="43"/>
      <c r="L1278" s="43"/>
      <c r="M1278" s="43"/>
      <c r="N1278" s="43"/>
      <c r="O1278" s="43"/>
      <c r="P1278" s="43"/>
      <c r="Q1278" s="43"/>
    </row>
    <row r="1279" spans="1:17" ht="15.75" x14ac:dyDescent="0.25">
      <c r="A1279" s="27">
        <f>CADASTROS!$B$1084</f>
        <v>1082</v>
      </c>
      <c r="B1279" s="18" t="str">
        <f>CADASTROS!$C$1084</f>
        <v>Sebastião de S Gomes</v>
      </c>
      <c r="C1279" s="28"/>
      <c r="D1279" s="44">
        <f>PLANILHA_COLHEITA_DIÁRIA!$I$1688</f>
        <v>0</v>
      </c>
      <c r="E1279" s="20">
        <v>6</v>
      </c>
      <c r="F1279" s="29" t="str">
        <f>CADASTROS!$E$1084</f>
        <v>Cx. Econômica</v>
      </c>
      <c r="G1279" s="27">
        <f>CADASTROS!$F$1084</f>
        <v>709</v>
      </c>
      <c r="H1279" s="29">
        <f>CADASTROS!$G$1084</f>
        <v>13</v>
      </c>
      <c r="I1279" s="19" t="str">
        <f>CADASTROS!$H$1084</f>
        <v>00071672-0</v>
      </c>
      <c r="J1279" s="21">
        <f t="shared" si="37"/>
        <v>0</v>
      </c>
    </row>
    <row r="1280" spans="1:17" ht="15.75" x14ac:dyDescent="0.25">
      <c r="A1280" s="27">
        <f>CADASTROS!$B$1085</f>
        <v>1083</v>
      </c>
      <c r="B1280" s="18" t="str">
        <f>CADASTROS!$C$1085</f>
        <v>Elineuza de Souza Pereira</v>
      </c>
      <c r="C1280" s="28"/>
      <c r="D1280" s="44">
        <f>PLANILHA_COLHEITA_DIÁRIA!$I$1689</f>
        <v>0</v>
      </c>
      <c r="E1280" s="20">
        <v>6</v>
      </c>
      <c r="F1280" s="29" t="str">
        <f>CADASTROS!$E$1085</f>
        <v>Cx. Econômica</v>
      </c>
      <c r="G1280" s="27">
        <f>CADASTROS!$F$1085</f>
        <v>4825</v>
      </c>
      <c r="H1280" s="29">
        <f>CADASTROS!$G$1085</f>
        <v>13</v>
      </c>
      <c r="I1280" s="19" t="str">
        <f>CADASTROS!$H$1085</f>
        <v>00011645-7</v>
      </c>
      <c r="J1280" s="21">
        <f t="shared" si="37"/>
        <v>0</v>
      </c>
    </row>
    <row r="1281" spans="1:10" ht="15.75" x14ac:dyDescent="0.25">
      <c r="A1281" s="27">
        <f>CADASTROS!$B$1086</f>
        <v>1084</v>
      </c>
      <c r="B1281" s="18" t="str">
        <f>CADASTROS!$C$1086</f>
        <v>Geverson R. de Jesus</v>
      </c>
      <c r="C1281" s="28"/>
      <c r="D1281" s="51">
        <f>PLANILHA_COLHEITA_DIÁRIA!$I$1690</f>
        <v>0</v>
      </c>
      <c r="E1281" s="20">
        <v>6</v>
      </c>
      <c r="F1281" s="29" t="str">
        <f>CADASTROS!$E$1086</f>
        <v>Cx. Econômica</v>
      </c>
      <c r="G1281" s="27">
        <f>CADASTROS!$F$1086</f>
        <v>4825</v>
      </c>
      <c r="H1281" s="29">
        <f>CADASTROS!$G$1086</f>
        <v>13</v>
      </c>
      <c r="I1281" s="19" t="str">
        <f>CADASTROS!$H$1086</f>
        <v>00021378-9</v>
      </c>
      <c r="J1281" s="21">
        <f t="shared" si="37"/>
        <v>0</v>
      </c>
    </row>
    <row r="1282" spans="1:10" ht="15.75" x14ac:dyDescent="0.25">
      <c r="A1282" s="27">
        <f>CADASTROS!$B$1087</f>
        <v>1085</v>
      </c>
      <c r="B1282" s="18" t="str">
        <f>CADASTROS!$C$1087</f>
        <v>Maria José Alves Souza</v>
      </c>
      <c r="C1282" s="28"/>
      <c r="D1282" s="44">
        <f>PLANILHA_COLHEITA_DIÁRIA!$I$1691</f>
        <v>0</v>
      </c>
      <c r="E1282" s="20">
        <v>6</v>
      </c>
      <c r="F1282" s="29" t="str">
        <f>CADASTROS!$E$1087</f>
        <v>Cx. Econômica</v>
      </c>
      <c r="G1282" s="27">
        <f>CADASTROS!$F$1087</f>
        <v>3653</v>
      </c>
      <c r="H1282" s="29">
        <f>CADASTROS!$G$1087</f>
        <v>13</v>
      </c>
      <c r="I1282" s="19" t="str">
        <f>CADASTROS!$H$1087</f>
        <v>00008629-1</v>
      </c>
      <c r="J1282" s="21">
        <f t="shared" si="37"/>
        <v>0</v>
      </c>
    </row>
    <row r="1283" spans="1:10" ht="15.75" x14ac:dyDescent="0.25">
      <c r="A1283" s="27">
        <f>CADASTROS!$B$1088</f>
        <v>1086</v>
      </c>
      <c r="B1283" s="18" t="str">
        <f>CADASTROS!$C$1088</f>
        <v>Cleidiane Santos dos Reis</v>
      </c>
      <c r="C1283" s="28"/>
      <c r="D1283" s="44">
        <f>PLANILHA_COLHEITA_DIÁRIA!$I$1692</f>
        <v>0</v>
      </c>
      <c r="E1283" s="20">
        <v>6</v>
      </c>
      <c r="F1283" s="29" t="str">
        <f>CADASTROS!$E$1088</f>
        <v>Cx. Econômica</v>
      </c>
      <c r="G1283" s="27">
        <f>CADASTROS!$F$1088</f>
        <v>4825</v>
      </c>
      <c r="H1283" s="29">
        <f>CADASTROS!$G$1088</f>
        <v>13</v>
      </c>
      <c r="I1283" s="19" t="str">
        <f>CADASTROS!$H$1088</f>
        <v>00018667-6</v>
      </c>
      <c r="J1283" s="21">
        <f t="shared" si="37"/>
        <v>0</v>
      </c>
    </row>
    <row r="1284" spans="1:10" ht="15.75" x14ac:dyDescent="0.25">
      <c r="A1284" s="27">
        <f>CADASTROS!$B$1089</f>
        <v>1087</v>
      </c>
      <c r="B1284" s="18" t="str">
        <f>CADASTROS!$C$1089</f>
        <v>Edilma dos Santos Silva</v>
      </c>
      <c r="C1284" s="28"/>
      <c r="D1284" s="44">
        <f>PLANILHA_COLHEITA_DIÁRIA!$I$1693</f>
        <v>0</v>
      </c>
      <c r="E1284" s="20">
        <v>6</v>
      </c>
      <c r="F1284" s="29" t="str">
        <f>CADASTROS!$E$1089</f>
        <v>Cx. Econômica</v>
      </c>
      <c r="G1284" s="27">
        <f>CADASTROS!$F$1089</f>
        <v>4825</v>
      </c>
      <c r="H1284" s="29">
        <f>CADASTROS!$G$1089</f>
        <v>13</v>
      </c>
      <c r="I1284" s="19" t="str">
        <f>CADASTROS!$H$1089</f>
        <v>00015566-5</v>
      </c>
      <c r="J1284" s="21">
        <f t="shared" si="37"/>
        <v>0</v>
      </c>
    </row>
    <row r="1285" spans="1:10" ht="15.75" x14ac:dyDescent="0.25">
      <c r="A1285" s="27">
        <f>CADASTROS!$B$1090</f>
        <v>1088</v>
      </c>
      <c r="B1285" s="18" t="str">
        <f>CADASTROS!$C$1090</f>
        <v>Ludimila Santos de Amorim</v>
      </c>
      <c r="C1285" s="28"/>
      <c r="D1285" s="44">
        <f>PLANILHA_COLHEITA_DIÁRIA!$I$1694</f>
        <v>0</v>
      </c>
      <c r="E1285" s="20">
        <v>6</v>
      </c>
      <c r="F1285" s="29" t="str">
        <f>CADASTROS!$E$1090</f>
        <v>Cx. Econômica</v>
      </c>
      <c r="G1285" s="27">
        <f>CADASTROS!$F$1090</f>
        <v>4825</v>
      </c>
      <c r="H1285" s="29">
        <f>CADASTROS!$G$1090</f>
        <v>13</v>
      </c>
      <c r="I1285" s="19" t="str">
        <f>CADASTROS!$H$1090</f>
        <v>00012987-7</v>
      </c>
      <c r="J1285" s="21">
        <f t="shared" si="37"/>
        <v>0</v>
      </c>
    </row>
    <row r="1286" spans="1:10" ht="15.75" x14ac:dyDescent="0.25">
      <c r="A1286" s="27">
        <f>CADASTROS!$B$1091</f>
        <v>1089</v>
      </c>
      <c r="B1286" s="18" t="str">
        <f>CADASTROS!$C$1091</f>
        <v>Adriana Moureira Matos</v>
      </c>
      <c r="C1286" s="28"/>
      <c r="D1286" s="44">
        <f>PLANILHA_COLHEITA_DIÁRIA!$I$1695</f>
        <v>11</v>
      </c>
      <c r="E1286" s="20">
        <v>6</v>
      </c>
      <c r="F1286" s="29" t="str">
        <f>CADASTROS!$E$1091</f>
        <v>Cx. Econômica</v>
      </c>
      <c r="G1286" s="27">
        <f>CADASTROS!$F$1091</f>
        <v>4825</v>
      </c>
      <c r="H1286" s="29">
        <f>CADASTROS!$G$1091</f>
        <v>13</v>
      </c>
      <c r="I1286" s="19" t="str">
        <f>CADASTROS!$H$1091</f>
        <v>00007835-0</v>
      </c>
      <c r="J1286" s="21">
        <f t="shared" si="37"/>
        <v>66</v>
      </c>
    </row>
    <row r="1287" spans="1:10" ht="15.75" x14ac:dyDescent="0.25">
      <c r="A1287" s="27">
        <f>CADASTROS!$B$1092</f>
        <v>1090</v>
      </c>
      <c r="B1287" s="18" t="str">
        <f>CADASTROS!$C$1092</f>
        <v>Sidnei de Souza</v>
      </c>
      <c r="C1287" s="28"/>
      <c r="D1287" s="44">
        <f>PLANILHA_COLHEITA_DIÁRIA!$I$1696</f>
        <v>26</v>
      </c>
      <c r="E1287" s="20">
        <v>6</v>
      </c>
      <c r="F1287" s="29" t="str">
        <f>CADASTROS!$E$1092</f>
        <v>Cx. Econômica</v>
      </c>
      <c r="G1287" s="27">
        <f>CADASTROS!$F$1092</f>
        <v>4825</v>
      </c>
      <c r="H1287" s="29">
        <f>CADASTROS!$G$1092</f>
        <v>13</v>
      </c>
      <c r="I1287" s="19" t="str">
        <f>CADASTROS!$H$1092</f>
        <v>00015520-7</v>
      </c>
      <c r="J1287" s="21">
        <f>D1287*E1287</f>
        <v>156</v>
      </c>
    </row>
    <row r="1288" spans="1:10" ht="15.75" x14ac:dyDescent="0.25">
      <c r="A1288" s="27">
        <f>CADASTROS!$B$1093</f>
        <v>1091</v>
      </c>
      <c r="B1288" s="18" t="str">
        <f>CADASTROS!$C$1093</f>
        <v>Patricia Rodrigues de Jesus</v>
      </c>
      <c r="C1288" s="28"/>
      <c r="D1288" s="44">
        <f>PLANILHA_COLHEITA_DIÁRIA!$I$1697</f>
        <v>0</v>
      </c>
      <c r="E1288" s="20">
        <v>6</v>
      </c>
      <c r="F1288" s="29" t="str">
        <f>CADASTROS!$E$1093</f>
        <v>Cx. Econômica</v>
      </c>
      <c r="G1288" s="27">
        <f>CADASTROS!$F$1093</f>
        <v>4825</v>
      </c>
      <c r="H1288" s="29">
        <f>CADASTROS!$G$1093</f>
        <v>13</v>
      </c>
      <c r="I1288" s="19" t="str">
        <f>CADASTROS!$H$1093</f>
        <v>00017054-0</v>
      </c>
      <c r="J1288" s="21">
        <f>D1288*E1288</f>
        <v>0</v>
      </c>
    </row>
    <row r="1289" spans="1:10" ht="15.75" x14ac:dyDescent="0.25">
      <c r="A1289" s="27">
        <f>CADASTROS!$B$1094</f>
        <v>1092</v>
      </c>
      <c r="B1289" s="18" t="str">
        <f>CADASTROS!$C$1094</f>
        <v>José Nunes Aragão</v>
      </c>
      <c r="C1289" s="28"/>
      <c r="D1289" s="44">
        <f>PLANILHA_COLHEITA_DIÁRIA!$I$1698</f>
        <v>0</v>
      </c>
      <c r="E1289" s="20">
        <v>6</v>
      </c>
      <c r="F1289" s="29" t="str">
        <f>CADASTROS!$E$1094</f>
        <v>Cx. Econômica</v>
      </c>
      <c r="G1289" s="27">
        <f>CADASTROS!$F$1094</f>
        <v>2734</v>
      </c>
      <c r="H1289" s="29">
        <f>CADASTROS!$G$1094</f>
        <v>23</v>
      </c>
      <c r="I1289" s="19" t="str">
        <f>CADASTROS!$H$1094</f>
        <v>00000473-7</v>
      </c>
      <c r="J1289" s="21">
        <f>D1289*E1289</f>
        <v>0</v>
      </c>
    </row>
    <row r="1290" spans="1:10" ht="15.75" x14ac:dyDescent="0.25">
      <c r="A1290" s="27">
        <f>CADASTROS!$B$1095</f>
        <v>1093</v>
      </c>
      <c r="B1290" s="18" t="str">
        <f>CADASTROS!$C$1095</f>
        <v>Valéria de Souza Silva</v>
      </c>
      <c r="C1290" s="28"/>
      <c r="D1290" s="63">
        <f>PLANILHA_COLHEITA_DIÁRIA!$I$1699</f>
        <v>0</v>
      </c>
      <c r="E1290" s="20">
        <v>6</v>
      </c>
      <c r="F1290" s="29" t="str">
        <f>CADASTROS!$E$1095</f>
        <v>Cx. Econômica</v>
      </c>
      <c r="G1290" s="27">
        <f>CADASTROS!$F$1095</f>
        <v>4825</v>
      </c>
      <c r="H1290" s="29">
        <f>CADASTROS!$G$1095</f>
        <v>13</v>
      </c>
      <c r="I1290" s="19" t="str">
        <f>CADASTROS!$H$1095</f>
        <v>00004042-6</v>
      </c>
      <c r="J1290" s="21">
        <f t="shared" ref="J1290:J1321" si="38">D1290*E1290</f>
        <v>0</v>
      </c>
    </row>
    <row r="1291" spans="1:10" ht="15.75" x14ac:dyDescent="0.25">
      <c r="A1291" s="27">
        <f>CADASTROS!$B$1096</f>
        <v>1094</v>
      </c>
      <c r="B1291" s="18" t="str">
        <f>CADASTROS!$C$1096</f>
        <v>Valdirene Marques Silva</v>
      </c>
      <c r="C1291" s="28"/>
      <c r="D1291" s="44">
        <f>PLANILHA_COLHEITA_DIÁRIA!$I$1700</f>
        <v>0</v>
      </c>
      <c r="E1291" s="20">
        <v>6</v>
      </c>
      <c r="F1291" s="29" t="str">
        <f>CADASTROS!$E$1096</f>
        <v>Cx. Econômica</v>
      </c>
      <c r="G1291" s="27">
        <f>CADASTROS!$F$1096</f>
        <v>4825</v>
      </c>
      <c r="H1291" s="29">
        <f>CADASTROS!$G$1096</f>
        <v>13</v>
      </c>
      <c r="I1291" s="19" t="str">
        <f>CADASTROS!$H$1096</f>
        <v>00015079-5</v>
      </c>
      <c r="J1291" s="21">
        <f t="shared" si="38"/>
        <v>0</v>
      </c>
    </row>
    <row r="1292" spans="1:10" ht="15.75" x14ac:dyDescent="0.25">
      <c r="A1292" s="27">
        <f>CADASTROS!$B$1097</f>
        <v>1095</v>
      </c>
      <c r="B1292" s="18" t="str">
        <f>CADASTROS!$C$1097</f>
        <v>Érika das Neves Moura</v>
      </c>
      <c r="C1292" s="28"/>
      <c r="D1292" s="44">
        <f>PLANILHA_COLHEITA_DIÁRIA!$I$1701</f>
        <v>0</v>
      </c>
      <c r="E1292" s="20">
        <v>6</v>
      </c>
      <c r="F1292" s="29" t="str">
        <f>CADASTROS!$E$1097</f>
        <v>Cx. Econômica</v>
      </c>
      <c r="G1292" s="27">
        <f>CADASTROS!$F$1097</f>
        <v>4818</v>
      </c>
      <c r="H1292" s="29">
        <f>CADASTROS!$G$1097</f>
        <v>13</v>
      </c>
      <c r="I1292" s="19" t="str">
        <f>CADASTROS!$H$1097</f>
        <v>00013027-3</v>
      </c>
      <c r="J1292" s="21">
        <f t="shared" si="38"/>
        <v>0</v>
      </c>
    </row>
    <row r="1293" spans="1:10" ht="15.75" x14ac:dyDescent="0.25">
      <c r="A1293" s="27">
        <f>CADASTROS!$B$1098</f>
        <v>1096</v>
      </c>
      <c r="B1293" s="18" t="str">
        <f>CADASTROS!$C$1098</f>
        <v>Nivaldo Antônio Magno</v>
      </c>
      <c r="C1293" s="28"/>
      <c r="D1293" s="44">
        <f>PLANILHA_COLHEITA_DIÁRIA!$I$1702</f>
        <v>0</v>
      </c>
      <c r="E1293" s="20">
        <v>6</v>
      </c>
      <c r="F1293" s="29" t="str">
        <f>CADASTROS!$E$1098</f>
        <v>Bradesco</v>
      </c>
      <c r="G1293" s="27" t="str">
        <f>CADASTROS!$F$1098</f>
        <v>3616-1</v>
      </c>
      <c r="H1293" s="29" t="str">
        <f>CADASTROS!$G$1098</f>
        <v>c/corr</v>
      </c>
      <c r="I1293" s="19" t="str">
        <f>CADASTROS!$H$1098</f>
        <v>0600602-7</v>
      </c>
      <c r="J1293" s="21">
        <f t="shared" si="38"/>
        <v>0</v>
      </c>
    </row>
    <row r="1294" spans="1:10" ht="15.75" x14ac:dyDescent="0.25">
      <c r="A1294" s="27">
        <f>CADASTROS!$B$1099</f>
        <v>1097</v>
      </c>
      <c r="B1294" s="18" t="str">
        <f>CADASTROS!$C$1099</f>
        <v>Adriana Aguida de Souza</v>
      </c>
      <c r="C1294" s="28"/>
      <c r="D1294" s="44">
        <f>PLANILHA_COLHEITA_DIÁRIA!$I$1703</f>
        <v>0</v>
      </c>
      <c r="E1294" s="20">
        <v>6</v>
      </c>
      <c r="F1294" s="29" t="str">
        <f>CADASTROS!$E$1099</f>
        <v>Cx. Econômica</v>
      </c>
      <c r="G1294" s="27">
        <f>CADASTROS!$F$1099</f>
        <v>4825</v>
      </c>
      <c r="H1294" s="29">
        <f>CADASTROS!$G$1099</f>
        <v>13</v>
      </c>
      <c r="I1294" s="19" t="str">
        <f>CADASTROS!$H$1099</f>
        <v>00013522-2</v>
      </c>
      <c r="J1294" s="21">
        <f t="shared" si="38"/>
        <v>0</v>
      </c>
    </row>
    <row r="1295" spans="1:10" ht="15.75" x14ac:dyDescent="0.25">
      <c r="A1295" s="27">
        <f>CADASTROS!$B$1100</f>
        <v>1098</v>
      </c>
      <c r="B1295" s="18" t="str">
        <f>CADASTROS!$C$1100</f>
        <v>José A. S. da Silva</v>
      </c>
      <c r="C1295" s="28"/>
      <c r="D1295" s="51">
        <f>PLANILHA_COLHEITA_DIÁRIA!$I$1704</f>
        <v>39</v>
      </c>
      <c r="E1295" s="20">
        <v>6</v>
      </c>
      <c r="F1295" s="29" t="str">
        <f>CADASTROS!$E$1100</f>
        <v>Cx. Econômica</v>
      </c>
      <c r="G1295" s="27">
        <f>CADASTROS!$F$1100</f>
        <v>2734</v>
      </c>
      <c r="H1295" s="29">
        <f>CADASTROS!$G$1100</f>
        <v>13</v>
      </c>
      <c r="I1295" s="19" t="str">
        <f>CADASTROS!$H$1100</f>
        <v>00064095-4</v>
      </c>
      <c r="J1295" s="21">
        <f t="shared" si="38"/>
        <v>234</v>
      </c>
    </row>
    <row r="1296" spans="1:10" ht="15.75" x14ac:dyDescent="0.25">
      <c r="A1296" s="27">
        <f>CADASTROS!$B$1101</f>
        <v>1099</v>
      </c>
      <c r="B1296" s="18" t="str">
        <f>CADASTROS!$C$1101</f>
        <v>Célio Santos de Oliveira</v>
      </c>
      <c r="C1296" s="28"/>
      <c r="D1296" s="44">
        <f>PLANILHA_COLHEITA_DIÁRIA!$I$1705</f>
        <v>0</v>
      </c>
      <c r="E1296" s="20">
        <v>6</v>
      </c>
      <c r="F1296" s="29" t="str">
        <f>CADASTROS!$E$1101</f>
        <v>Cx. Econômica</v>
      </c>
      <c r="G1296" s="27">
        <f>CADASTROS!$F$1101</f>
        <v>4825</v>
      </c>
      <c r="H1296" s="29">
        <f>CADASTROS!$G$1101</f>
        <v>13</v>
      </c>
      <c r="I1296" s="19" t="str">
        <f>CADASTROS!$H$1101</f>
        <v>00008617-5</v>
      </c>
      <c r="J1296" s="21">
        <f t="shared" si="38"/>
        <v>0</v>
      </c>
    </row>
    <row r="1297" spans="1:10" ht="15.75" x14ac:dyDescent="0.25">
      <c r="A1297" s="27">
        <f>CADASTROS!$B$1102</f>
        <v>1100</v>
      </c>
      <c r="B1297" s="18" t="str">
        <f>CADASTROS!$C$1102</f>
        <v>Carlos Cândido Profeta</v>
      </c>
      <c r="C1297" s="28"/>
      <c r="D1297" s="44">
        <f>PLANILHA_COLHEITA_DIÁRIA!$I$1706</f>
        <v>0</v>
      </c>
      <c r="E1297" s="20">
        <v>6</v>
      </c>
      <c r="F1297" s="29" t="str">
        <f>CADASTROS!$E$1102</f>
        <v>Cx. Econômica</v>
      </c>
      <c r="G1297" s="27">
        <f>CADASTROS!$F$1102</f>
        <v>150</v>
      </c>
      <c r="H1297" s="29">
        <f>CADASTROS!$G$1102</f>
        <v>13</v>
      </c>
      <c r="I1297" s="19" t="str">
        <f>CADASTROS!$H$1102</f>
        <v>00014917-7</v>
      </c>
      <c r="J1297" s="21">
        <f t="shared" si="38"/>
        <v>0</v>
      </c>
    </row>
    <row r="1298" spans="1:10" ht="15.75" x14ac:dyDescent="0.25">
      <c r="A1298" s="27">
        <f>CADASTROS!$B$1103</f>
        <v>1101</v>
      </c>
      <c r="B1298" s="18" t="str">
        <f>CADASTROS!$C$1103</f>
        <v>Edinaldo Vitória Santos</v>
      </c>
      <c r="C1298" s="28"/>
      <c r="D1298" s="44">
        <f>PLANILHA_COLHEITA_DIÁRIA!$I$1707</f>
        <v>0</v>
      </c>
      <c r="E1298" s="20">
        <v>6</v>
      </c>
      <c r="F1298" s="29" t="str">
        <f>CADASTROS!$E$1103</f>
        <v>Bradesco</v>
      </c>
      <c r="G1298" s="27">
        <f>CADASTROS!$F$1103</f>
        <v>3616</v>
      </c>
      <c r="H1298" s="29" t="str">
        <f>CADASTROS!$G$1103</f>
        <v>poup</v>
      </c>
      <c r="I1298" s="19" t="str">
        <f>CADASTROS!$H$1103</f>
        <v>0522932-4</v>
      </c>
      <c r="J1298" s="21">
        <f t="shared" si="38"/>
        <v>0</v>
      </c>
    </row>
    <row r="1299" spans="1:10" ht="15.75" x14ac:dyDescent="0.25">
      <c r="A1299" s="27">
        <f>CADASTROS!$B$1104</f>
        <v>1102</v>
      </c>
      <c r="B1299" s="18" t="str">
        <f>CADASTROS!$C$1104</f>
        <v>Darte Cleia R. de Souza</v>
      </c>
      <c r="C1299" s="28"/>
      <c r="D1299" s="50">
        <f>PLANILHA_COLHEITA_DIÁRIA!$I$1719</f>
        <v>0</v>
      </c>
      <c r="E1299" s="20">
        <v>6</v>
      </c>
      <c r="F1299" s="29" t="str">
        <f>CADASTROS!$E$1104</f>
        <v>Cx. Econômica</v>
      </c>
      <c r="G1299" s="27">
        <f>CADASTROS!$F$1104</f>
        <v>780</v>
      </c>
      <c r="H1299" s="29">
        <f>CADASTROS!$G$1104</f>
        <v>23</v>
      </c>
      <c r="I1299" s="19" t="str">
        <f>CADASTROS!$H$1104</f>
        <v>00010170-3</v>
      </c>
      <c r="J1299" s="21">
        <f t="shared" si="38"/>
        <v>0</v>
      </c>
    </row>
    <row r="1300" spans="1:10" ht="15.75" x14ac:dyDescent="0.25">
      <c r="A1300" s="27">
        <f>CADASTROS!$B$1105</f>
        <v>1103</v>
      </c>
      <c r="B1300" s="18" t="str">
        <f>CADASTROS!$C$1105</f>
        <v>Franciely Jesus dos Santos</v>
      </c>
      <c r="C1300" s="28"/>
      <c r="D1300" s="44">
        <f>PLANILHA_COLHEITA_DIÁRIA!$I$1720</f>
        <v>0</v>
      </c>
      <c r="E1300" s="20">
        <v>6</v>
      </c>
      <c r="F1300" s="29" t="str">
        <f>CADASTROS!$E$1105</f>
        <v>Cx. Econômica</v>
      </c>
      <c r="G1300" s="27">
        <f>CADASTROS!$F$1105</f>
        <v>2734</v>
      </c>
      <c r="H1300" s="29">
        <f>CADASTROS!$G$1105</f>
        <v>13</v>
      </c>
      <c r="I1300" s="19" t="str">
        <f>CADASTROS!$H$1105</f>
        <v>00048543-6</v>
      </c>
      <c r="J1300" s="21">
        <f t="shared" si="38"/>
        <v>0</v>
      </c>
    </row>
    <row r="1301" spans="1:10" ht="15.75" x14ac:dyDescent="0.25">
      <c r="A1301" s="27">
        <f>CADASTROS!$B$1106</f>
        <v>1104</v>
      </c>
      <c r="B1301" s="18" t="str">
        <f>CADASTROS!$C$1106</f>
        <v>Valdir Lino de Almeida</v>
      </c>
      <c r="C1301" s="28"/>
      <c r="D1301" s="44">
        <f>PLANILHA_COLHEITA_DIÁRIA!$I$1721</f>
        <v>0</v>
      </c>
      <c r="E1301" s="20">
        <v>6</v>
      </c>
      <c r="F1301" s="29" t="str">
        <f>CADASTROS!$E$1106</f>
        <v>Cx. Econômica</v>
      </c>
      <c r="G1301" s="27">
        <f>CADASTROS!$F$1106</f>
        <v>4825</v>
      </c>
      <c r="H1301" s="29">
        <f>CADASTROS!$G$1106</f>
        <v>13</v>
      </c>
      <c r="I1301" s="19" t="str">
        <f>CADASTROS!$H$1106</f>
        <v>00019772-4</v>
      </c>
      <c r="J1301" s="21">
        <f t="shared" si="38"/>
        <v>0</v>
      </c>
    </row>
    <row r="1302" spans="1:10" ht="15.75" x14ac:dyDescent="0.25">
      <c r="A1302" s="27">
        <f>CADASTROS!$B$1107</f>
        <v>1105</v>
      </c>
      <c r="B1302" s="18" t="str">
        <f>CADASTROS!$C$1107</f>
        <v>Dalva Iris de Souza Morais</v>
      </c>
      <c r="C1302" s="28"/>
      <c r="D1302" s="51">
        <f>PLANILHA_COLHEITA_DIÁRIA!$I$1722</f>
        <v>0</v>
      </c>
      <c r="E1302" s="20">
        <v>6</v>
      </c>
      <c r="F1302" s="29" t="str">
        <f>CADASTROS!$E$1107</f>
        <v>Cx. Econômica</v>
      </c>
      <c r="G1302" s="27">
        <f>CADASTROS!$F$1107</f>
        <v>949</v>
      </c>
      <c r="H1302" s="29">
        <f>CADASTROS!$G$1107</f>
        <v>23</v>
      </c>
      <c r="I1302" s="19" t="str">
        <f>CADASTROS!$H$1107</f>
        <v>00012638-0</v>
      </c>
      <c r="J1302" s="21">
        <f t="shared" si="38"/>
        <v>0</v>
      </c>
    </row>
    <row r="1303" spans="1:10" ht="15.75" x14ac:dyDescent="0.25">
      <c r="A1303" s="27">
        <f>CADASTROS!$B$1108</f>
        <v>1106</v>
      </c>
      <c r="B1303" s="18" t="str">
        <f>CADASTROS!$C$1108</f>
        <v>José Roberto Jesus Santos</v>
      </c>
      <c r="C1303" s="28"/>
      <c r="D1303" s="51">
        <f>PLANILHA_COLHEITA_DIÁRIA!$I$1723</f>
        <v>0</v>
      </c>
      <c r="E1303" s="20">
        <v>6</v>
      </c>
      <c r="F1303" s="29" t="str">
        <f>CADASTROS!$E$1108</f>
        <v>Cx. Econômica</v>
      </c>
      <c r="G1303" s="27">
        <f>CADASTROS!$F$1108</f>
        <v>4825</v>
      </c>
      <c r="H1303" s="29">
        <f>CADASTROS!$G$1108</f>
        <v>13</v>
      </c>
      <c r="I1303" s="19" t="str">
        <f>CADASTROS!$H$1108</f>
        <v>00001377-1</v>
      </c>
      <c r="J1303" s="21">
        <f t="shared" si="38"/>
        <v>0</v>
      </c>
    </row>
    <row r="1304" spans="1:10" ht="15.75" x14ac:dyDescent="0.25">
      <c r="A1304" s="27">
        <f>CADASTROS!$B$1109</f>
        <v>1107</v>
      </c>
      <c r="B1304" s="18" t="str">
        <f>CADASTROS!$C$1109</f>
        <v>Roque Gomes Lima</v>
      </c>
      <c r="C1304" s="28"/>
      <c r="D1304" s="44">
        <f>PLANILHA_COLHEITA_DIÁRIA!$I$1724</f>
        <v>0</v>
      </c>
      <c r="E1304" s="20">
        <v>6</v>
      </c>
      <c r="F1304" s="29" t="str">
        <f>CADASTROS!$E$1109</f>
        <v>Cx. Econômica</v>
      </c>
      <c r="G1304" s="27">
        <f>CADASTROS!$F$1109</f>
        <v>4825</v>
      </c>
      <c r="H1304" s="29">
        <f>CADASTROS!$G$1109</f>
        <v>13</v>
      </c>
      <c r="I1304" s="19" t="str">
        <f>CADASTROS!$H$1109</f>
        <v>00013524-9</v>
      </c>
      <c r="J1304" s="21">
        <f t="shared" si="38"/>
        <v>0</v>
      </c>
    </row>
    <row r="1305" spans="1:10" ht="15.75" x14ac:dyDescent="0.25">
      <c r="A1305" s="27">
        <f>CADASTROS!$B$1110</f>
        <v>1108</v>
      </c>
      <c r="B1305" s="18" t="str">
        <f>CADASTROS!$C$1110</f>
        <v>Edicleide A. Conceição</v>
      </c>
      <c r="C1305" s="28"/>
      <c r="D1305" s="44">
        <f>PLANILHA_COLHEITA_DIÁRIA!$I$1725</f>
        <v>0</v>
      </c>
      <c r="E1305" s="20">
        <v>6</v>
      </c>
      <c r="F1305" s="29" t="str">
        <f>CADASTROS!$E$1110</f>
        <v>Cx. Econômica</v>
      </c>
      <c r="G1305" s="27">
        <f>CADASTROS!$F$1110</f>
        <v>949</v>
      </c>
      <c r="H1305" s="29">
        <f>CADASTROS!$G$1110</f>
        <v>13</v>
      </c>
      <c r="I1305" s="19" t="str">
        <f>CADASTROS!$H$1110</f>
        <v>00062737-4</v>
      </c>
      <c r="J1305" s="21">
        <f t="shared" si="38"/>
        <v>0</v>
      </c>
    </row>
    <row r="1306" spans="1:10" ht="15.75" x14ac:dyDescent="0.25">
      <c r="A1306" s="27">
        <f>CADASTROS!$B$1111</f>
        <v>1109</v>
      </c>
      <c r="B1306" s="18" t="str">
        <f>CADASTROS!$C$1111</f>
        <v>Raimundo Jesus Santos</v>
      </c>
      <c r="C1306" s="28"/>
      <c r="D1306" s="44">
        <f>PLANILHA_COLHEITA_DIÁRIA!$I$1726</f>
        <v>0</v>
      </c>
      <c r="E1306" s="20">
        <v>6</v>
      </c>
      <c r="F1306" s="29" t="str">
        <f>CADASTROS!$E$1111</f>
        <v>Cx. Econômica</v>
      </c>
      <c r="G1306" s="27">
        <f>CADASTROS!$F$1111</f>
        <v>4825</v>
      </c>
      <c r="H1306" s="29">
        <f>CADASTROS!$G$1111</f>
        <v>13</v>
      </c>
      <c r="I1306" s="19" t="str">
        <f>CADASTROS!$H$1111</f>
        <v>00008116-5</v>
      </c>
      <c r="J1306" s="21">
        <f t="shared" si="38"/>
        <v>0</v>
      </c>
    </row>
    <row r="1307" spans="1:10" ht="15.75" x14ac:dyDescent="0.25">
      <c r="A1307" s="27">
        <f>CADASTROS!$B$1112</f>
        <v>1110</v>
      </c>
      <c r="B1307" s="18" t="str">
        <f>CADASTROS!$C$1112</f>
        <v>Jacira J. Brito</v>
      </c>
      <c r="C1307" s="28"/>
      <c r="D1307" s="51">
        <f>PLANILHA_COLHEITA_DIÁRIA!$I$1727</f>
        <v>0</v>
      </c>
      <c r="E1307" s="20">
        <v>6</v>
      </c>
      <c r="F1307" s="29" t="str">
        <f>CADASTROS!$E$1112</f>
        <v>Cx. Econômica</v>
      </c>
      <c r="G1307" s="27">
        <f>CADASTROS!$F$1112</f>
        <v>949</v>
      </c>
      <c r="H1307" s="29">
        <f>CADASTROS!$G$1112</f>
        <v>23</v>
      </c>
      <c r="I1307" s="19" t="str">
        <f>CADASTROS!$H$1112</f>
        <v>00006409-1</v>
      </c>
      <c r="J1307" s="21">
        <f t="shared" si="38"/>
        <v>0</v>
      </c>
    </row>
    <row r="1308" spans="1:10" ht="15.75" x14ac:dyDescent="0.25">
      <c r="A1308" s="27">
        <f>CADASTROS!$B$1113</f>
        <v>1111</v>
      </c>
      <c r="B1308" s="18" t="str">
        <f>CADASTROS!$C$1113</f>
        <v>Deivid de Jesus Santos</v>
      </c>
      <c r="C1308" s="28"/>
      <c r="D1308" s="44">
        <f>PLANILHA_COLHEITA_DIÁRIA!$I$1728</f>
        <v>0</v>
      </c>
      <c r="E1308" s="20">
        <v>6</v>
      </c>
      <c r="F1308" s="29" t="str">
        <f>CADASTROS!$E$1113</f>
        <v>Cx. Econômica</v>
      </c>
      <c r="G1308" s="27">
        <f>CADASTROS!$F$1113</f>
        <v>2281</v>
      </c>
      <c r="H1308" s="29">
        <f>CADASTROS!$G$1113</f>
        <v>13</v>
      </c>
      <c r="I1308" s="19" t="str">
        <f>CADASTROS!$H$1113</f>
        <v>00030668-8</v>
      </c>
      <c r="J1308" s="21">
        <f t="shared" si="38"/>
        <v>0</v>
      </c>
    </row>
    <row r="1309" spans="1:10" ht="15.75" x14ac:dyDescent="0.25">
      <c r="A1309" s="27">
        <f>CADASTROS!$B$1114</f>
        <v>1112</v>
      </c>
      <c r="B1309" s="18" t="str">
        <f>CADASTROS!$C$1114</f>
        <v>Marluce de Jesus Santos</v>
      </c>
      <c r="C1309" s="28"/>
      <c r="D1309" s="44">
        <f>PLANILHA_COLHEITA_DIÁRIA!$I$1729</f>
        <v>0</v>
      </c>
      <c r="E1309" s="20">
        <v>6</v>
      </c>
      <c r="F1309" s="29" t="str">
        <f>CADASTROS!$E$1114</f>
        <v>Cx. Econômica</v>
      </c>
      <c r="G1309" s="27">
        <f>CADASTROS!$F$1114</f>
        <v>780</v>
      </c>
      <c r="H1309" s="29">
        <f>CADASTROS!$G$1114</f>
        <v>23</v>
      </c>
      <c r="I1309" s="19" t="str">
        <f>CADASTROS!$H$1114</f>
        <v>00009170-8</v>
      </c>
      <c r="J1309" s="21">
        <f t="shared" si="38"/>
        <v>0</v>
      </c>
    </row>
    <row r="1310" spans="1:10" ht="15.75" x14ac:dyDescent="0.25">
      <c r="A1310" s="27">
        <f>CADASTROS!$B$1115</f>
        <v>1113</v>
      </c>
      <c r="B1310" s="18" t="str">
        <f>CADASTROS!$C$1115</f>
        <v>Rosenilde de Jesus V. Macedo</v>
      </c>
      <c r="C1310" s="28"/>
      <c r="D1310" s="44">
        <f>PLANILHA_COLHEITA_DIÁRIA!$I$1730</f>
        <v>0</v>
      </c>
      <c r="E1310" s="20">
        <v>6</v>
      </c>
      <c r="F1310" s="29" t="str">
        <f>CADASTROS!$E$1115</f>
        <v>Cx. Econômica</v>
      </c>
      <c r="G1310" s="27">
        <f>CADASTROS!$F$1115</f>
        <v>4825</v>
      </c>
      <c r="H1310" s="29">
        <f>CADASTROS!$G$1115</f>
        <v>13</v>
      </c>
      <c r="I1310" s="19" t="str">
        <f>CADASTROS!$H$1115</f>
        <v>00009165-9</v>
      </c>
      <c r="J1310" s="21">
        <f t="shared" si="38"/>
        <v>0</v>
      </c>
    </row>
    <row r="1311" spans="1:10" ht="15.75" x14ac:dyDescent="0.25">
      <c r="A1311" s="27">
        <f>CADASTROS!$B$1116</f>
        <v>1114</v>
      </c>
      <c r="B1311" s="18" t="str">
        <f>CADASTROS!$C$1116</f>
        <v>Tarcia Tatiana A. da Silva</v>
      </c>
      <c r="C1311" s="28"/>
      <c r="D1311" s="51">
        <f>PLANILHA_COLHEITA_DIÁRIA!$I$1731</f>
        <v>87</v>
      </c>
      <c r="E1311" s="20">
        <v>6</v>
      </c>
      <c r="F1311" s="29" t="str">
        <f>CADASTROS!$E$1116</f>
        <v>Cx. Econômica</v>
      </c>
      <c r="G1311" s="27">
        <f>CADASTROS!$F$1116</f>
        <v>780</v>
      </c>
      <c r="H1311" s="29">
        <f>CADASTROS!$G$1116</f>
        <v>23</v>
      </c>
      <c r="I1311" s="19" t="str">
        <f>CADASTROS!$H$1116</f>
        <v>00011593-3</v>
      </c>
      <c r="J1311" s="21">
        <f t="shared" si="38"/>
        <v>522</v>
      </c>
    </row>
    <row r="1312" spans="1:10" ht="15.75" x14ac:dyDescent="0.25">
      <c r="A1312" s="27">
        <f>CADASTROS!$B$1117</f>
        <v>1115</v>
      </c>
      <c r="B1312" s="18" t="str">
        <f>CADASTROS!$C$1117</f>
        <v>Roberto Carlos Bispo dos Santos</v>
      </c>
      <c r="C1312" s="28"/>
      <c r="D1312" s="44">
        <f>PLANILHA_COLHEITA_DIÁRIA!$I$1732</f>
        <v>0</v>
      </c>
      <c r="E1312" s="20">
        <v>6</v>
      </c>
      <c r="F1312" s="29" t="str">
        <f>CADASTROS!$E$1117</f>
        <v>Cx. Econômica</v>
      </c>
      <c r="G1312" s="27">
        <f>CADASTROS!$F$1117</f>
        <v>3204</v>
      </c>
      <c r="H1312" s="29">
        <f>CADASTROS!$G$1117</f>
        <v>13</v>
      </c>
      <c r="I1312" s="19" t="str">
        <f>CADASTROS!$H$1117</f>
        <v>00021230-9</v>
      </c>
      <c r="J1312" s="21">
        <f t="shared" si="38"/>
        <v>0</v>
      </c>
    </row>
    <row r="1313" spans="1:10" ht="15.75" x14ac:dyDescent="0.25">
      <c r="A1313" s="27">
        <f>CADASTROS!$B$1118</f>
        <v>1116</v>
      </c>
      <c r="B1313" s="18" t="str">
        <f>CADASTROS!$C$1118</f>
        <v>Marilene de Jesus Santos</v>
      </c>
      <c r="C1313" s="28"/>
      <c r="D1313" s="44">
        <f>PLANILHA_COLHEITA_DIÁRIA!$I$1733</f>
        <v>0</v>
      </c>
      <c r="E1313" s="20">
        <v>6</v>
      </c>
      <c r="F1313" s="29" t="str">
        <f>CADASTROS!$E$1118</f>
        <v>Bradesco</v>
      </c>
      <c r="G1313" s="27">
        <f>CADASTROS!$F$1118</f>
        <v>5216</v>
      </c>
      <c r="H1313" s="29" t="str">
        <f>CADASTROS!$G$1118</f>
        <v>poup</v>
      </c>
      <c r="I1313" s="19" t="str">
        <f>CADASTROS!$H$1118</f>
        <v>1000138-2</v>
      </c>
      <c r="J1313" s="21">
        <f t="shared" si="38"/>
        <v>0</v>
      </c>
    </row>
    <row r="1314" spans="1:10" ht="15.75" x14ac:dyDescent="0.25">
      <c r="A1314" s="27">
        <f>CADASTROS!$B$1119</f>
        <v>1117</v>
      </c>
      <c r="B1314" s="18" t="str">
        <f>CADASTROS!$C$1119</f>
        <v>Valdirene de Souza Oliveira</v>
      </c>
      <c r="C1314" s="28"/>
      <c r="D1314" s="51">
        <f>PLANILHA_COLHEITA_DIÁRIA!$I$1734</f>
        <v>0</v>
      </c>
      <c r="E1314" s="20">
        <v>6</v>
      </c>
      <c r="F1314" s="29" t="str">
        <f>CADASTROS!$E$1119</f>
        <v>Cx. Econômica</v>
      </c>
      <c r="G1314" s="27">
        <f>CADASTROS!$F$1119</f>
        <v>4825</v>
      </c>
      <c r="H1314" s="29">
        <f>CADASTROS!$G$1119</f>
        <v>13</v>
      </c>
      <c r="I1314" s="19" t="str">
        <f>CADASTROS!$H$1119</f>
        <v>00016358-7</v>
      </c>
      <c r="J1314" s="21">
        <f t="shared" si="38"/>
        <v>0</v>
      </c>
    </row>
    <row r="1315" spans="1:10" ht="15.75" x14ac:dyDescent="0.25">
      <c r="A1315" s="27">
        <f>CADASTROS!$B$1120</f>
        <v>1118</v>
      </c>
      <c r="B1315" s="18" t="str">
        <f>CADASTROS!$C$1120</f>
        <v>Jurinete Pires dos Santos</v>
      </c>
      <c r="C1315" s="28"/>
      <c r="D1315" s="51">
        <f>PLANILHA_COLHEITA_DIÁRIA!$I$1735</f>
        <v>0</v>
      </c>
      <c r="E1315" s="20">
        <v>6</v>
      </c>
      <c r="F1315" s="29" t="str">
        <f>CADASTROS!$E$1120</f>
        <v>Cx. Econômica</v>
      </c>
      <c r="G1315" s="27">
        <f>CADASTROS!$F$1120</f>
        <v>780</v>
      </c>
      <c r="H1315" s="29">
        <f>CADASTROS!$G$1120</f>
        <v>23</v>
      </c>
      <c r="I1315" s="19" t="str">
        <f>CADASTROS!$H$1120</f>
        <v>00027647-3</v>
      </c>
      <c r="J1315" s="21">
        <f t="shared" si="38"/>
        <v>0</v>
      </c>
    </row>
    <row r="1316" spans="1:10" ht="15.75" x14ac:dyDescent="0.25">
      <c r="A1316" s="27">
        <f>CADASTROS!$B$1121</f>
        <v>1119</v>
      </c>
      <c r="B1316" s="18" t="str">
        <f>CADASTROS!$C$1121</f>
        <v>Mavina Quirina Teixeira</v>
      </c>
      <c r="C1316" s="28"/>
      <c r="D1316" s="44">
        <f>PLANILHA_COLHEITA_DIÁRIA!$I$1736</f>
        <v>0</v>
      </c>
      <c r="E1316" s="20">
        <v>6</v>
      </c>
      <c r="F1316" s="29" t="str">
        <f>CADASTROS!$E$1121</f>
        <v>Cx. Econômica</v>
      </c>
      <c r="G1316" s="27">
        <f>CADASTROS!$F$1121</f>
        <v>4825</v>
      </c>
      <c r="H1316" s="29">
        <f>CADASTROS!$G$1121</f>
        <v>13</v>
      </c>
      <c r="I1316" s="19" t="str">
        <f>CADASTROS!$H$1121</f>
        <v>00019453-9</v>
      </c>
      <c r="J1316" s="21">
        <f t="shared" si="38"/>
        <v>0</v>
      </c>
    </row>
    <row r="1317" spans="1:10" ht="15.75" x14ac:dyDescent="0.25">
      <c r="A1317" s="27">
        <f>CADASTROS!$B$1122</f>
        <v>1120</v>
      </c>
      <c r="B1317" s="18" t="str">
        <f>CADASTROS!$C$1122</f>
        <v>Ismael Santos Nunes</v>
      </c>
      <c r="C1317" s="28"/>
      <c r="D1317" s="51">
        <f>PLANILHA_COLHEITA_DIÁRIA!$I$1737</f>
        <v>0</v>
      </c>
      <c r="E1317" s="20">
        <v>6</v>
      </c>
      <c r="F1317" s="29" t="str">
        <f>CADASTROS!$E$1122</f>
        <v>Cx. Econômica</v>
      </c>
      <c r="G1317" s="27">
        <f>CADASTROS!$F$1122</f>
        <v>4825</v>
      </c>
      <c r="H1317" s="29">
        <f>CADASTROS!$G$1122</f>
        <v>13</v>
      </c>
      <c r="I1317" s="19" t="str">
        <f>CADASTROS!$H$1122</f>
        <v>00022045-9</v>
      </c>
      <c r="J1317" s="21">
        <f t="shared" si="38"/>
        <v>0</v>
      </c>
    </row>
    <row r="1318" spans="1:10" ht="15.75" x14ac:dyDescent="0.25">
      <c r="A1318" s="27">
        <f>CADASTROS!$B$1123</f>
        <v>1121</v>
      </c>
      <c r="B1318" s="18" t="str">
        <f>CADASTROS!$C$1123</f>
        <v>Jennifer Sousa de Jesus</v>
      </c>
      <c r="C1318" s="28"/>
      <c r="D1318" s="50">
        <f>PLANILHA_COLHEITA_DIÁRIA!$I$1738</f>
        <v>0</v>
      </c>
      <c r="E1318" s="20">
        <v>6</v>
      </c>
      <c r="F1318" s="29" t="str">
        <f>CADASTROS!$E$1123</f>
        <v>Cx. Econômica</v>
      </c>
      <c r="G1318" s="27">
        <f>CADASTROS!$F$1123</f>
        <v>4825</v>
      </c>
      <c r="H1318" s="29">
        <f>CADASTROS!$G$1123</f>
        <v>13</v>
      </c>
      <c r="I1318" s="19" t="str">
        <f>CADASTROS!$H$1123</f>
        <v>00022350-4</v>
      </c>
      <c r="J1318" s="21">
        <f t="shared" si="38"/>
        <v>0</v>
      </c>
    </row>
    <row r="1319" spans="1:10" ht="15.75" x14ac:dyDescent="0.25">
      <c r="A1319" s="27">
        <f>CADASTROS!$B$1124</f>
        <v>1122</v>
      </c>
      <c r="B1319" s="18" t="str">
        <f>CADASTROS!$C$1124</f>
        <v>Liliane Souza dos Santos</v>
      </c>
      <c r="C1319" s="28"/>
      <c r="D1319" s="44">
        <f>PLANILHA_COLHEITA_DIÁRIA!$I$1739</f>
        <v>0</v>
      </c>
      <c r="E1319" s="20">
        <v>6</v>
      </c>
      <c r="F1319" s="29" t="str">
        <f>CADASTROS!$E$1124</f>
        <v>Bradesco</v>
      </c>
      <c r="G1319" s="27">
        <f>CADASTROS!$F$1124</f>
        <v>3801</v>
      </c>
      <c r="H1319" s="29" t="str">
        <f>CADASTROS!$G$1124</f>
        <v>poup</v>
      </c>
      <c r="I1319" s="19" t="str">
        <f>CADASTROS!$H$1124</f>
        <v>0640330-1</v>
      </c>
      <c r="J1319" s="21">
        <f t="shared" si="38"/>
        <v>0</v>
      </c>
    </row>
    <row r="1320" spans="1:10" ht="15.75" x14ac:dyDescent="0.25">
      <c r="A1320" s="27">
        <f>CADASTROS!$B$1125</f>
        <v>1123</v>
      </c>
      <c r="B1320" s="18" t="str">
        <f>CADASTROS!$C$1125</f>
        <v>Atailton de Jesus Moureira</v>
      </c>
      <c r="C1320" s="28"/>
      <c r="D1320" s="44">
        <f>PLANILHA_COLHEITA_DIÁRIA!$I$1740</f>
        <v>0</v>
      </c>
      <c r="E1320" s="20">
        <v>6</v>
      </c>
      <c r="F1320" s="29" t="str">
        <f>CADASTROS!$E$1125</f>
        <v>Cx. Econômica</v>
      </c>
      <c r="G1320" s="27">
        <f>CADASTROS!$F$1125</f>
        <v>3799</v>
      </c>
      <c r="H1320" s="29">
        <f>CADASTROS!$G$1125</f>
        <v>13</v>
      </c>
      <c r="I1320" s="19" t="str">
        <f>CADASTROS!$H$1125</f>
        <v>00023989-7</v>
      </c>
      <c r="J1320" s="21">
        <f t="shared" si="38"/>
        <v>0</v>
      </c>
    </row>
    <row r="1321" spans="1:10" ht="15.75" x14ac:dyDescent="0.25">
      <c r="A1321" s="27">
        <f>CADASTROS!$B$1126</f>
        <v>1124</v>
      </c>
      <c r="B1321" s="18" t="str">
        <f>CADASTROS!$C$1126</f>
        <v>Ademilton J Miranda</v>
      </c>
      <c r="C1321" s="28"/>
      <c r="D1321" s="44">
        <f>PLANILHA_COLHEITA_DIÁRIA!$I$1741</f>
        <v>0</v>
      </c>
      <c r="E1321" s="20">
        <v>6</v>
      </c>
      <c r="F1321" s="29" t="str">
        <f>CADASTROS!$E$1126</f>
        <v>Cx. Econômica</v>
      </c>
      <c r="G1321" s="27">
        <f>CADASTROS!$F$1126</f>
        <v>780</v>
      </c>
      <c r="H1321" s="29">
        <f>CADASTROS!$G$1126</f>
        <v>13</v>
      </c>
      <c r="I1321" s="19" t="str">
        <f>CADASTROS!$H$1126</f>
        <v>00068418-3</v>
      </c>
      <c r="J1321" s="21">
        <f t="shared" si="38"/>
        <v>0</v>
      </c>
    </row>
    <row r="1322" spans="1:10" ht="15.75" x14ac:dyDescent="0.25">
      <c r="B1322" s="289"/>
      <c r="C1322" s="289"/>
      <c r="D1322" s="15">
        <f>SUM(D1277:D1321)</f>
        <v>163</v>
      </c>
      <c r="E1322" s="15"/>
      <c r="F1322" s="41"/>
      <c r="G1322" s="12"/>
      <c r="H1322" s="12"/>
      <c r="I1322" s="42"/>
      <c r="J1322" s="17">
        <f>SUM(J1277:J1321)</f>
        <v>978</v>
      </c>
    </row>
    <row r="1324" spans="1:10" ht="15.75" x14ac:dyDescent="0.25">
      <c r="A1324" s="282" t="s">
        <v>8</v>
      </c>
      <c r="B1324" s="282"/>
      <c r="C1324" s="282"/>
      <c r="D1324" s="282"/>
      <c r="E1324" s="282"/>
      <c r="F1324" s="282"/>
      <c r="G1324" s="282"/>
      <c r="H1324" s="282"/>
      <c r="I1324" s="282"/>
      <c r="J1324" s="282"/>
    </row>
    <row r="1325" spans="1:10" ht="16.5" thickBot="1" x14ac:dyDescent="0.3">
      <c r="A1325" s="283" t="s">
        <v>10</v>
      </c>
      <c r="B1325" s="283"/>
      <c r="C1325" s="283"/>
      <c r="D1325" s="283"/>
      <c r="E1325" s="283"/>
      <c r="F1325" s="283"/>
      <c r="G1325" s="283"/>
      <c r="H1325" s="283"/>
      <c r="I1325" s="283"/>
      <c r="J1325" s="283"/>
    </row>
    <row r="1326" spans="1:10" ht="17.25" thickTop="1" thickBot="1" x14ac:dyDescent="0.3">
      <c r="A1326" s="284" t="s">
        <v>2967</v>
      </c>
      <c r="B1326" s="284"/>
      <c r="C1326" s="284"/>
      <c r="D1326" s="284"/>
      <c r="E1326" s="284"/>
      <c r="F1326" s="284"/>
      <c r="G1326" s="284"/>
      <c r="H1326" s="284"/>
      <c r="I1326" s="284"/>
      <c r="J1326" s="284"/>
    </row>
    <row r="1327" spans="1:10" ht="18" customHeight="1" x14ac:dyDescent="0.25">
      <c r="A1327" s="22" t="s">
        <v>21</v>
      </c>
      <c r="B1327" s="285" t="s">
        <v>19</v>
      </c>
      <c r="C1327" s="290" t="s">
        <v>7</v>
      </c>
      <c r="D1327" s="292" t="s">
        <v>13</v>
      </c>
      <c r="E1327" s="23" t="s">
        <v>12</v>
      </c>
      <c r="F1327" s="285" t="s">
        <v>14</v>
      </c>
      <c r="G1327" s="285" t="s">
        <v>15</v>
      </c>
      <c r="H1327" s="285" t="s">
        <v>16</v>
      </c>
      <c r="I1327" s="285" t="s">
        <v>17</v>
      </c>
      <c r="J1327" s="287" t="s">
        <v>18</v>
      </c>
    </row>
    <row r="1328" spans="1:10" ht="19.5" customHeight="1" thickBot="1" x14ac:dyDescent="0.3">
      <c r="A1328" s="24" t="s">
        <v>20</v>
      </c>
      <c r="B1328" s="286"/>
      <c r="C1328" s="291"/>
      <c r="D1328" s="293"/>
      <c r="E1328" s="38" t="s">
        <v>11</v>
      </c>
      <c r="F1328" s="286"/>
      <c r="G1328" s="286"/>
      <c r="H1328" s="286"/>
      <c r="I1328" s="286"/>
      <c r="J1328" s="288"/>
    </row>
    <row r="1329" spans="1:10" ht="15.75" x14ac:dyDescent="0.25">
      <c r="A1329" s="27">
        <f>CADASTROS!$B$1127</f>
        <v>1125</v>
      </c>
      <c r="B1329" s="18" t="str">
        <f>CADASTROS!$C$1127</f>
        <v>Luciana dos Santos</v>
      </c>
      <c r="C1329" s="28"/>
      <c r="D1329" s="98">
        <f>PLANILHA_COLHEITA_DIÁRIA!$I$1742</f>
        <v>0</v>
      </c>
      <c r="E1329" s="20">
        <v>6</v>
      </c>
      <c r="F1329" s="29" t="str">
        <f>CADASTROS!$E$1127</f>
        <v>Cx. Econômica</v>
      </c>
      <c r="G1329" s="27">
        <f>CADASTROS!$F$1127</f>
        <v>949</v>
      </c>
      <c r="H1329" s="29">
        <f>CADASTROS!$G$1127</f>
        <v>23</v>
      </c>
      <c r="I1329" s="19" t="str">
        <f>CADASTROS!$H$1127</f>
        <v>00006974-3</v>
      </c>
      <c r="J1329" s="21">
        <f t="shared" ref="J1329:J1373" si="39">D1329*E1329</f>
        <v>0</v>
      </c>
    </row>
    <row r="1330" spans="1:10" ht="15.75" x14ac:dyDescent="0.25">
      <c r="A1330" s="27">
        <f>CADASTROS!$B$1128</f>
        <v>1126</v>
      </c>
      <c r="B1330" s="18" t="str">
        <f>CADASTROS!$C$1128</f>
        <v>José Valdik Paes S Araújo</v>
      </c>
      <c r="C1330" s="28"/>
      <c r="D1330" s="64">
        <f>PLANILHA_COLHEITA_DIÁRIA!$I$1743</f>
        <v>0</v>
      </c>
      <c r="E1330" s="20">
        <v>6</v>
      </c>
      <c r="F1330" s="29" t="str">
        <f>CADASTROS!$E$1128</f>
        <v>Cx. Econômica</v>
      </c>
      <c r="G1330" s="27">
        <f>CADASTROS!$F$1128</f>
        <v>634</v>
      </c>
      <c r="H1330" s="29">
        <f>CADASTROS!$G$1128</f>
        <v>13</v>
      </c>
      <c r="I1330" s="19" t="str">
        <f>CADASTROS!$H$1128</f>
        <v>00034171-0</v>
      </c>
      <c r="J1330" s="21">
        <f t="shared" si="39"/>
        <v>0</v>
      </c>
    </row>
    <row r="1331" spans="1:10" ht="15.75" x14ac:dyDescent="0.25">
      <c r="A1331" s="27">
        <f>CADASTROS!$B$1129</f>
        <v>1127</v>
      </c>
      <c r="B1331" s="18" t="str">
        <f>CADASTROS!$C$1129</f>
        <v>Erivaldo dos Santos Silva</v>
      </c>
      <c r="C1331" s="28"/>
      <c r="D1331" s="44">
        <f>PLANILHA_COLHEITA_DIÁRIA!$I$1744</f>
        <v>0</v>
      </c>
      <c r="E1331" s="20">
        <v>6</v>
      </c>
      <c r="F1331" s="29" t="str">
        <f>CADASTROS!$E$1129</f>
        <v>Cx. Econômica</v>
      </c>
      <c r="G1331" s="27">
        <f>CADASTROS!$F$1129</f>
        <v>780</v>
      </c>
      <c r="H1331" s="29">
        <f>CADASTROS!$G$1129</f>
        <v>13</v>
      </c>
      <c r="I1331" s="19" t="str">
        <f>CADASTROS!$H$1129</f>
        <v>00067483-8</v>
      </c>
      <c r="J1331" s="21">
        <f t="shared" si="39"/>
        <v>0</v>
      </c>
    </row>
    <row r="1332" spans="1:10" ht="15.75" x14ac:dyDescent="0.25">
      <c r="A1332" s="27">
        <f>CADASTROS!$B$1130</f>
        <v>1128</v>
      </c>
      <c r="B1332" s="18" t="str">
        <f>CADASTROS!$C$1130</f>
        <v>Marineide Mendes Santos</v>
      </c>
      <c r="C1332" s="28"/>
      <c r="D1332" s="50">
        <f>PLANILHA_COLHEITA_DIÁRIA!$I$1745</f>
        <v>52.5</v>
      </c>
      <c r="E1332" s="20">
        <v>6</v>
      </c>
      <c r="F1332" s="29" t="str">
        <f>CADASTROS!$E$1130</f>
        <v>Cx. Econômica</v>
      </c>
      <c r="G1332" s="27">
        <f>CADASTROS!$F$1130</f>
        <v>4825</v>
      </c>
      <c r="H1332" s="29">
        <f>CADASTROS!$G$1130</f>
        <v>13</v>
      </c>
      <c r="I1332" s="19" t="str">
        <f>CADASTROS!$H$1130</f>
        <v>00021197-2</v>
      </c>
      <c r="J1332" s="21">
        <f t="shared" si="39"/>
        <v>315</v>
      </c>
    </row>
    <row r="1333" spans="1:10" ht="15.75" x14ac:dyDescent="0.25">
      <c r="A1333" s="27">
        <f>CADASTROS!$B$1131</f>
        <v>1129</v>
      </c>
      <c r="B1333" s="18" t="str">
        <f>CADASTROS!$C$1131</f>
        <v>Abdon Neto dos S Almeida</v>
      </c>
      <c r="C1333" s="28"/>
      <c r="D1333" s="44">
        <f>PLANILHA_COLHEITA_DIÁRIA!$I$1757</f>
        <v>0</v>
      </c>
      <c r="E1333" s="20">
        <v>6</v>
      </c>
      <c r="F1333" s="29" t="str">
        <f>CADASTROS!$E$1131</f>
        <v>Cx. Econômica</v>
      </c>
      <c r="G1333" s="27">
        <f>CADASTROS!$F$1131</f>
        <v>780</v>
      </c>
      <c r="H1333" s="29">
        <f>CADASTROS!$G$1131</f>
        <v>23</v>
      </c>
      <c r="I1333" s="19" t="str">
        <f>CADASTROS!$H$1131</f>
        <v>00000788-0</v>
      </c>
      <c r="J1333" s="21">
        <f t="shared" si="39"/>
        <v>0</v>
      </c>
    </row>
    <row r="1334" spans="1:10" ht="15.75" x14ac:dyDescent="0.25">
      <c r="A1334" s="27">
        <f>CADASTROS!$B$1132</f>
        <v>1130</v>
      </c>
      <c r="B1334" s="18" t="str">
        <f>CADASTROS!$C$1132</f>
        <v>Rosilandia R Aquino</v>
      </c>
      <c r="C1334" s="28"/>
      <c r="D1334" s="44">
        <f>PLANILHA_COLHEITA_DIÁRIA!$I$1758</f>
        <v>0</v>
      </c>
      <c r="E1334" s="20">
        <v>6</v>
      </c>
      <c r="F1334" s="29" t="str">
        <f>CADASTROS!$E$1132</f>
        <v>Cx. Econômica</v>
      </c>
      <c r="G1334" s="27">
        <f>CADASTROS!$F$1132</f>
        <v>128</v>
      </c>
      <c r="H1334" s="29">
        <f>CADASTROS!$G$1132</f>
        <v>13</v>
      </c>
      <c r="I1334" s="19" t="str">
        <f>CADASTROS!$H$1132</f>
        <v>00008630-2</v>
      </c>
      <c r="J1334" s="21">
        <f t="shared" si="39"/>
        <v>0</v>
      </c>
    </row>
    <row r="1335" spans="1:10" ht="15.75" x14ac:dyDescent="0.25">
      <c r="A1335" s="27">
        <f>CADASTROS!$B$1133</f>
        <v>1131</v>
      </c>
      <c r="B1335" s="18" t="str">
        <f>CADASTROS!$C$1133</f>
        <v>Maria Alves de Souza</v>
      </c>
      <c r="C1335" s="28"/>
      <c r="D1335" s="64">
        <f>PLANILHA_COLHEITA_DIÁRIA!$I$1759</f>
        <v>0</v>
      </c>
      <c r="E1335" s="20">
        <v>6</v>
      </c>
      <c r="F1335" s="29" t="str">
        <f>CADASTROS!$E$1133</f>
        <v>Bradesco</v>
      </c>
      <c r="G1335" s="27">
        <f>CADASTROS!$F$1133</f>
        <v>3801</v>
      </c>
      <c r="H1335" s="29" t="str">
        <f>CADASTROS!$G$1133</f>
        <v>poup</v>
      </c>
      <c r="I1335" s="19" t="str">
        <f>CADASTROS!$H$1133</f>
        <v>0522926-0</v>
      </c>
      <c r="J1335" s="21">
        <f t="shared" si="39"/>
        <v>0</v>
      </c>
    </row>
    <row r="1336" spans="1:10" ht="15.75" x14ac:dyDescent="0.25">
      <c r="A1336" s="27">
        <f>CADASTROS!$B$1134</f>
        <v>1132</v>
      </c>
      <c r="B1336" s="18" t="str">
        <f>CADASTROS!$C$1134</f>
        <v>Elizangela Silva de Souza</v>
      </c>
      <c r="C1336" s="28"/>
      <c r="D1336" s="44">
        <f>PLANILHA_COLHEITA_DIÁRIA!$I$1760</f>
        <v>0</v>
      </c>
      <c r="E1336" s="20">
        <v>6</v>
      </c>
      <c r="F1336" s="29" t="str">
        <f>CADASTROS!$E$1134</f>
        <v>Cx. Econômica</v>
      </c>
      <c r="G1336" s="27">
        <f>CADASTROS!$F$1134</f>
        <v>4601</v>
      </c>
      <c r="H1336" s="29">
        <f>CADASTROS!$G$1134</f>
        <v>13</v>
      </c>
      <c r="I1336" s="19" t="str">
        <f>CADASTROS!$H$1134</f>
        <v>00007053-0</v>
      </c>
      <c r="J1336" s="21">
        <f t="shared" si="39"/>
        <v>0</v>
      </c>
    </row>
    <row r="1337" spans="1:10" ht="15.75" x14ac:dyDescent="0.25">
      <c r="A1337" s="27">
        <f>CADASTROS!$B$1135</f>
        <v>1133</v>
      </c>
      <c r="B1337" s="18" t="str">
        <f>CADASTROS!$C$1135</f>
        <v>Cláudia Aguida de Souza</v>
      </c>
      <c r="C1337" s="28"/>
      <c r="D1337" s="44">
        <f>PLANILHA_COLHEITA_DIÁRIA!$I$1761</f>
        <v>0</v>
      </c>
      <c r="E1337" s="20">
        <v>6</v>
      </c>
      <c r="F1337" s="29" t="str">
        <f>CADASTROS!$E$1135</f>
        <v>Cx. Econômica</v>
      </c>
      <c r="G1337" s="27">
        <f>CADASTROS!$F$1135</f>
        <v>4825</v>
      </c>
      <c r="H1337" s="29">
        <f>CADASTROS!$G$1135</f>
        <v>1288</v>
      </c>
      <c r="I1337" s="19" t="str">
        <f>CADASTROS!$H$1135</f>
        <v>806145148-2</v>
      </c>
      <c r="J1337" s="21">
        <f t="shared" si="39"/>
        <v>0</v>
      </c>
    </row>
    <row r="1338" spans="1:10" ht="15.75" x14ac:dyDescent="0.25">
      <c r="A1338" s="27">
        <f>CADASTROS!$B$1136</f>
        <v>1134</v>
      </c>
      <c r="B1338" s="18" t="str">
        <f>CADASTROS!$C$1136</f>
        <v>Marinaide Alves Boaventura</v>
      </c>
      <c r="C1338" s="28"/>
      <c r="D1338" s="44">
        <f>PLANILHA_COLHEITA_DIÁRIA!$I$1762</f>
        <v>0</v>
      </c>
      <c r="E1338" s="20">
        <v>6</v>
      </c>
      <c r="F1338" s="29" t="str">
        <f>CADASTROS!$E$1136</f>
        <v>Cx. Econômica</v>
      </c>
      <c r="G1338" s="27">
        <f>CADASTROS!$F$1136</f>
        <v>780</v>
      </c>
      <c r="H1338" s="29">
        <f>CADASTROS!$G$1136</f>
        <v>23</v>
      </c>
      <c r="I1338" s="19" t="str">
        <f>CADASTROS!$H$1136</f>
        <v>00012392-8</v>
      </c>
      <c r="J1338" s="21">
        <f t="shared" si="39"/>
        <v>0</v>
      </c>
    </row>
    <row r="1339" spans="1:10" ht="15.75" x14ac:dyDescent="0.25">
      <c r="A1339" s="27">
        <f>CADASTROS!$B$1137</f>
        <v>1135</v>
      </c>
      <c r="B1339" s="18" t="str">
        <f>CADASTROS!$C$1137</f>
        <v>Jenilda Vitória Santos</v>
      </c>
      <c r="C1339" s="28"/>
      <c r="D1339" s="44">
        <f>PLANILHA_COLHEITA_DIÁRIA!$I$1763</f>
        <v>0</v>
      </c>
      <c r="E1339" s="20">
        <v>6</v>
      </c>
      <c r="F1339" s="29" t="str">
        <f>CADASTROS!$E$1137</f>
        <v>Cx. Econômica</v>
      </c>
      <c r="G1339" s="27">
        <f>CADASTROS!$F$1137</f>
        <v>4825</v>
      </c>
      <c r="H1339" s="29">
        <f>CADASTROS!$G$1137</f>
        <v>13</v>
      </c>
      <c r="I1339" s="19" t="str">
        <f>CADASTROS!$H$1137</f>
        <v>860460794-1</v>
      </c>
      <c r="J1339" s="21">
        <f t="shared" si="39"/>
        <v>0</v>
      </c>
    </row>
    <row r="1340" spans="1:10" ht="15.75" x14ac:dyDescent="0.25">
      <c r="A1340" s="27">
        <f>CADASTROS!$B$1138</f>
        <v>1136</v>
      </c>
      <c r="B1340" s="18" t="str">
        <f>CADASTROS!$C$1138</f>
        <v>Mª Betania Silva de Souza</v>
      </c>
      <c r="C1340" s="28"/>
      <c r="D1340" s="44">
        <f>PLANILHA_COLHEITA_DIÁRIA!$I$1764</f>
        <v>0</v>
      </c>
      <c r="E1340" s="20">
        <v>6</v>
      </c>
      <c r="F1340" s="29" t="str">
        <f>CADASTROS!$E$1138</f>
        <v>Cx. Econômica</v>
      </c>
      <c r="G1340" s="27">
        <f>CADASTROS!$F$1138</f>
        <v>3204</v>
      </c>
      <c r="H1340" s="29">
        <f>CADASTROS!$G$1138</f>
        <v>13</v>
      </c>
      <c r="I1340" s="19" t="str">
        <f>CADASTROS!$H$1138</f>
        <v>00025141-0</v>
      </c>
      <c r="J1340" s="21">
        <f t="shared" si="39"/>
        <v>0</v>
      </c>
    </row>
    <row r="1341" spans="1:10" ht="15.75" x14ac:dyDescent="0.25">
      <c r="A1341" s="27">
        <f>CADASTROS!$B$1139</f>
        <v>1137</v>
      </c>
      <c r="B1341" s="18" t="str">
        <f>CADASTROS!$C$1139</f>
        <v>Laiane Ferreira da Jesus</v>
      </c>
      <c r="C1341" s="28"/>
      <c r="D1341" s="44">
        <f>PLANILHA_COLHEITA_DIÁRIA!$I$1765</f>
        <v>0</v>
      </c>
      <c r="E1341" s="20">
        <v>6</v>
      </c>
      <c r="F1341" s="29" t="str">
        <f>CADASTROS!$E$1139</f>
        <v>Cx. Econômica</v>
      </c>
      <c r="G1341" s="27">
        <f>CADASTROS!$F$1139</f>
        <v>780</v>
      </c>
      <c r="H1341" s="29">
        <f>CADASTROS!$G$1139</f>
        <v>23</v>
      </c>
      <c r="I1341" s="19" t="str">
        <f>CADASTROS!$H$1139</f>
        <v>00037880-2</v>
      </c>
      <c r="J1341" s="21">
        <f t="shared" si="39"/>
        <v>0</v>
      </c>
    </row>
    <row r="1342" spans="1:10" ht="15.75" x14ac:dyDescent="0.25">
      <c r="A1342" s="27">
        <f>CADASTROS!$B$1140</f>
        <v>1138</v>
      </c>
      <c r="B1342" s="18" t="str">
        <f>CADASTROS!$C$1140</f>
        <v>Josimaria Pereira S Sousa</v>
      </c>
      <c r="C1342" s="28"/>
      <c r="D1342" s="50">
        <f>PLANILHA_COLHEITA_DIÁRIA!$I$1766</f>
        <v>0</v>
      </c>
      <c r="E1342" s="20">
        <v>6</v>
      </c>
      <c r="F1342" s="29" t="str">
        <f>CADASTROS!$E$1140</f>
        <v>Cx. Econômica</v>
      </c>
      <c r="G1342" s="27">
        <f>CADASTROS!$F$1140</f>
        <v>4825</v>
      </c>
      <c r="H1342" s="29">
        <f>CADASTROS!$G$1140</f>
        <v>13</v>
      </c>
      <c r="I1342" s="19" t="str">
        <f>CADASTROS!$H$1140</f>
        <v>0005496-6</v>
      </c>
      <c r="J1342" s="21">
        <f t="shared" si="39"/>
        <v>0</v>
      </c>
    </row>
    <row r="1343" spans="1:10" ht="15.75" x14ac:dyDescent="0.25">
      <c r="A1343" s="27">
        <f>CADASTROS!$B$1141</f>
        <v>1139</v>
      </c>
      <c r="B1343" s="18" t="str">
        <f>CADASTROS!$C$1141</f>
        <v>Juracir Aquino Pereira</v>
      </c>
      <c r="C1343" s="28"/>
      <c r="D1343" s="44">
        <f>PLANILHA_COLHEITA_DIÁRIA!$I$1767</f>
        <v>39</v>
      </c>
      <c r="E1343" s="20">
        <v>6</v>
      </c>
      <c r="F1343" s="29" t="str">
        <f>CADASTROS!$E$1141</f>
        <v>Bradesco</v>
      </c>
      <c r="G1343" s="27">
        <f>CADASTROS!$F$1141</f>
        <v>3801</v>
      </c>
      <c r="H1343" s="29" t="str">
        <f>CADASTROS!$G$1141</f>
        <v>poup</v>
      </c>
      <c r="I1343" s="19" t="str">
        <f>CADASTROS!$H$1141</f>
        <v>0001096-0</v>
      </c>
      <c r="J1343" s="21">
        <f t="shared" si="39"/>
        <v>234</v>
      </c>
    </row>
    <row r="1344" spans="1:10" ht="15.75" x14ac:dyDescent="0.25">
      <c r="A1344" s="27">
        <f>CADASTROS!$B$1142</f>
        <v>1140</v>
      </c>
      <c r="B1344" s="18" t="str">
        <f>CADASTROS!$C$1142</f>
        <v>José Orlando V. Rodrigues</v>
      </c>
      <c r="C1344" s="28"/>
      <c r="D1344" s="51">
        <f>PLANILHA_COLHEITA_DIÁRIA!$I$1768</f>
        <v>0</v>
      </c>
      <c r="E1344" s="20">
        <v>6</v>
      </c>
      <c r="F1344" s="29" t="str">
        <f>CADASTROS!$E$1142</f>
        <v>Cx. Econômica</v>
      </c>
      <c r="G1344" s="27">
        <f>CADASTROS!$F$1142</f>
        <v>4825</v>
      </c>
      <c r="H1344" s="29">
        <f>CADASTROS!$G$1142</f>
        <v>13</v>
      </c>
      <c r="I1344" s="19" t="str">
        <f>CADASTROS!$H$1142</f>
        <v>00013250-9</v>
      </c>
      <c r="J1344" s="21">
        <f t="shared" si="39"/>
        <v>0</v>
      </c>
    </row>
    <row r="1345" spans="1:10" ht="15.75" x14ac:dyDescent="0.25">
      <c r="A1345" s="27">
        <f>CADASTROS!$B$1143</f>
        <v>1141</v>
      </c>
      <c r="B1345" s="18" t="str">
        <f>CADASTROS!$C$1143</f>
        <v>Ailton Silva Santos</v>
      </c>
      <c r="C1345" s="28"/>
      <c r="D1345" s="50">
        <f>PLANILHA_COLHEITA_DIÁRIA!$I$1769</f>
        <v>0</v>
      </c>
      <c r="E1345" s="20">
        <v>6</v>
      </c>
      <c r="F1345" s="29" t="str">
        <f>CADASTROS!$E$1143</f>
        <v>Cx. Econômica</v>
      </c>
      <c r="G1345" s="27">
        <f>CADASTROS!$F$1143</f>
        <v>4825</v>
      </c>
      <c r="H1345" s="29">
        <f>CADASTROS!$G$1143</f>
        <v>13</v>
      </c>
      <c r="I1345" s="19" t="str">
        <f>CADASTROS!$H$1143</f>
        <v>00003728-0</v>
      </c>
      <c r="J1345" s="21">
        <f t="shared" si="39"/>
        <v>0</v>
      </c>
    </row>
    <row r="1346" spans="1:10" ht="15.75" x14ac:dyDescent="0.25">
      <c r="A1346" s="27">
        <f>CADASTROS!$B$1144</f>
        <v>1142</v>
      </c>
      <c r="B1346" s="18" t="str">
        <f>CADASTROS!$C$1144</f>
        <v>Jovania Santos da Cruz</v>
      </c>
      <c r="C1346" s="28"/>
      <c r="D1346" s="44">
        <f>PLANILHA_COLHEITA_DIÁRIA!$I$1770</f>
        <v>0</v>
      </c>
      <c r="E1346" s="20">
        <v>6</v>
      </c>
      <c r="F1346" s="29" t="str">
        <f>CADASTROS!$E$1144</f>
        <v>Cx. Econômica</v>
      </c>
      <c r="G1346" s="27">
        <f>CADASTROS!$F$1144</f>
        <v>4825</v>
      </c>
      <c r="H1346" s="29">
        <f>CADASTROS!$G$1144</f>
        <v>13</v>
      </c>
      <c r="I1346" s="19" t="str">
        <f>CADASTROS!$H$1144</f>
        <v>00020307-4</v>
      </c>
      <c r="J1346" s="21">
        <f t="shared" si="39"/>
        <v>0</v>
      </c>
    </row>
    <row r="1347" spans="1:10" ht="15.75" x14ac:dyDescent="0.25">
      <c r="A1347" s="27">
        <f>CADASTROS!$B$1145</f>
        <v>1143</v>
      </c>
      <c r="B1347" s="18" t="str">
        <f>CADASTROS!$C$1145</f>
        <v>Solange de Jesus Souza</v>
      </c>
      <c r="C1347" s="28"/>
      <c r="D1347" s="44">
        <f>PLANILHA_COLHEITA_DIÁRIA!$I$1771</f>
        <v>0</v>
      </c>
      <c r="E1347" s="20">
        <v>6</v>
      </c>
      <c r="F1347" s="29" t="str">
        <f>CADASTROS!$E$1145</f>
        <v>Cx. Econômica</v>
      </c>
      <c r="G1347" s="27">
        <f>CADASTROS!$F$1145</f>
        <v>4825</v>
      </c>
      <c r="H1347" s="29">
        <f>CADASTROS!$G$1145</f>
        <v>13</v>
      </c>
      <c r="I1347" s="19" t="str">
        <f>CADASTROS!$H$1145</f>
        <v>00008542-0</v>
      </c>
      <c r="J1347" s="21">
        <f t="shared" si="39"/>
        <v>0</v>
      </c>
    </row>
    <row r="1348" spans="1:10" ht="15.75" x14ac:dyDescent="0.25">
      <c r="A1348" s="27">
        <f>CADASTROS!$B$1146</f>
        <v>1144</v>
      </c>
      <c r="B1348" s="18" t="str">
        <f>CADASTROS!$C$1146</f>
        <v>Gessy de Jesus Souza</v>
      </c>
      <c r="C1348" s="28"/>
      <c r="D1348" s="44">
        <f>PLANILHA_COLHEITA_DIÁRIA!$I$1772</f>
        <v>0</v>
      </c>
      <c r="E1348" s="20">
        <v>6</v>
      </c>
      <c r="F1348" s="29" t="str">
        <f>CADASTROS!$E$1146</f>
        <v>Cx. Econômica</v>
      </c>
      <c r="G1348" s="27">
        <f>CADASTROS!$F$1146</f>
        <v>780</v>
      </c>
      <c r="H1348" s="29">
        <f>CADASTROS!$G$1146</f>
        <v>23</v>
      </c>
      <c r="I1348" s="19" t="str">
        <f>CADASTROS!$H$1146</f>
        <v>00010749-3</v>
      </c>
      <c r="J1348" s="21">
        <f t="shared" si="39"/>
        <v>0</v>
      </c>
    </row>
    <row r="1349" spans="1:10" ht="15.75" x14ac:dyDescent="0.25">
      <c r="A1349" s="27">
        <f>CADASTROS!$B$1147</f>
        <v>1145</v>
      </c>
      <c r="B1349" s="18" t="str">
        <f>CADASTROS!$C$1147</f>
        <v>Valternei de S. Rodrigues</v>
      </c>
      <c r="C1349" s="28"/>
      <c r="D1349" s="51">
        <f>PLANILHA_COLHEITA_DIÁRIA!$I$1773</f>
        <v>0</v>
      </c>
      <c r="E1349" s="20">
        <v>6</v>
      </c>
      <c r="F1349" s="29" t="str">
        <f>CADASTROS!$E$1147</f>
        <v>Cx. Econômica</v>
      </c>
      <c r="G1349" s="27">
        <f>CADASTROS!$F$1147</f>
        <v>4825</v>
      </c>
      <c r="H1349" s="29">
        <f>CADASTROS!$G$1147</f>
        <v>13</v>
      </c>
      <c r="I1349" s="19" t="str">
        <f>CADASTROS!$H$1147</f>
        <v>00018105-4</v>
      </c>
      <c r="J1349" s="21">
        <f t="shared" si="39"/>
        <v>0</v>
      </c>
    </row>
    <row r="1350" spans="1:10" ht="15.75" x14ac:dyDescent="0.25">
      <c r="A1350" s="27">
        <f>CADASTROS!$B$1148</f>
        <v>1146</v>
      </c>
      <c r="B1350" s="18" t="str">
        <f>CADASTROS!$C$1148</f>
        <v>Genival Nunes da Silva</v>
      </c>
      <c r="C1350" s="28"/>
      <c r="D1350" s="51">
        <f>PLANILHA_COLHEITA_DIÁRIA!$I$1774</f>
        <v>0</v>
      </c>
      <c r="E1350" s="20">
        <v>6</v>
      </c>
      <c r="F1350" s="29" t="str">
        <f>CADASTROS!$E$1148</f>
        <v>Cx. Econômica</v>
      </c>
      <c r="G1350" s="27">
        <f>CADASTROS!$F$1148</f>
        <v>812</v>
      </c>
      <c r="H1350" s="29">
        <f>CADASTROS!$G$1148</f>
        <v>23</v>
      </c>
      <c r="I1350" s="19" t="str">
        <f>CADASTROS!$H$1148</f>
        <v>00009218-9</v>
      </c>
      <c r="J1350" s="21">
        <f t="shared" si="39"/>
        <v>0</v>
      </c>
    </row>
    <row r="1351" spans="1:10" ht="15.75" x14ac:dyDescent="0.25">
      <c r="A1351" s="27">
        <f>CADASTROS!$B$1149</f>
        <v>1147</v>
      </c>
      <c r="B1351" s="18" t="str">
        <f>CADASTROS!$C$1149</f>
        <v>Adriana Souza dos Santos</v>
      </c>
      <c r="C1351" s="28"/>
      <c r="D1351" s="44">
        <f>PLANILHA_COLHEITA_DIÁRIA!$I$1775</f>
        <v>0</v>
      </c>
      <c r="E1351" s="20">
        <v>6</v>
      </c>
      <c r="F1351" s="29" t="str">
        <f>CADASTROS!$E$1149</f>
        <v>Cx. Econômica</v>
      </c>
      <c r="G1351" s="27">
        <f>CADASTROS!$F$1149</f>
        <v>4825</v>
      </c>
      <c r="H1351" s="29">
        <f>CADASTROS!$G$1149</f>
        <v>13</v>
      </c>
      <c r="I1351" s="19" t="str">
        <f>CADASTROS!$H$1149</f>
        <v>00001824-2</v>
      </c>
      <c r="J1351" s="21">
        <f t="shared" si="39"/>
        <v>0</v>
      </c>
    </row>
    <row r="1352" spans="1:10" ht="15.75" x14ac:dyDescent="0.25">
      <c r="A1352" s="27">
        <f>CADASTROS!$B$1150</f>
        <v>1148</v>
      </c>
      <c r="B1352" s="18" t="str">
        <f>CADASTROS!$C$1150</f>
        <v>Lucicleide Jesus Carvalho</v>
      </c>
      <c r="C1352" s="28"/>
      <c r="D1352" s="44">
        <f>PLANILHA_COLHEITA_DIÁRIA!$I$1776</f>
        <v>0</v>
      </c>
      <c r="E1352" s="20">
        <v>6</v>
      </c>
      <c r="F1352" s="29" t="str">
        <f>CADASTROS!$E$1150</f>
        <v>Cx. Econômica</v>
      </c>
      <c r="G1352" s="27">
        <f>CADASTROS!$F$1150</f>
        <v>780</v>
      </c>
      <c r="H1352" s="29">
        <f>CADASTROS!$G$1150</f>
        <v>23</v>
      </c>
      <c r="I1352" s="19" t="str">
        <f>CADASTROS!$H$1150</f>
        <v>00009742-0</v>
      </c>
      <c r="J1352" s="21">
        <f t="shared" si="39"/>
        <v>0</v>
      </c>
    </row>
    <row r="1353" spans="1:10" ht="15.75" x14ac:dyDescent="0.25">
      <c r="A1353" s="27">
        <f>CADASTROS!$B$1151</f>
        <v>1149</v>
      </c>
      <c r="B1353" s="18" t="str">
        <f>CADASTROS!$C$1151</f>
        <v>Dioneide de Jesus</v>
      </c>
      <c r="C1353" s="28"/>
      <c r="D1353" s="44">
        <f>PLANILHA_COLHEITA_DIÁRIA!$I$1777</f>
        <v>0</v>
      </c>
      <c r="E1353" s="20">
        <v>6</v>
      </c>
      <c r="F1353" s="29" t="str">
        <f>CADASTROS!$E$1151</f>
        <v>Cx. Econômica</v>
      </c>
      <c r="G1353" s="27">
        <f>CADASTROS!$F$1151</f>
        <v>4825</v>
      </c>
      <c r="H1353" s="29">
        <f>CADASTROS!$G$1151</f>
        <v>23</v>
      </c>
      <c r="I1353" s="19" t="str">
        <f>CADASTROS!$H$1151</f>
        <v>00000049-9</v>
      </c>
      <c r="J1353" s="21">
        <f t="shared" si="39"/>
        <v>0</v>
      </c>
    </row>
    <row r="1354" spans="1:10" ht="15.75" x14ac:dyDescent="0.25">
      <c r="A1354" s="27">
        <f>CADASTROS!$B$1152</f>
        <v>1150</v>
      </c>
      <c r="B1354" s="18" t="str">
        <f>CADASTROS!$C$1152</f>
        <v>Lucivania Teles Lelis</v>
      </c>
      <c r="C1354" s="28"/>
      <c r="D1354" s="50">
        <f>PLANILHA_COLHEITA_DIÁRIA!$I$1778</f>
        <v>0</v>
      </c>
      <c r="E1354" s="20">
        <v>6</v>
      </c>
      <c r="F1354" s="29" t="str">
        <f>CADASTROS!$E$1152</f>
        <v>Cx. Econômica</v>
      </c>
      <c r="G1354" s="27">
        <f>CADASTROS!$F$1152</f>
        <v>4825</v>
      </c>
      <c r="H1354" s="29">
        <f>CADASTROS!$G$1152</f>
        <v>13</v>
      </c>
      <c r="I1354" s="19" t="str">
        <f>CADASTROS!$H$1152</f>
        <v>00011566-3</v>
      </c>
      <c r="J1354" s="21">
        <f t="shared" si="39"/>
        <v>0</v>
      </c>
    </row>
    <row r="1355" spans="1:10" ht="15.75" x14ac:dyDescent="0.25">
      <c r="A1355" s="27">
        <f>CADASTROS!$B$1153</f>
        <v>1151</v>
      </c>
      <c r="B1355" s="18" t="str">
        <f>CADASTROS!$C$1153</f>
        <v>Isabel Martins de Araújo</v>
      </c>
      <c r="C1355" s="28"/>
      <c r="D1355" s="50">
        <f>PLANILHA_COLHEITA_DIÁRIA!$I$1779</f>
        <v>0</v>
      </c>
      <c r="E1355" s="20">
        <v>6</v>
      </c>
      <c r="F1355" s="29" t="str">
        <f>CADASTROS!$E$1153</f>
        <v>Cx. Econômica</v>
      </c>
      <c r="G1355" s="27">
        <f>CADASTROS!$F$1153</f>
        <v>780</v>
      </c>
      <c r="H1355" s="29">
        <f>CADASTROS!$G$1153</f>
        <v>13</v>
      </c>
      <c r="I1355" s="19" t="str">
        <f>CADASTROS!$H$1153</f>
        <v>00067922-8</v>
      </c>
      <c r="J1355" s="21">
        <f t="shared" si="39"/>
        <v>0</v>
      </c>
    </row>
    <row r="1356" spans="1:10" ht="15.75" x14ac:dyDescent="0.25">
      <c r="A1356" s="27">
        <f>CADASTROS!$B$1154</f>
        <v>1152</v>
      </c>
      <c r="B1356" s="18" t="str">
        <f>CADASTROS!$C$1154</f>
        <v>Heronilda Araújo Oliveira</v>
      </c>
      <c r="C1356" s="28"/>
      <c r="D1356" s="44">
        <f>PLANILHA_COLHEITA_DIÁRIA!$I$1780</f>
        <v>0</v>
      </c>
      <c r="E1356" s="20">
        <v>6</v>
      </c>
      <c r="F1356" s="29" t="str">
        <f>CADASTROS!$E$1154</f>
        <v>Cx. Econômica</v>
      </c>
      <c r="G1356" s="27">
        <f>CADASTROS!$F$1154</f>
        <v>4825</v>
      </c>
      <c r="H1356" s="29">
        <f>CADASTROS!$G$1154</f>
        <v>13</v>
      </c>
      <c r="I1356" s="19" t="str">
        <f>CADASTROS!$H$1154</f>
        <v>00023653-3</v>
      </c>
      <c r="J1356" s="21">
        <f t="shared" si="39"/>
        <v>0</v>
      </c>
    </row>
    <row r="1357" spans="1:10" ht="15.75" x14ac:dyDescent="0.25">
      <c r="A1357" s="27">
        <f>CADASTROS!$B$1155</f>
        <v>1153</v>
      </c>
      <c r="B1357" s="18" t="str">
        <f>CADASTROS!$C$1155</f>
        <v>Edvania Pereira dos Santos</v>
      </c>
      <c r="C1357" s="28"/>
      <c r="D1357" s="44">
        <f>PLANILHA_COLHEITA_DIÁRIA!$I$1781</f>
        <v>0</v>
      </c>
      <c r="E1357" s="20">
        <v>6</v>
      </c>
      <c r="F1357" s="29" t="str">
        <f>CADASTROS!$E$1155</f>
        <v>Cx. Econômica</v>
      </c>
      <c r="G1357" s="27">
        <f>CADASTROS!$F$1155</f>
        <v>4825</v>
      </c>
      <c r="H1357" s="29">
        <f>CADASTROS!$G$1155</f>
        <v>13</v>
      </c>
      <c r="I1357" s="19" t="str">
        <f>CADASTROS!$H$1155</f>
        <v>00018526-2</v>
      </c>
      <c r="J1357" s="21">
        <f t="shared" si="39"/>
        <v>0</v>
      </c>
    </row>
    <row r="1358" spans="1:10" ht="15.75" x14ac:dyDescent="0.25">
      <c r="A1358" s="27">
        <f>CADASTROS!$B$1156</f>
        <v>1154</v>
      </c>
      <c r="B1358" s="18" t="str">
        <f>CADASTROS!$C$1156</f>
        <v>Gislandia Silva Oliveira</v>
      </c>
      <c r="C1358" s="28"/>
      <c r="D1358" s="44">
        <f>PLANILHA_COLHEITA_DIÁRIA!$I$1782</f>
        <v>0</v>
      </c>
      <c r="E1358" s="20">
        <v>6</v>
      </c>
      <c r="F1358" s="29" t="str">
        <f>CADASTROS!$E$1156</f>
        <v>Bradesco</v>
      </c>
      <c r="G1358" s="27" t="str">
        <f>CADASTROS!$F$1156</f>
        <v>3801-6</v>
      </c>
      <c r="H1358" s="29" t="str">
        <f>CADASTROS!$G$1156</f>
        <v>c/corr</v>
      </c>
      <c r="I1358" s="19" t="str">
        <f>CADASTROS!$H$1156</f>
        <v>0350261-9</v>
      </c>
      <c r="J1358" s="21">
        <f t="shared" si="39"/>
        <v>0</v>
      </c>
    </row>
    <row r="1359" spans="1:10" ht="15.75" x14ac:dyDescent="0.25">
      <c r="A1359" s="27">
        <f>CADASTROS!$B$1157</f>
        <v>1155</v>
      </c>
      <c r="B1359" s="18" t="str">
        <f>CADASTROS!$C$1157</f>
        <v>Laercio Ferreira de Gois</v>
      </c>
      <c r="C1359" s="28"/>
      <c r="D1359" s="50">
        <f>PLANILHA_COLHEITA_DIÁRIA!$I$1783</f>
        <v>0</v>
      </c>
      <c r="E1359" s="20">
        <v>6</v>
      </c>
      <c r="F1359" s="29" t="str">
        <f>CADASTROS!$E$1157</f>
        <v>Cx. Econômica</v>
      </c>
      <c r="G1359" s="27">
        <f>CADASTROS!$F$1157</f>
        <v>4825</v>
      </c>
      <c r="H1359" s="29">
        <f>CADASTROS!$G$1157</f>
        <v>23</v>
      </c>
      <c r="I1359" s="19" t="str">
        <f>CADASTROS!$H$1157</f>
        <v>00000959-3</v>
      </c>
      <c r="J1359" s="21">
        <f t="shared" si="39"/>
        <v>0</v>
      </c>
    </row>
    <row r="1360" spans="1:10" ht="15.75" x14ac:dyDescent="0.25">
      <c r="A1360" s="27">
        <f>CADASTROS!$B$1158</f>
        <v>1156</v>
      </c>
      <c r="B1360" s="18" t="str">
        <f>CADASTROS!$C$1158</f>
        <v>Josciele Oliveira Martins</v>
      </c>
      <c r="C1360" s="28"/>
      <c r="D1360" s="44">
        <f>PLANILHA_COLHEITA_DIÁRIA!$I$1795</f>
        <v>0</v>
      </c>
      <c r="E1360" s="20">
        <v>6</v>
      </c>
      <c r="F1360" s="29" t="str">
        <f>CADASTROS!$E$1158</f>
        <v>Cx. Econômica</v>
      </c>
      <c r="G1360" s="27">
        <f>CADASTROS!$F$1158</f>
        <v>4818</v>
      </c>
      <c r="H1360" s="29">
        <f>CADASTROS!$G$1158</f>
        <v>13</v>
      </c>
      <c r="I1360" s="19" t="str">
        <f>CADASTROS!$H$1158</f>
        <v>00008061-6</v>
      </c>
      <c r="J1360" s="21">
        <f t="shared" si="39"/>
        <v>0</v>
      </c>
    </row>
    <row r="1361" spans="1:10" ht="15.75" x14ac:dyDescent="0.25">
      <c r="A1361" s="27">
        <f>CADASTROS!$B$1159</f>
        <v>1157</v>
      </c>
      <c r="B1361" s="18" t="str">
        <f>CADASTROS!$C$1159</f>
        <v>Edvalda S. Silva</v>
      </c>
      <c r="C1361" s="28"/>
      <c r="D1361" s="50">
        <f>PLANILHA_COLHEITA_DIÁRIA!$I$1796</f>
        <v>0</v>
      </c>
      <c r="E1361" s="20">
        <v>6</v>
      </c>
      <c r="F1361" s="29" t="str">
        <f>CADASTROS!$E$1159</f>
        <v>Cx. Econômica</v>
      </c>
      <c r="G1361" s="27">
        <f>CADASTROS!$F$1159</f>
        <v>4825</v>
      </c>
      <c r="H1361" s="29">
        <f>CADASTROS!$G$1159</f>
        <v>13</v>
      </c>
      <c r="I1361" s="19" t="str">
        <f>CADASTROS!$H$1159</f>
        <v>00021413-0</v>
      </c>
      <c r="J1361" s="21">
        <f t="shared" si="39"/>
        <v>0</v>
      </c>
    </row>
    <row r="1362" spans="1:10" ht="15.75" x14ac:dyDescent="0.25">
      <c r="A1362" s="27">
        <f>CADASTROS!$B$1160</f>
        <v>1158</v>
      </c>
      <c r="B1362" s="18" t="str">
        <f>CADASTROS!$C$1160</f>
        <v>Ozias P. de Jesus/Ana Paula da Silva</v>
      </c>
      <c r="C1362" s="28"/>
      <c r="D1362" s="44">
        <f>PLANILHA_COLHEITA_DIÁRIA!$I$1797</f>
        <v>22</v>
      </c>
      <c r="E1362" s="20">
        <v>6</v>
      </c>
      <c r="F1362" s="29" t="str">
        <f>CADASTROS!$E$1160</f>
        <v>Cx. Econômica</v>
      </c>
      <c r="G1362" s="27">
        <f>CADASTROS!$F$1160</f>
        <v>4825</v>
      </c>
      <c r="H1362" s="29">
        <f>CADASTROS!$G$1160</f>
        <v>13</v>
      </c>
      <c r="I1362" s="19" t="str">
        <f>CADASTROS!$H$1160</f>
        <v>00023513-8</v>
      </c>
      <c r="J1362" s="21">
        <f t="shared" si="39"/>
        <v>132</v>
      </c>
    </row>
    <row r="1363" spans="1:10" ht="15.75" x14ac:dyDescent="0.25">
      <c r="A1363" s="27">
        <f>CADASTROS!$B$1161</f>
        <v>1159</v>
      </c>
      <c r="B1363" s="18" t="str">
        <f>CADASTROS!$C$1161</f>
        <v>Claudinei de Souza Bispo</v>
      </c>
      <c r="C1363" s="28"/>
      <c r="D1363" s="44">
        <f>PLANILHA_COLHEITA_DIÁRIA!$I$1798</f>
        <v>0</v>
      </c>
      <c r="E1363" s="20">
        <v>6</v>
      </c>
      <c r="F1363" s="29" t="str">
        <f>CADASTROS!$E$1161</f>
        <v>Cx. Econômica</v>
      </c>
      <c r="G1363" s="27">
        <f>CADASTROS!$F$1161</f>
        <v>4825</v>
      </c>
      <c r="H1363" s="29">
        <f>CADASTROS!$G$1161</f>
        <v>1288</v>
      </c>
      <c r="I1363" s="19" t="str">
        <f>CADASTROS!$H$1161</f>
        <v>801327859-8</v>
      </c>
      <c r="J1363" s="21">
        <f t="shared" si="39"/>
        <v>0</v>
      </c>
    </row>
    <row r="1364" spans="1:10" ht="15.75" x14ac:dyDescent="0.25">
      <c r="A1364" s="27">
        <f>CADASTROS!$B$1162</f>
        <v>1160</v>
      </c>
      <c r="B1364" s="18" t="str">
        <f>CADASTROS!$C$1162</f>
        <v>Bianca Morais dos Santos</v>
      </c>
      <c r="C1364" s="28"/>
      <c r="D1364" s="44">
        <f>PLANILHA_COLHEITA_DIÁRIA!$I$1799</f>
        <v>0</v>
      </c>
      <c r="E1364" s="20">
        <v>6</v>
      </c>
      <c r="F1364" s="29" t="str">
        <f>CADASTROS!$E$1162</f>
        <v>Cx. Econômica</v>
      </c>
      <c r="G1364" s="27">
        <f>CADASTROS!$F$1162</f>
        <v>4825</v>
      </c>
      <c r="H1364" s="29">
        <f>CADASTROS!$G$1162</f>
        <v>13</v>
      </c>
      <c r="I1364" s="19" t="str">
        <f>CADASTROS!$H$1162</f>
        <v>00022895-6</v>
      </c>
      <c r="J1364" s="21">
        <f t="shared" si="39"/>
        <v>0</v>
      </c>
    </row>
    <row r="1365" spans="1:10" ht="15.75" x14ac:dyDescent="0.25">
      <c r="A1365" s="27">
        <f>CADASTROS!$B$1163</f>
        <v>1161</v>
      </c>
      <c r="B1365" s="18" t="str">
        <f>CADASTROS!$C$1163</f>
        <v>Vilma Maria de Souza</v>
      </c>
      <c r="C1365" s="28"/>
      <c r="D1365" s="44">
        <f>PLANILHA_COLHEITA_DIÁRIA!$I$1800</f>
        <v>0</v>
      </c>
      <c r="E1365" s="20">
        <v>6</v>
      </c>
      <c r="F1365" s="29" t="str">
        <f>CADASTROS!$E$1163</f>
        <v>Bradesco</v>
      </c>
      <c r="G1365" s="27" t="str">
        <f>CADASTROS!$F$1163</f>
        <v>3801-6</v>
      </c>
      <c r="H1365" s="29" t="str">
        <f>CADASTROS!$G$1163</f>
        <v>c/corr</v>
      </c>
      <c r="I1365" s="19" t="str">
        <f>CADASTROS!$H$1163</f>
        <v>0522662-7</v>
      </c>
      <c r="J1365" s="21">
        <f t="shared" si="39"/>
        <v>0</v>
      </c>
    </row>
    <row r="1366" spans="1:10" ht="15.75" x14ac:dyDescent="0.25">
      <c r="A1366" s="27">
        <f>CADASTROS!$B$1164</f>
        <v>1162</v>
      </c>
      <c r="B1366" s="18" t="str">
        <f>CADASTROS!$C$1164</f>
        <v>Geane Pereira Almeida</v>
      </c>
      <c r="C1366" s="28"/>
      <c r="D1366" s="51">
        <f>PLANILHA_COLHEITA_DIÁRIA!$I$1801</f>
        <v>0</v>
      </c>
      <c r="E1366" s="20">
        <v>6</v>
      </c>
      <c r="F1366" s="29" t="str">
        <f>CADASTROS!$E$1164</f>
        <v>Bradesco</v>
      </c>
      <c r="G1366" s="27" t="str">
        <f>CADASTROS!$F$1164</f>
        <v>3801-6</v>
      </c>
      <c r="H1366" s="29" t="str">
        <f>CADASTROS!$G$1164</f>
        <v>c/corr</v>
      </c>
      <c r="I1366" s="19" t="str">
        <f>CADASTROS!$H$1164</f>
        <v>0350229-5</v>
      </c>
      <c r="J1366" s="21">
        <f t="shared" si="39"/>
        <v>0</v>
      </c>
    </row>
    <row r="1367" spans="1:10" ht="15.75" x14ac:dyDescent="0.25">
      <c r="A1367" s="27">
        <f>CADASTROS!$B$1165</f>
        <v>1163</v>
      </c>
      <c r="B1367" s="18" t="str">
        <f>CADASTROS!$C$1165</f>
        <v>Jaci Alquino de Souza</v>
      </c>
      <c r="C1367" s="28"/>
      <c r="D1367" s="44">
        <f>PLANILHA_COLHEITA_DIÁRIA!$I$1802</f>
        <v>0</v>
      </c>
      <c r="E1367" s="20">
        <v>6</v>
      </c>
      <c r="F1367" s="29" t="str">
        <f>CADASTROS!$E$1165</f>
        <v>Bradesco</v>
      </c>
      <c r="G1367" s="27" t="str">
        <f>CADASTROS!$F$1165</f>
        <v>3801-6</v>
      </c>
      <c r="H1367" s="29" t="str">
        <f>CADASTROS!$G$1165</f>
        <v>c/corr</v>
      </c>
      <c r="I1367" s="19" t="str">
        <f>CADASTROS!$H$1165</f>
        <v>0003063-5</v>
      </c>
      <c r="J1367" s="21">
        <f t="shared" si="39"/>
        <v>0</v>
      </c>
    </row>
    <row r="1368" spans="1:10" ht="15.75" x14ac:dyDescent="0.25">
      <c r="A1368" s="27">
        <f>CADASTROS!$B$1166</f>
        <v>1164</v>
      </c>
      <c r="B1368" s="18" t="str">
        <f>CADASTROS!$C$1166</f>
        <v>Diogo Oliveira de Souza</v>
      </c>
      <c r="C1368" s="28"/>
      <c r="D1368" s="44">
        <f>PLANILHA_COLHEITA_DIÁRIA!$I$1803</f>
        <v>0</v>
      </c>
      <c r="E1368" s="20">
        <v>6</v>
      </c>
      <c r="F1368" s="29" t="str">
        <f>CADASTROS!$E$1166</f>
        <v>Cx. Econômica</v>
      </c>
      <c r="G1368" s="27">
        <f>CADASTROS!$F$1166</f>
        <v>2928</v>
      </c>
      <c r="H1368" s="29">
        <f>CADASTROS!$G$1166</f>
        <v>13</v>
      </c>
      <c r="I1368" s="19" t="str">
        <f>CADASTROS!$H$1166</f>
        <v>00023772-0</v>
      </c>
      <c r="J1368" s="21">
        <f t="shared" si="39"/>
        <v>0</v>
      </c>
    </row>
    <row r="1369" spans="1:10" ht="15.75" x14ac:dyDescent="0.25">
      <c r="A1369" s="27">
        <f>CADASTROS!$B$1167</f>
        <v>1165</v>
      </c>
      <c r="B1369" s="18" t="str">
        <f>CADASTROS!$C$1167</f>
        <v>José A da Silva</v>
      </c>
      <c r="C1369" s="28"/>
      <c r="D1369" s="44">
        <f>PLANILHA_COLHEITA_DIÁRIA!$I$1804</f>
        <v>0</v>
      </c>
      <c r="E1369" s="20">
        <v>6</v>
      </c>
      <c r="F1369" s="29" t="str">
        <f>CADASTROS!$E$1167</f>
        <v>Cx. Econômica</v>
      </c>
      <c r="G1369" s="27">
        <f>CADASTROS!$F$1167</f>
        <v>2734</v>
      </c>
      <c r="H1369" s="29">
        <f>CADASTROS!$G$1167</f>
        <v>13</v>
      </c>
      <c r="I1369" s="19" t="str">
        <f>CADASTROS!$H$1167</f>
        <v>00064095-4</v>
      </c>
      <c r="J1369" s="21">
        <f t="shared" si="39"/>
        <v>0</v>
      </c>
    </row>
    <row r="1370" spans="1:10" ht="15.75" x14ac:dyDescent="0.25">
      <c r="A1370" s="27">
        <f>CADASTROS!$B$1168</f>
        <v>1166</v>
      </c>
      <c r="B1370" s="18" t="str">
        <f>CADASTROS!$C$1168</f>
        <v>Neurailde Rodrigues de Souza</v>
      </c>
      <c r="C1370" s="28"/>
      <c r="D1370" s="44">
        <f>PLANILHA_COLHEITA_DIÁRIA!$I$1805</f>
        <v>0</v>
      </c>
      <c r="E1370" s="20">
        <v>6</v>
      </c>
      <c r="F1370" s="29" t="str">
        <f>CADASTROS!$E$1168</f>
        <v>Cx. Econômica</v>
      </c>
      <c r="G1370" s="27">
        <f>CADASTROS!$F$1168</f>
        <v>4825</v>
      </c>
      <c r="H1370" s="29">
        <f>CADASTROS!$G$1168</f>
        <v>13</v>
      </c>
      <c r="I1370" s="19" t="str">
        <f>CADASTROS!$H$1168</f>
        <v>00014105-2</v>
      </c>
      <c r="J1370" s="21">
        <f t="shared" si="39"/>
        <v>0</v>
      </c>
    </row>
    <row r="1371" spans="1:10" ht="15.75" x14ac:dyDescent="0.25">
      <c r="A1371" s="27">
        <f>CADASTROS!$B$1169</f>
        <v>1167</v>
      </c>
      <c r="B1371" s="18" t="str">
        <f>CADASTROS!$C$1169</f>
        <v>Roque Gomes Lima</v>
      </c>
      <c r="C1371" s="28"/>
      <c r="D1371" s="44">
        <f>PLANILHA_COLHEITA_DIÁRIA!$I$1806</f>
        <v>0</v>
      </c>
      <c r="E1371" s="20">
        <v>6</v>
      </c>
      <c r="F1371" s="29" t="str">
        <f>CADASTROS!$E$1169</f>
        <v>Cx. Econômica</v>
      </c>
      <c r="G1371" s="27">
        <f>CADASTROS!$F$1169</f>
        <v>4825</v>
      </c>
      <c r="H1371" s="29">
        <f>CADASTROS!$G$1169</f>
        <v>13</v>
      </c>
      <c r="I1371" s="19" t="str">
        <f>CADASTROS!$H$1169</f>
        <v>00013524-9</v>
      </c>
      <c r="J1371" s="21">
        <f t="shared" si="39"/>
        <v>0</v>
      </c>
    </row>
    <row r="1372" spans="1:10" ht="15.75" x14ac:dyDescent="0.25">
      <c r="A1372" s="27">
        <f>CADASTROS!$B$1170</f>
        <v>1168</v>
      </c>
      <c r="B1372" s="18" t="str">
        <f>CADASTROS!$C$1170</f>
        <v>Claudia Aguida de Souza</v>
      </c>
      <c r="C1372" s="28"/>
      <c r="D1372" s="44">
        <f>PLANILHA_COLHEITA_DIÁRIA!$I$1807</f>
        <v>0</v>
      </c>
      <c r="E1372" s="20">
        <v>6</v>
      </c>
      <c r="F1372" s="29" t="str">
        <f>CADASTROS!$E$1170</f>
        <v>Cx. Econômica</v>
      </c>
      <c r="G1372" s="27">
        <f>CADASTROS!$F$1170</f>
        <v>4825</v>
      </c>
      <c r="H1372" s="29">
        <f>CADASTROS!$G$1170</f>
        <v>13</v>
      </c>
      <c r="I1372" s="19" t="str">
        <f>CADASTROS!$H$1170</f>
        <v>00006713-8</v>
      </c>
      <c r="J1372" s="21">
        <f t="shared" si="39"/>
        <v>0</v>
      </c>
    </row>
    <row r="1373" spans="1:10" ht="15.75" x14ac:dyDescent="0.25">
      <c r="A1373" s="27">
        <f>CADASTROS!$B$1171</f>
        <v>1169</v>
      </c>
      <c r="B1373" s="18" t="str">
        <f>CADASTROS!$C$1171</f>
        <v>Mª de Lourdes Sousa Gomes</v>
      </c>
      <c r="C1373" s="28"/>
      <c r="D1373" s="44">
        <f>PLANILHA_COLHEITA_DIÁRIA!$I$1808</f>
        <v>0</v>
      </c>
      <c r="E1373" s="20">
        <v>6</v>
      </c>
      <c r="F1373" s="29" t="str">
        <f>CADASTROS!$E$1171</f>
        <v>Cx. Econômica</v>
      </c>
      <c r="G1373" s="27">
        <f>CADASTROS!$F$1171</f>
        <v>4818</v>
      </c>
      <c r="H1373" s="29">
        <f>CADASTROS!$G$1171</f>
        <v>13</v>
      </c>
      <c r="I1373" s="19" t="str">
        <f>CADASTROS!$H$1171</f>
        <v>00014086-4</v>
      </c>
      <c r="J1373" s="21">
        <f t="shared" si="39"/>
        <v>0</v>
      </c>
    </row>
    <row r="1374" spans="1:10" ht="15.75" x14ac:dyDescent="0.25">
      <c r="B1374" s="289"/>
      <c r="C1374" s="289"/>
      <c r="D1374" s="15">
        <f>SUM(D1329:D1373)</f>
        <v>113.5</v>
      </c>
      <c r="E1374" s="15"/>
      <c r="F1374" s="41"/>
      <c r="G1374" s="12"/>
      <c r="H1374" s="12"/>
      <c r="I1374" s="42"/>
      <c r="J1374" s="17">
        <f>SUM(J1329:J1373)</f>
        <v>681</v>
      </c>
    </row>
    <row r="1376" spans="1:10" ht="15.75" x14ac:dyDescent="0.25">
      <c r="A1376" s="282" t="s">
        <v>8</v>
      </c>
      <c r="B1376" s="282"/>
      <c r="C1376" s="282"/>
      <c r="D1376" s="282"/>
      <c r="E1376" s="282"/>
      <c r="F1376" s="282"/>
      <c r="G1376" s="282"/>
      <c r="H1376" s="282"/>
      <c r="I1376" s="282"/>
      <c r="J1376" s="282"/>
    </row>
    <row r="1377" spans="1:10" ht="16.5" thickBot="1" x14ac:dyDescent="0.3">
      <c r="A1377" s="283" t="s">
        <v>10</v>
      </c>
      <c r="B1377" s="283"/>
      <c r="C1377" s="283"/>
      <c r="D1377" s="283"/>
      <c r="E1377" s="283"/>
      <c r="F1377" s="283"/>
      <c r="G1377" s="283"/>
      <c r="H1377" s="283"/>
      <c r="I1377" s="283"/>
      <c r="J1377" s="283"/>
    </row>
    <row r="1378" spans="1:10" ht="17.25" thickTop="1" thickBot="1" x14ac:dyDescent="0.3">
      <c r="A1378" s="284" t="s">
        <v>2967</v>
      </c>
      <c r="B1378" s="284"/>
      <c r="C1378" s="284"/>
      <c r="D1378" s="284"/>
      <c r="E1378" s="284"/>
      <c r="F1378" s="284"/>
      <c r="G1378" s="284"/>
      <c r="H1378" s="284"/>
      <c r="I1378" s="284"/>
      <c r="J1378" s="284"/>
    </row>
    <row r="1379" spans="1:10" ht="18" customHeight="1" x14ac:dyDescent="0.25">
      <c r="A1379" s="22" t="s">
        <v>21</v>
      </c>
      <c r="B1379" s="285" t="s">
        <v>19</v>
      </c>
      <c r="C1379" s="290" t="s">
        <v>7</v>
      </c>
      <c r="D1379" s="292" t="s">
        <v>13</v>
      </c>
      <c r="E1379" s="23" t="s">
        <v>12</v>
      </c>
      <c r="F1379" s="285" t="s">
        <v>14</v>
      </c>
      <c r="G1379" s="285" t="s">
        <v>15</v>
      </c>
      <c r="H1379" s="285" t="s">
        <v>16</v>
      </c>
      <c r="I1379" s="285" t="s">
        <v>17</v>
      </c>
      <c r="J1379" s="287" t="s">
        <v>18</v>
      </c>
    </row>
    <row r="1380" spans="1:10" ht="19.5" customHeight="1" thickBot="1" x14ac:dyDescent="0.3">
      <c r="A1380" s="24" t="s">
        <v>20</v>
      </c>
      <c r="B1380" s="286"/>
      <c r="C1380" s="291"/>
      <c r="D1380" s="293"/>
      <c r="E1380" s="38" t="s">
        <v>11</v>
      </c>
      <c r="F1380" s="286"/>
      <c r="G1380" s="286"/>
      <c r="H1380" s="286"/>
      <c r="I1380" s="286"/>
      <c r="J1380" s="288"/>
    </row>
    <row r="1381" spans="1:10" ht="15.75" x14ac:dyDescent="0.25">
      <c r="A1381" s="27">
        <f>CADASTROS!$B$1172</f>
        <v>1170</v>
      </c>
      <c r="B1381" s="18" t="str">
        <f>CADASTROS!$C$1172</f>
        <v>Fernando Santos da Silva</v>
      </c>
      <c r="C1381" s="28"/>
      <c r="D1381" s="44">
        <f>PLANILHA_COLHEITA_DIÁRIA!$I$1809</f>
        <v>47</v>
      </c>
      <c r="E1381" s="20">
        <v>6</v>
      </c>
      <c r="F1381" s="29" t="str">
        <f>CADASTROS!$E$1172</f>
        <v>Cx. Econômica</v>
      </c>
      <c r="G1381" s="27">
        <f>CADASTROS!$F$1172</f>
        <v>4825</v>
      </c>
      <c r="H1381" s="29">
        <f>CADASTROS!$G$1172</f>
        <v>13</v>
      </c>
      <c r="I1381" s="19" t="str">
        <f>CADASTROS!$H$1172</f>
        <v>00008188-2</v>
      </c>
      <c r="J1381" s="21">
        <f t="shared" ref="J1381:J1390" si="40">D1381*E1381</f>
        <v>282</v>
      </c>
    </row>
    <row r="1382" spans="1:10" ht="15.75" x14ac:dyDescent="0.25">
      <c r="A1382" s="27">
        <f>CADASTROS!$B$1173</f>
        <v>1171</v>
      </c>
      <c r="B1382" s="18" t="str">
        <f>CADASTROS!$C$1173</f>
        <v>Arenildo Rosa Pires</v>
      </c>
      <c r="C1382" s="28"/>
      <c r="D1382" s="44">
        <f>PLANILHA_COLHEITA_DIÁRIA!$I$1810</f>
        <v>0</v>
      </c>
      <c r="E1382" s="20">
        <v>6</v>
      </c>
      <c r="F1382" s="29" t="str">
        <f>CADASTROS!$E$1173</f>
        <v>Cx. Econômica</v>
      </c>
      <c r="G1382" s="27">
        <f>CADASTROS!$F$1173</f>
        <v>4818</v>
      </c>
      <c r="H1382" s="29">
        <f>CADASTROS!$G$1173</f>
        <v>13</v>
      </c>
      <c r="I1382" s="19" t="str">
        <f>CADASTROS!$H$1173</f>
        <v>00011149-0</v>
      </c>
      <c r="J1382" s="21">
        <f t="shared" si="40"/>
        <v>0</v>
      </c>
    </row>
    <row r="1383" spans="1:10" ht="15.75" x14ac:dyDescent="0.25">
      <c r="A1383" s="27">
        <f>CADASTROS!$B$1174</f>
        <v>1172</v>
      </c>
      <c r="B1383" s="18" t="str">
        <f>CADASTROS!$C$1174</f>
        <v>Mª Tania da Silva Oliveira</v>
      </c>
      <c r="C1383" s="28"/>
      <c r="D1383" s="44">
        <f>PLANILHA_COLHEITA_DIÁRIA!$I$1811</f>
        <v>0</v>
      </c>
      <c r="E1383" s="20">
        <v>6</v>
      </c>
      <c r="F1383" s="29" t="str">
        <f>CADASTROS!$E$1174</f>
        <v>Banco do Brasil</v>
      </c>
      <c r="G1383" s="27" t="str">
        <f>CADASTROS!$F$1174</f>
        <v>2150-4</v>
      </c>
      <c r="H1383" s="29" t="str">
        <f>CADASTROS!$G$1174</f>
        <v>poup</v>
      </c>
      <c r="I1383" s="19" t="str">
        <f>CADASTROS!$H$1174</f>
        <v>13.616-6</v>
      </c>
      <c r="J1383" s="21">
        <f t="shared" si="40"/>
        <v>0</v>
      </c>
    </row>
    <row r="1384" spans="1:10" ht="15.75" x14ac:dyDescent="0.25">
      <c r="A1384" s="27">
        <f>CADASTROS!$B$1175</f>
        <v>1173</v>
      </c>
      <c r="B1384" s="18" t="str">
        <f>CADASTROS!$C$1175</f>
        <v>Ana Paula Silva Cezar</v>
      </c>
      <c r="C1384" s="28"/>
      <c r="D1384" s="44">
        <f>PLANILHA_COLHEITA_DIÁRIA!$I$1812</f>
        <v>0</v>
      </c>
      <c r="E1384" s="20">
        <v>6</v>
      </c>
      <c r="F1384" s="29" t="str">
        <f>CADASTROS!$E$1175</f>
        <v>Cx. Econômica</v>
      </c>
      <c r="G1384" s="27">
        <f>CADASTROS!$F$1175</f>
        <v>4818</v>
      </c>
      <c r="H1384" s="29">
        <f>CADASTROS!$G$1175</f>
        <v>13</v>
      </c>
      <c r="I1384" s="19" t="str">
        <f>CADASTROS!$H$1175</f>
        <v>00013958-0</v>
      </c>
      <c r="J1384" s="21">
        <f t="shared" si="40"/>
        <v>0</v>
      </c>
    </row>
    <row r="1385" spans="1:10" ht="15.75" x14ac:dyDescent="0.25">
      <c r="A1385" s="27">
        <f>CADASTROS!$B$1176</f>
        <v>1174</v>
      </c>
      <c r="B1385" s="18" t="str">
        <f>CADASTROS!$C$1176</f>
        <v>Anderson Nascimento Silva</v>
      </c>
      <c r="C1385" s="28"/>
      <c r="D1385" s="44">
        <f>PLANILHA_COLHEITA_DIÁRIA!$I$1813</f>
        <v>0</v>
      </c>
      <c r="E1385" s="20">
        <v>6</v>
      </c>
      <c r="F1385" s="29" t="str">
        <f>CADASTROS!$E$1176</f>
        <v>Cx. Econômica</v>
      </c>
      <c r="G1385" s="27">
        <f>CADASTROS!$F$1176</f>
        <v>4818</v>
      </c>
      <c r="H1385" s="29">
        <f>CADASTROS!$G$1176</f>
        <v>13</v>
      </c>
      <c r="I1385" s="19" t="str">
        <f>CADASTROS!$H$1176</f>
        <v>00013689-1</v>
      </c>
      <c r="J1385" s="21">
        <f t="shared" si="40"/>
        <v>0</v>
      </c>
    </row>
    <row r="1386" spans="1:10" ht="15.75" x14ac:dyDescent="0.25">
      <c r="A1386" s="27">
        <f>CADASTROS!$B$1177</f>
        <v>1175</v>
      </c>
      <c r="B1386" s="18" t="str">
        <f>CADASTROS!$C$1177</f>
        <v>Cristina Santos de Souza</v>
      </c>
      <c r="C1386" s="28"/>
      <c r="D1386" s="44">
        <f>PLANILHA_COLHEITA_DIÁRIA!$I$1814</f>
        <v>0</v>
      </c>
      <c r="E1386" s="20">
        <v>6</v>
      </c>
      <c r="F1386" s="29" t="str">
        <f>CADASTROS!$E$1177</f>
        <v>Cx. Econômica</v>
      </c>
      <c r="G1386" s="27">
        <f>CADASTROS!$F$1177</f>
        <v>4818</v>
      </c>
      <c r="H1386" s="29">
        <f>CADASTROS!$G$1177</f>
        <v>13</v>
      </c>
      <c r="I1386" s="19" t="str">
        <f>CADASTROS!$H$1177</f>
        <v>00013769-3</v>
      </c>
      <c r="J1386" s="21">
        <f t="shared" si="40"/>
        <v>0</v>
      </c>
    </row>
    <row r="1387" spans="1:10" ht="15.75" x14ac:dyDescent="0.25">
      <c r="A1387" s="27">
        <f>CADASTROS!$B$1178</f>
        <v>1176</v>
      </c>
      <c r="B1387" s="18" t="str">
        <f>CADASTROS!$C$1178</f>
        <v>Maricleide Teles dos Santos</v>
      </c>
      <c r="C1387" s="28"/>
      <c r="D1387" s="44">
        <f>PLANILHA_COLHEITA_DIÁRIA!$I$1815</f>
        <v>0</v>
      </c>
      <c r="E1387" s="20">
        <v>6</v>
      </c>
      <c r="F1387" s="29" t="str">
        <f>CADASTROS!$E$1178</f>
        <v>Cx. Econômica</v>
      </c>
      <c r="G1387" s="27">
        <f>CADASTROS!$F$1178</f>
        <v>4825</v>
      </c>
      <c r="H1387" s="29">
        <f>CADASTROS!$G$1178</f>
        <v>13</v>
      </c>
      <c r="I1387" s="19" t="str">
        <f>CADASTROS!$H$1178</f>
        <v>00000874-3</v>
      </c>
      <c r="J1387" s="21">
        <f t="shared" si="40"/>
        <v>0</v>
      </c>
    </row>
    <row r="1388" spans="1:10" ht="15.75" x14ac:dyDescent="0.25">
      <c r="A1388" s="27">
        <f>CADASTROS!$B$1179</f>
        <v>1177</v>
      </c>
      <c r="B1388" s="18" t="str">
        <f>CADASTROS!$C$1179</f>
        <v>Julio Cesar Goes de Oliveira</v>
      </c>
      <c r="C1388" s="28"/>
      <c r="D1388" s="44">
        <f>PLANILHA_COLHEITA_DIÁRIA!$I$1816</f>
        <v>0</v>
      </c>
      <c r="E1388" s="20">
        <v>6</v>
      </c>
      <c r="F1388" s="29" t="str">
        <f>CADASTROS!$E$1179</f>
        <v>Cx. Econômica</v>
      </c>
      <c r="G1388" s="27">
        <f>CADASTROS!$F$1179</f>
        <v>4818</v>
      </c>
      <c r="H1388" s="29">
        <f>CADASTROS!$G$1179</f>
        <v>13</v>
      </c>
      <c r="I1388" s="19" t="str">
        <f>CADASTROS!$H$1179</f>
        <v>00014933-0</v>
      </c>
      <c r="J1388" s="21">
        <f t="shared" si="40"/>
        <v>0</v>
      </c>
    </row>
    <row r="1389" spans="1:10" ht="15.75" x14ac:dyDescent="0.25">
      <c r="A1389" s="27">
        <f>CADASTROS!$B$1180</f>
        <v>1178</v>
      </c>
      <c r="B1389" s="18" t="str">
        <f>CADASTROS!$C$1180</f>
        <v>Elizabeth Melo Cerqueira</v>
      </c>
      <c r="C1389" s="28"/>
      <c r="D1389" s="50">
        <f>PLANILHA_COLHEITA_DIÁRIA!$I$1817</f>
        <v>0</v>
      </c>
      <c r="E1389" s="20">
        <v>6</v>
      </c>
      <c r="F1389" s="29" t="str">
        <f>CADASTROS!$E$1180</f>
        <v>Banco do Brasil</v>
      </c>
      <c r="G1389" s="27" t="str">
        <f>CADASTROS!$F$1180</f>
        <v>2760-X</v>
      </c>
      <c r="H1389" s="29" t="str">
        <f>CADASTROS!$G$1180</f>
        <v>poup</v>
      </c>
      <c r="I1389" s="19" t="str">
        <f>CADASTROS!$H$1180</f>
        <v>11.910-5</v>
      </c>
      <c r="J1389" s="21">
        <f t="shared" si="40"/>
        <v>0</v>
      </c>
    </row>
    <row r="1390" spans="1:10" ht="15.75" x14ac:dyDescent="0.25">
      <c r="A1390" s="27">
        <f>CADASTROS!$B$1181</f>
        <v>1179</v>
      </c>
      <c r="B1390" s="18" t="str">
        <f>CADASTROS!$C$1181</f>
        <v>Jairo de Jesus Sousa</v>
      </c>
      <c r="C1390" s="28"/>
      <c r="D1390" s="44">
        <f>PLANILHA_COLHEITA_DIÁRIA!$I$1818</f>
        <v>0</v>
      </c>
      <c r="E1390" s="20">
        <v>6</v>
      </c>
      <c r="F1390" s="29" t="str">
        <f>CADASTROS!$E$1181</f>
        <v>Cx. Econômica</v>
      </c>
      <c r="G1390" s="27">
        <f>CADASTROS!$F$1181</f>
        <v>4818</v>
      </c>
      <c r="H1390" s="29">
        <f>CADASTROS!$G$1181</f>
        <v>13</v>
      </c>
      <c r="I1390" s="19" t="str">
        <f>CADASTROS!$H$1181</f>
        <v>00011023-0</v>
      </c>
      <c r="J1390" s="21">
        <f t="shared" si="40"/>
        <v>0</v>
      </c>
    </row>
    <row r="1391" spans="1:10" ht="15.75" x14ac:dyDescent="0.25">
      <c r="A1391" s="27">
        <f>CADASTROS!$B$1182</f>
        <v>1180</v>
      </c>
      <c r="B1391" s="18" t="str">
        <f>CADASTROS!$C$1182</f>
        <v>Cineide Brito de Lima</v>
      </c>
      <c r="C1391" s="28"/>
      <c r="D1391" s="44">
        <f>PLANILHA_COLHEITA_DIÁRIA!$I$1819</f>
        <v>0</v>
      </c>
      <c r="E1391" s="20">
        <v>6</v>
      </c>
      <c r="F1391" s="29" t="str">
        <f>CADASTROS!$E$1182</f>
        <v>Cx. Econômica</v>
      </c>
      <c r="G1391" s="27">
        <f>CADASTROS!$F$1182</f>
        <v>949</v>
      </c>
      <c r="H1391" s="29">
        <f>CADASTROS!$G$1182</f>
        <v>23</v>
      </c>
      <c r="I1391" s="19" t="str">
        <f>CADASTROS!$H$1182</f>
        <v>00021735-1</v>
      </c>
      <c r="J1391" s="21">
        <f>D1391*E1391</f>
        <v>0</v>
      </c>
    </row>
    <row r="1392" spans="1:10" ht="15.75" x14ac:dyDescent="0.25">
      <c r="A1392" s="27">
        <f>CADASTROS!$B$1183</f>
        <v>1181</v>
      </c>
      <c r="B1392" s="18" t="str">
        <f>CADASTROS!$C$1183</f>
        <v>Malaquias Pereira Junior</v>
      </c>
      <c r="C1392" s="28"/>
      <c r="D1392" s="44">
        <f>PLANILHA_COLHEITA_DIÁRIA!$I$1820</f>
        <v>0</v>
      </c>
      <c r="E1392" s="20">
        <v>6</v>
      </c>
      <c r="F1392" s="29" t="str">
        <f>CADASTROS!$E$1183</f>
        <v>Banco do Brasil</v>
      </c>
      <c r="G1392" s="27" t="str">
        <f>CADASTROS!$F$1183</f>
        <v>2760-X</v>
      </c>
      <c r="H1392" s="29" t="str">
        <f>CADASTROS!$G$1183</f>
        <v>poup</v>
      </c>
      <c r="I1392" s="19" t="str">
        <f>CADASTROS!$H$1183</f>
        <v>6.069-8</v>
      </c>
      <c r="J1392" s="21">
        <f>D1392*E1392</f>
        <v>0</v>
      </c>
    </row>
    <row r="1393" spans="1:10" ht="15.75" x14ac:dyDescent="0.25">
      <c r="A1393" s="27">
        <f>CADASTROS!$B$1184</f>
        <v>1182</v>
      </c>
      <c r="B1393" s="18" t="str">
        <f>CADASTROS!$C$1184</f>
        <v>Lucivania da Silva Moura</v>
      </c>
      <c r="C1393" s="28"/>
      <c r="D1393" s="51">
        <f>PLANILHA_COLHEITA_DIÁRIA!$I$1821</f>
        <v>60</v>
      </c>
      <c r="E1393" s="20">
        <v>6</v>
      </c>
      <c r="F1393" s="29" t="str">
        <f>CADASTROS!$E$1184</f>
        <v>Cx. Econômica</v>
      </c>
      <c r="G1393" s="27">
        <f>CADASTROS!$F$1184</f>
        <v>4818</v>
      </c>
      <c r="H1393" s="29">
        <f>CADASTROS!$G$1184</f>
        <v>13</v>
      </c>
      <c r="I1393" s="19" t="str">
        <f>CADASTROS!$H$1184</f>
        <v>00010285-7</v>
      </c>
      <c r="J1393" s="21">
        <f>D1393*E1393</f>
        <v>360</v>
      </c>
    </row>
    <row r="1394" spans="1:10" ht="15.75" x14ac:dyDescent="0.25">
      <c r="A1394" s="27">
        <f>CADASTROS!$B$1185</f>
        <v>1183</v>
      </c>
      <c r="B1394" s="18" t="str">
        <f>CADASTROS!$C$1185</f>
        <v>Gilson Mendes de Oliveira</v>
      </c>
      <c r="C1394" s="28"/>
      <c r="D1394" s="44">
        <f>PLANILHA_COLHEITA_DIÁRIA!$I$1834</f>
        <v>0</v>
      </c>
      <c r="E1394" s="20">
        <v>6</v>
      </c>
      <c r="F1394" s="29" t="str">
        <f>CADASTROS!$E$1185</f>
        <v>Banco do Brasil</v>
      </c>
      <c r="G1394" s="27" t="str">
        <f>CADASTROS!$F$1185</f>
        <v>2760-X</v>
      </c>
      <c r="H1394" s="29" t="str">
        <f>CADASTROS!$G$1185</f>
        <v>poup</v>
      </c>
      <c r="I1394" s="19" t="str">
        <f>CADASTROS!$H$1185</f>
        <v>20.284-3</v>
      </c>
      <c r="J1394" s="21">
        <f t="shared" ref="J1394:J1425" si="41">D1394*E1394</f>
        <v>0</v>
      </c>
    </row>
    <row r="1395" spans="1:10" ht="15.75" x14ac:dyDescent="0.25">
      <c r="A1395" s="27">
        <f>CADASTROS!$B$1186</f>
        <v>1184</v>
      </c>
      <c r="B1395" s="18" t="str">
        <f>CADASTROS!$C$1186</f>
        <v>Cosme Santana de Oliveira</v>
      </c>
      <c r="C1395" s="28"/>
      <c r="D1395" s="44">
        <f>PLANILHA_COLHEITA_DIÁRIA!$I$1835</f>
        <v>0</v>
      </c>
      <c r="E1395" s="20">
        <v>6</v>
      </c>
      <c r="F1395" s="29" t="str">
        <f>CADASTROS!$E$1186</f>
        <v>Banco do Brasil</v>
      </c>
      <c r="G1395" s="27" t="str">
        <f>CADASTROS!$F$1186</f>
        <v>2760-X</v>
      </c>
      <c r="H1395" s="29" t="str">
        <f>CADASTROS!$G$1186</f>
        <v>c/corr</v>
      </c>
      <c r="I1395" s="19" t="str">
        <f>CADASTROS!$H$1186</f>
        <v>6.389-4</v>
      </c>
      <c r="J1395" s="21">
        <f t="shared" si="41"/>
        <v>0</v>
      </c>
    </row>
    <row r="1396" spans="1:10" ht="15.75" x14ac:dyDescent="0.25">
      <c r="A1396" s="27">
        <f>CADASTROS!$B$1187</f>
        <v>1185</v>
      </c>
      <c r="B1396" s="18" t="str">
        <f>CADASTROS!$C$1187</f>
        <v>Leandro Rodrigues Souza</v>
      </c>
      <c r="C1396" s="28"/>
      <c r="D1396" s="44">
        <f>PLANILHA_COLHEITA_DIÁRIA!$I$1836</f>
        <v>59.5</v>
      </c>
      <c r="E1396" s="20">
        <v>6</v>
      </c>
      <c r="F1396" s="29" t="str">
        <f>CADASTROS!$E$1187</f>
        <v>Bradesco</v>
      </c>
      <c r="G1396" s="27" t="str">
        <f>CADASTROS!$F$1187</f>
        <v>3616-1</v>
      </c>
      <c r="H1396" s="29" t="str">
        <f>CADASTROS!$G$1187</f>
        <v>c/corr</v>
      </c>
      <c r="I1396" s="19" t="str">
        <f>CADASTROS!$H$1187</f>
        <v>0523476-0</v>
      </c>
      <c r="J1396" s="21">
        <f t="shared" si="41"/>
        <v>357</v>
      </c>
    </row>
    <row r="1397" spans="1:10" ht="15.75" x14ac:dyDescent="0.25">
      <c r="A1397" s="27">
        <f>CADASTROS!$B$1188</f>
        <v>1186</v>
      </c>
      <c r="B1397" s="18" t="str">
        <f>CADASTROS!$C$1188</f>
        <v>Joscilene Silva Oliveira</v>
      </c>
      <c r="C1397" s="28"/>
      <c r="D1397" s="44">
        <f>PLANILHA_COLHEITA_DIÁRIA!$I$1837</f>
        <v>0</v>
      </c>
      <c r="E1397" s="20">
        <v>6</v>
      </c>
      <c r="F1397" s="29" t="str">
        <f>CADASTROS!$E$1188</f>
        <v>Bradesco</v>
      </c>
      <c r="G1397" s="27" t="str">
        <f>CADASTROS!$F$1188</f>
        <v>3801-6</v>
      </c>
      <c r="H1397" s="29" t="str">
        <f>CADASTROS!$G$1188</f>
        <v>c/corr</v>
      </c>
      <c r="I1397" s="19" t="str">
        <f>CADASTROS!$H$1188</f>
        <v>0350327-5</v>
      </c>
      <c r="J1397" s="21">
        <f t="shared" si="41"/>
        <v>0</v>
      </c>
    </row>
    <row r="1398" spans="1:10" ht="15.75" x14ac:dyDescent="0.25">
      <c r="A1398" s="27">
        <f>CADASTROS!$B$1189</f>
        <v>1187</v>
      </c>
      <c r="B1398" s="18" t="str">
        <f>CADASTROS!$C$1189</f>
        <v>Durvalino José Gonçalves</v>
      </c>
      <c r="C1398" s="28"/>
      <c r="D1398" s="51">
        <f>PLANILHA_COLHEITA_DIÁRIA!$I$1838</f>
        <v>0</v>
      </c>
      <c r="E1398" s="20">
        <v>6</v>
      </c>
      <c r="F1398" s="29" t="str">
        <f>CADASTROS!$E$1189</f>
        <v>Cx. Econômica</v>
      </c>
      <c r="G1398" s="27">
        <f>CADASTROS!$F$1189</f>
        <v>4825</v>
      </c>
      <c r="H1398" s="29">
        <f>CADASTROS!$G$1189</f>
        <v>13</v>
      </c>
      <c r="I1398" s="19" t="str">
        <f>CADASTROS!$H$1189</f>
        <v>00021132-8</v>
      </c>
      <c r="J1398" s="21">
        <f t="shared" si="41"/>
        <v>0</v>
      </c>
    </row>
    <row r="1399" spans="1:10" ht="15.75" x14ac:dyDescent="0.25">
      <c r="A1399" s="27">
        <f>CADASTROS!$B$1190</f>
        <v>1188</v>
      </c>
      <c r="B1399" s="18" t="str">
        <f>CADASTROS!$C$1190</f>
        <v>Mário Diva Miranda</v>
      </c>
      <c r="C1399" s="28"/>
      <c r="D1399" s="51">
        <f>PLANILHA_COLHEITA_DIÁRIA!$I$1839</f>
        <v>0</v>
      </c>
      <c r="E1399" s="20">
        <v>6</v>
      </c>
      <c r="F1399" s="29" t="str">
        <f>CADASTROS!$E$1190</f>
        <v>Bradesco</v>
      </c>
      <c r="G1399" s="27" t="str">
        <f>CADASTROS!$F$1190</f>
        <v>3801-6</v>
      </c>
      <c r="H1399" s="29" t="str">
        <f>CADASTROS!$G$1190</f>
        <v>c/corr</v>
      </c>
      <c r="I1399" s="19" t="str">
        <f>CADASTROS!$H$1190</f>
        <v>0350461-0</v>
      </c>
      <c r="J1399" s="21">
        <f t="shared" si="41"/>
        <v>0</v>
      </c>
    </row>
    <row r="1400" spans="1:10" ht="15.75" x14ac:dyDescent="0.25">
      <c r="A1400" s="27">
        <f>CADASTROS!$B$1191</f>
        <v>1189</v>
      </c>
      <c r="B1400" s="18" t="str">
        <f>CADASTROS!$C$1191</f>
        <v>Uilma Nunes Paixão</v>
      </c>
      <c r="C1400" s="28"/>
      <c r="D1400" s="44">
        <f>PLANILHA_COLHEITA_DIÁRIA!$I$1840</f>
        <v>47.5</v>
      </c>
      <c r="E1400" s="20">
        <v>6</v>
      </c>
      <c r="F1400" s="29" t="str">
        <f>CADASTROS!$E$1191</f>
        <v>Banco do Brasil</v>
      </c>
      <c r="G1400" s="27" t="str">
        <f>CADASTROS!$F$1191</f>
        <v>2760-X</v>
      </c>
      <c r="H1400" s="29" t="str">
        <f>CADASTROS!$G$1191</f>
        <v>c/corr</v>
      </c>
      <c r="I1400" s="19" t="str">
        <f>CADASTROS!$H$1191</f>
        <v>13.048-6</v>
      </c>
      <c r="J1400" s="21">
        <f t="shared" si="41"/>
        <v>285</v>
      </c>
    </row>
    <row r="1401" spans="1:10" ht="15.75" x14ac:dyDescent="0.25">
      <c r="A1401" s="27">
        <f>CADASTROS!$B$1192</f>
        <v>1190</v>
      </c>
      <c r="B1401" s="18" t="str">
        <f>CADASTROS!$C$1192</f>
        <v>Adriano Rodrigues dos Santos</v>
      </c>
      <c r="C1401" s="28"/>
      <c r="D1401" s="51">
        <f>PLANILHA_COLHEITA_DIÁRIA!$I$1841</f>
        <v>0</v>
      </c>
      <c r="E1401" s="20">
        <v>6</v>
      </c>
      <c r="F1401" s="29" t="str">
        <f>CADASTROS!$E$1192</f>
        <v>Cx. Econômica</v>
      </c>
      <c r="G1401" s="27">
        <f>CADASTROS!$F$1192</f>
        <v>4818</v>
      </c>
      <c r="H1401" s="29">
        <f>CADASTROS!$G$1192</f>
        <v>13</v>
      </c>
      <c r="I1401" s="19" t="str">
        <f>CADASTROS!$H$1192</f>
        <v>00014305-7</v>
      </c>
      <c r="J1401" s="21">
        <f t="shared" si="41"/>
        <v>0</v>
      </c>
    </row>
    <row r="1402" spans="1:10" ht="15.75" x14ac:dyDescent="0.25">
      <c r="A1402" s="27">
        <f>CADASTROS!$B$1193</f>
        <v>1191</v>
      </c>
      <c r="B1402" s="18" t="str">
        <f>CADASTROS!$C$1193</f>
        <v>Eliane Souza Santos</v>
      </c>
      <c r="C1402" s="28"/>
      <c r="D1402" s="44">
        <f>PLANILHA_COLHEITA_DIÁRIA!$I$1842</f>
        <v>0</v>
      </c>
      <c r="E1402" s="20">
        <v>6</v>
      </c>
      <c r="F1402" s="29" t="str">
        <f>CADASTROS!$E$1193</f>
        <v>Cx. Econômica</v>
      </c>
      <c r="G1402" s="27">
        <f>CADASTROS!$F$1193</f>
        <v>1053</v>
      </c>
      <c r="H1402" s="29">
        <f>CADASTROS!$G$1193</f>
        <v>13</v>
      </c>
      <c r="I1402" s="19" t="str">
        <f>CADASTROS!$H$1193</f>
        <v>00153222-0</v>
      </c>
      <c r="J1402" s="21">
        <f t="shared" si="41"/>
        <v>0</v>
      </c>
    </row>
    <row r="1403" spans="1:10" ht="15.75" x14ac:dyDescent="0.25">
      <c r="A1403" s="27">
        <f>CADASTROS!$B$1194</f>
        <v>1192</v>
      </c>
      <c r="B1403" s="18" t="str">
        <f>CADASTROS!$C$1194</f>
        <v>Caique Oliveira dos Santos</v>
      </c>
      <c r="C1403" s="28"/>
      <c r="D1403" s="44">
        <f>PLANILHA_COLHEITA_DIÁRIA!$I$1843</f>
        <v>84</v>
      </c>
      <c r="E1403" s="20">
        <v>6</v>
      </c>
      <c r="F1403" s="29" t="str">
        <f>CADASTROS!$E$1194</f>
        <v>Cx. Econômica</v>
      </c>
      <c r="G1403" s="27">
        <f>CADASTROS!$F$1194</f>
        <v>4825</v>
      </c>
      <c r="H1403" s="29">
        <f>CADASTROS!$G$1194</f>
        <v>13</v>
      </c>
      <c r="I1403" s="19" t="str">
        <f>CADASTROS!$H$1194</f>
        <v>00012160-4</v>
      </c>
      <c r="J1403" s="21">
        <f t="shared" si="41"/>
        <v>504</v>
      </c>
    </row>
    <row r="1404" spans="1:10" ht="15.75" x14ac:dyDescent="0.25">
      <c r="A1404" s="27">
        <f>CADASTROS!$B$1195</f>
        <v>1193</v>
      </c>
      <c r="B1404" s="18" t="str">
        <f>CADASTROS!$C$1195</f>
        <v>Elane Rosa de Souza</v>
      </c>
      <c r="C1404" s="28"/>
      <c r="D1404" s="50">
        <f>PLANILHA_COLHEITA_DIÁRIA!$I$1844</f>
        <v>50</v>
      </c>
      <c r="E1404" s="20">
        <v>6</v>
      </c>
      <c r="F1404" s="29" t="str">
        <f>CADASTROS!$E$1195</f>
        <v>Cx. Econômica</v>
      </c>
      <c r="G1404" s="27">
        <f>CADASTROS!$F$1195</f>
        <v>2399</v>
      </c>
      <c r="H1404" s="29">
        <f>CADASTROS!$G$1195</f>
        <v>13</v>
      </c>
      <c r="I1404" s="19" t="str">
        <f>CADASTROS!$H$1195</f>
        <v>00018713-3</v>
      </c>
      <c r="J1404" s="21">
        <f t="shared" si="41"/>
        <v>300</v>
      </c>
    </row>
    <row r="1405" spans="1:10" ht="15.75" x14ac:dyDescent="0.25">
      <c r="A1405" s="27">
        <f>CADASTROS!$B$1196</f>
        <v>1194</v>
      </c>
      <c r="B1405" s="18" t="str">
        <f>CADASTROS!$C$1196</f>
        <v>Gildete Evangelista Brito</v>
      </c>
      <c r="C1405" s="28"/>
      <c r="D1405" s="50">
        <f>PLANILHA_COLHEITA_DIÁRIA!$I$1845</f>
        <v>0</v>
      </c>
      <c r="E1405" s="20">
        <v>6</v>
      </c>
      <c r="F1405" s="29" t="str">
        <f>CADASTROS!$E$1196</f>
        <v>Cx. Econômica</v>
      </c>
      <c r="G1405" s="27">
        <f>CADASTROS!$F$1196</f>
        <v>780</v>
      </c>
      <c r="H1405" s="29">
        <f>CADASTROS!$G$1196</f>
        <v>13</v>
      </c>
      <c r="I1405" s="19" t="str">
        <f>CADASTROS!$H$1196</f>
        <v>00093444-9</v>
      </c>
      <c r="J1405" s="21">
        <f t="shared" si="41"/>
        <v>0</v>
      </c>
    </row>
    <row r="1406" spans="1:10" ht="15.75" x14ac:dyDescent="0.25">
      <c r="A1406" s="27">
        <f>CADASTROS!$B$1197</f>
        <v>1195</v>
      </c>
      <c r="B1406" s="18" t="str">
        <f>CADASTROS!$C$1197</f>
        <v>Luzia de Souza Brito</v>
      </c>
      <c r="C1406" s="28"/>
      <c r="D1406" s="44">
        <f>PLANILHA_COLHEITA_DIÁRIA!$I$1846</f>
        <v>0</v>
      </c>
      <c r="E1406" s="20">
        <v>6</v>
      </c>
      <c r="F1406" s="29" t="str">
        <f>CADASTROS!$E$1197</f>
        <v>Cx. Econômica</v>
      </c>
      <c r="G1406" s="27">
        <f>CADASTROS!$F$1197</f>
        <v>4601</v>
      </c>
      <c r="H1406" s="29">
        <f>CADASTROS!$G$1197</f>
        <v>13</v>
      </c>
      <c r="I1406" s="19" t="str">
        <f>CADASTROS!$H$1197</f>
        <v>00012733-7</v>
      </c>
      <c r="J1406" s="21">
        <f t="shared" si="41"/>
        <v>0</v>
      </c>
    </row>
    <row r="1407" spans="1:10" ht="15.75" x14ac:dyDescent="0.25">
      <c r="A1407" s="27">
        <f>CADASTROS!$B$1198</f>
        <v>1196</v>
      </c>
      <c r="B1407" s="18" t="str">
        <f>CADASTROS!$C$1198</f>
        <v>Luciene Maria de Morais</v>
      </c>
      <c r="C1407" s="28"/>
      <c r="D1407" s="44">
        <f>PLANILHA_COLHEITA_DIÁRIA!$I$1847</f>
        <v>0</v>
      </c>
      <c r="E1407" s="20">
        <v>6</v>
      </c>
      <c r="F1407" s="29" t="str">
        <f>CADASTROS!$E$1198</f>
        <v>Bradesco</v>
      </c>
      <c r="G1407" s="27">
        <f>CADASTROS!$F$1198</f>
        <v>3655</v>
      </c>
      <c r="H1407" s="29" t="str">
        <f>CADASTROS!$G$1198</f>
        <v>poup</v>
      </c>
      <c r="I1407" s="19" t="str">
        <f>CADASTROS!$H$1198</f>
        <v>1002654-7</v>
      </c>
      <c r="J1407" s="21">
        <f t="shared" si="41"/>
        <v>0</v>
      </c>
    </row>
    <row r="1408" spans="1:10" ht="15.75" x14ac:dyDescent="0.25">
      <c r="A1408" s="27">
        <f>CADASTROS!$B$1199</f>
        <v>1197</v>
      </c>
      <c r="B1408" s="18" t="str">
        <f>CADASTROS!$C$1199</f>
        <v>Andreia Morais de Brito</v>
      </c>
      <c r="C1408" s="28"/>
      <c r="D1408" s="44">
        <f>PLANILHA_COLHEITA_DIÁRIA!$I$1848</f>
        <v>0</v>
      </c>
      <c r="E1408" s="20">
        <v>6</v>
      </c>
      <c r="F1408" s="29" t="str">
        <f>CADASTROS!$E$1199</f>
        <v>Cx. Econômica</v>
      </c>
      <c r="G1408" s="27">
        <f>CADASTROS!$F$1199</f>
        <v>4222</v>
      </c>
      <c r="H1408" s="29">
        <f>CADASTROS!$G$1199</f>
        <v>13</v>
      </c>
      <c r="I1408" s="19" t="str">
        <f>CADASTROS!$H$1199</f>
        <v>00014259-0</v>
      </c>
      <c r="J1408" s="21">
        <f t="shared" si="41"/>
        <v>0</v>
      </c>
    </row>
    <row r="1409" spans="1:10" ht="15.75" x14ac:dyDescent="0.25">
      <c r="A1409" s="27">
        <f>CADASTROS!$B$1200</f>
        <v>1198</v>
      </c>
      <c r="B1409" s="18" t="str">
        <f>CADASTROS!$C$1200</f>
        <v>Marlene Oliveira Boaventura</v>
      </c>
      <c r="C1409" s="28"/>
      <c r="D1409" s="44">
        <f>PLANILHA_COLHEITA_DIÁRIA!$I$1849</f>
        <v>0</v>
      </c>
      <c r="E1409" s="20">
        <v>6</v>
      </c>
      <c r="F1409" s="29" t="str">
        <f>CADASTROS!$E$1200</f>
        <v>Bradesco</v>
      </c>
      <c r="G1409" s="27" t="str">
        <f>CADASTROS!$F$1200</f>
        <v>3655-2</v>
      </c>
      <c r="H1409" s="29" t="str">
        <f>CADASTROS!$G$1200</f>
        <v>poup</v>
      </c>
      <c r="I1409" s="19" t="str">
        <f>CADASTROS!$H$1200</f>
        <v>1004888-5</v>
      </c>
      <c r="J1409" s="21">
        <f t="shared" si="41"/>
        <v>0</v>
      </c>
    </row>
    <row r="1410" spans="1:10" ht="15.75" x14ac:dyDescent="0.25">
      <c r="A1410" s="27">
        <f>CADASTROS!$B$1201</f>
        <v>1199</v>
      </c>
      <c r="B1410" s="18" t="str">
        <f>CADASTROS!$C$1201</f>
        <v>Alexandre de Oliveira Souza</v>
      </c>
      <c r="C1410" s="28"/>
      <c r="D1410" s="44">
        <f>PLANILHA_COLHEITA_DIÁRIA!$I$1850</f>
        <v>0</v>
      </c>
      <c r="E1410" s="20">
        <v>6</v>
      </c>
      <c r="F1410" s="29" t="str">
        <f>CADASTROS!$E$1201</f>
        <v>Bradesco</v>
      </c>
      <c r="G1410" s="27" t="str">
        <f>CADASTROS!$F$1201</f>
        <v>3655-2</v>
      </c>
      <c r="H1410" s="29" t="str">
        <f>CADASTROS!$G$1201</f>
        <v>poup</v>
      </c>
      <c r="I1410" s="19" t="str">
        <f>CADASTROS!$H$1201</f>
        <v>1005271-8</v>
      </c>
      <c r="J1410" s="21">
        <f t="shared" si="41"/>
        <v>0</v>
      </c>
    </row>
    <row r="1411" spans="1:10" ht="15.75" x14ac:dyDescent="0.25">
      <c r="A1411" s="27">
        <f>CADASTROS!$B$1202</f>
        <v>1200</v>
      </c>
      <c r="B1411" s="18" t="str">
        <f>CADASTROS!$C$1202</f>
        <v>Eliane Rosa dos Santos</v>
      </c>
      <c r="C1411" s="28"/>
      <c r="D1411" s="44">
        <f>PLANILHA_COLHEITA_DIÁRIA!$I$1851</f>
        <v>0</v>
      </c>
      <c r="E1411" s="20">
        <v>6</v>
      </c>
      <c r="F1411" s="29" t="str">
        <f>CADASTROS!$E$1202</f>
        <v>Cx. Econômica</v>
      </c>
      <c r="G1411" s="27">
        <f>CADASTROS!$F$1202</f>
        <v>4601</v>
      </c>
      <c r="H1411" s="29">
        <f>CADASTROS!$G$1202</f>
        <v>13</v>
      </c>
      <c r="I1411" s="19" t="str">
        <f>CADASTROS!$H$1202</f>
        <v>00010012-9</v>
      </c>
      <c r="J1411" s="21">
        <f t="shared" si="41"/>
        <v>0</v>
      </c>
    </row>
    <row r="1412" spans="1:10" ht="15.75" x14ac:dyDescent="0.25">
      <c r="A1412" s="27">
        <f>CADASTROS!$B$1203</f>
        <v>1201</v>
      </c>
      <c r="B1412" s="18" t="str">
        <f>CADASTROS!$C$1203</f>
        <v>Maria Graças P. Moureira</v>
      </c>
      <c r="C1412" s="28"/>
      <c r="D1412" s="44">
        <f>PLANILHA_COLHEITA_DIÁRIA!$I$1852</f>
        <v>71</v>
      </c>
      <c r="E1412" s="20">
        <v>6</v>
      </c>
      <c r="F1412" s="29" t="str">
        <f>CADASTROS!$E$1203</f>
        <v>Cx. Econômica</v>
      </c>
      <c r="G1412" s="27">
        <f>CADASTROS!$F$1203</f>
        <v>949</v>
      </c>
      <c r="H1412" s="29">
        <f>CADASTROS!$G$1203</f>
        <v>13</v>
      </c>
      <c r="I1412" s="19" t="str">
        <f>CADASTROS!$H$1203</f>
        <v>00017775-1</v>
      </c>
      <c r="J1412" s="21">
        <f t="shared" si="41"/>
        <v>426</v>
      </c>
    </row>
    <row r="1413" spans="1:10" ht="15.75" x14ac:dyDescent="0.25">
      <c r="A1413" s="27">
        <f>CADASTROS!$B$1204</f>
        <v>1202</v>
      </c>
      <c r="B1413" s="18" t="str">
        <f>CADASTROS!$C$1204</f>
        <v>Raimunda Gomes de Novais</v>
      </c>
      <c r="C1413" s="28"/>
      <c r="D1413" s="44">
        <f>PLANILHA_COLHEITA_DIÁRIA!$I$1853</f>
        <v>0</v>
      </c>
      <c r="E1413" s="20">
        <v>6</v>
      </c>
      <c r="F1413" s="29" t="str">
        <f>CADASTROS!$E$1204</f>
        <v>Cx. Econômica</v>
      </c>
      <c r="G1413" s="27">
        <f>CADASTROS!$F$1204</f>
        <v>4601</v>
      </c>
      <c r="H1413" s="29">
        <f>CADASTROS!$G$1204</f>
        <v>13</v>
      </c>
      <c r="I1413" s="19" t="str">
        <f>CADASTROS!$H$1204</f>
        <v>00001837-6</v>
      </c>
      <c r="J1413" s="21">
        <f t="shared" si="41"/>
        <v>0</v>
      </c>
    </row>
    <row r="1414" spans="1:10" ht="15.75" x14ac:dyDescent="0.25">
      <c r="A1414" s="27">
        <f>CADASTROS!$B$1205</f>
        <v>1203</v>
      </c>
      <c r="B1414" s="18" t="str">
        <f>CADASTROS!$C$1205</f>
        <v>Maremi Teles dos Santos</v>
      </c>
      <c r="C1414" s="28"/>
      <c r="D1414" s="44">
        <f>PLANILHA_COLHEITA_DIÁRIA!$I$1854</f>
        <v>0</v>
      </c>
      <c r="E1414" s="20">
        <v>6</v>
      </c>
      <c r="F1414" s="29" t="str">
        <f>CADASTROS!$E$1205</f>
        <v>Bradesco</v>
      </c>
      <c r="G1414" s="27">
        <f>CADASTROS!$F$1205</f>
        <v>3738</v>
      </c>
      <c r="H1414" s="29" t="str">
        <f>CADASTROS!$G$1205</f>
        <v>c/corr</v>
      </c>
      <c r="I1414" s="19" t="str">
        <f>CADASTROS!$H$1205</f>
        <v>130238-8</v>
      </c>
      <c r="J1414" s="21">
        <f t="shared" si="41"/>
        <v>0</v>
      </c>
    </row>
    <row r="1415" spans="1:10" ht="15.75" x14ac:dyDescent="0.25">
      <c r="A1415" s="27">
        <f>CADASTROS!$B$1206</f>
        <v>1204</v>
      </c>
      <c r="B1415" s="18" t="str">
        <f>CADASTROS!$C$1206</f>
        <v>Lucimaria Silva de Souza</v>
      </c>
      <c r="C1415" s="28"/>
      <c r="D1415" s="44">
        <f>PLANILHA_COLHEITA_DIÁRIA!$I$1855</f>
        <v>0</v>
      </c>
      <c r="E1415" s="20">
        <v>6</v>
      </c>
      <c r="F1415" s="29" t="str">
        <f>CADASTROS!$E$1206</f>
        <v>Cx. Econômica</v>
      </c>
      <c r="G1415" s="27">
        <f>CADASTROS!$F$1206</f>
        <v>4825</v>
      </c>
      <c r="H1415" s="29">
        <f>CADASTROS!$G$1206</f>
        <v>13</v>
      </c>
      <c r="I1415" s="19" t="str">
        <f>CADASTROS!$H$1206</f>
        <v>00023027-6</v>
      </c>
      <c r="J1415" s="21">
        <f t="shared" si="41"/>
        <v>0</v>
      </c>
    </row>
    <row r="1416" spans="1:10" ht="15.75" x14ac:dyDescent="0.25">
      <c r="A1416" s="27">
        <f>CADASTROS!$B$1207</f>
        <v>1205</v>
      </c>
      <c r="B1416" s="18" t="str">
        <f>CADASTROS!$C$1207</f>
        <v>Valdeteno Novais Oliveira</v>
      </c>
      <c r="C1416" s="28"/>
      <c r="D1416" s="51">
        <f>PLANILHA_COLHEITA_DIÁRIA!$I$1856</f>
        <v>0</v>
      </c>
      <c r="E1416" s="20">
        <v>6</v>
      </c>
      <c r="F1416" s="29" t="str">
        <f>CADASTROS!$E$1207</f>
        <v>Bradesco</v>
      </c>
      <c r="G1416" s="27">
        <f>CADASTROS!$F$1207</f>
        <v>3655</v>
      </c>
      <c r="H1416" s="29" t="str">
        <f>CADASTROS!$G$1207</f>
        <v>poup</v>
      </c>
      <c r="I1416" s="19" t="str">
        <f>CADASTROS!$H$1207</f>
        <v>1004239-9</v>
      </c>
      <c r="J1416" s="21">
        <f t="shared" si="41"/>
        <v>0</v>
      </c>
    </row>
    <row r="1417" spans="1:10" ht="15.75" x14ac:dyDescent="0.25">
      <c r="A1417" s="27">
        <f>CADASTROS!$B$1208</f>
        <v>1206</v>
      </c>
      <c r="B1417" s="18" t="str">
        <f>CADASTROS!$C$1208</f>
        <v>Ronielma de Oliveira Morais</v>
      </c>
      <c r="C1417" s="28"/>
      <c r="D1417" s="44">
        <f>PLANILHA_COLHEITA_DIÁRIA!$I$1857</f>
        <v>0</v>
      </c>
      <c r="E1417" s="20">
        <v>6</v>
      </c>
      <c r="F1417" s="29" t="str">
        <f>CADASTROS!$E$1208</f>
        <v>Bradesco</v>
      </c>
      <c r="G1417" s="27">
        <f>CADASTROS!$F$1208</f>
        <v>3655</v>
      </c>
      <c r="H1417" s="29" t="str">
        <f>CADASTROS!$G$1208</f>
        <v>poup</v>
      </c>
      <c r="I1417" s="19" t="str">
        <f>CADASTROS!$H$1208</f>
        <v>1000393-8</v>
      </c>
      <c r="J1417" s="21">
        <f t="shared" si="41"/>
        <v>0</v>
      </c>
    </row>
    <row r="1418" spans="1:10" ht="15.75" x14ac:dyDescent="0.25">
      <c r="A1418" s="27">
        <f>CADASTROS!$B$1209</f>
        <v>1207</v>
      </c>
      <c r="B1418" s="18" t="str">
        <f>CADASTROS!$C$1209</f>
        <v>Sueli Oliveira Boaventura</v>
      </c>
      <c r="C1418" s="28"/>
      <c r="D1418" s="51">
        <f>PLANILHA_COLHEITA_DIÁRIA!$I$1858</f>
        <v>0</v>
      </c>
      <c r="E1418" s="20">
        <v>6</v>
      </c>
      <c r="F1418" s="29" t="str">
        <f>CADASTROS!$E$1209</f>
        <v>Cx. Econômica</v>
      </c>
      <c r="G1418" s="27">
        <f>CADASTROS!$F$1209</f>
        <v>780</v>
      </c>
      <c r="H1418" s="29">
        <f>CADASTROS!$G$1209</f>
        <v>23</v>
      </c>
      <c r="I1418" s="19" t="str">
        <f>CADASTROS!$H$1209</f>
        <v>00016453-5</v>
      </c>
      <c r="J1418" s="21">
        <f t="shared" si="41"/>
        <v>0</v>
      </c>
    </row>
    <row r="1419" spans="1:10" ht="15.75" x14ac:dyDescent="0.25">
      <c r="A1419" s="27">
        <f>CADASTROS!$B$1210</f>
        <v>1208</v>
      </c>
      <c r="B1419" s="18" t="str">
        <f>CADASTROS!$C$1210</f>
        <v>Neildo de Oliveira Silva</v>
      </c>
      <c r="C1419" s="28"/>
      <c r="D1419" s="44">
        <f>PLANILHA_COLHEITA_DIÁRIA!$I$1859</f>
        <v>0</v>
      </c>
      <c r="E1419" s="20">
        <v>6</v>
      </c>
      <c r="F1419" s="29" t="str">
        <f>CADASTROS!$E$1210</f>
        <v>Bradesco</v>
      </c>
      <c r="G1419" s="27">
        <f>CADASTROS!$F$1210</f>
        <v>3655</v>
      </c>
      <c r="H1419" s="29" t="str">
        <f>CADASTROS!$G$1210</f>
        <v>poup</v>
      </c>
      <c r="I1419" s="19" t="str">
        <f>CADASTROS!$H$1210</f>
        <v>1003304-7</v>
      </c>
      <c r="J1419" s="21">
        <f t="shared" si="41"/>
        <v>0</v>
      </c>
    </row>
    <row r="1420" spans="1:10" ht="15.75" x14ac:dyDescent="0.25">
      <c r="A1420" s="27">
        <f>CADASTROS!$B$1211</f>
        <v>1209</v>
      </c>
      <c r="B1420" s="18" t="str">
        <f>CADASTROS!$C$1211</f>
        <v>Silvanete Boaventura de Souza</v>
      </c>
      <c r="C1420" s="28"/>
      <c r="D1420" s="51">
        <f>PLANILHA_COLHEITA_DIÁRIA!$I$1860</f>
        <v>0</v>
      </c>
      <c r="E1420" s="20">
        <v>6</v>
      </c>
      <c r="F1420" s="29" t="str">
        <f>CADASTROS!$E$1211</f>
        <v>Bradesco</v>
      </c>
      <c r="G1420" s="27">
        <f>CADASTROS!$F$1211</f>
        <v>3655</v>
      </c>
      <c r="H1420" s="29" t="str">
        <f>CADASTROS!$G$1211</f>
        <v>poup</v>
      </c>
      <c r="I1420" s="19" t="str">
        <f>CADASTROS!$H$1211</f>
        <v>1001513-8</v>
      </c>
      <c r="J1420" s="21">
        <f t="shared" si="41"/>
        <v>0</v>
      </c>
    </row>
    <row r="1421" spans="1:10" ht="15.75" x14ac:dyDescent="0.25">
      <c r="A1421" s="27">
        <f>CADASTROS!$B$1212</f>
        <v>1210</v>
      </c>
      <c r="B1421" s="18" t="str">
        <f>CADASTROS!$C$1212</f>
        <v>Ismael Santos Nunes</v>
      </c>
      <c r="C1421" s="28"/>
      <c r="D1421" s="44">
        <f>PLANILHA_COLHEITA_DIÁRIA!$I$1872</f>
        <v>0</v>
      </c>
      <c r="E1421" s="20">
        <v>6</v>
      </c>
      <c r="F1421" s="29" t="str">
        <f>CADASTROS!$E$1212</f>
        <v>Cx. Econômica</v>
      </c>
      <c r="G1421" s="27">
        <f>CADASTROS!$F$1212</f>
        <v>4825</v>
      </c>
      <c r="H1421" s="29">
        <f>CADASTROS!$G$1212</f>
        <v>13</v>
      </c>
      <c r="I1421" s="19" t="str">
        <f>CADASTROS!$H$1212</f>
        <v>00022045-9</v>
      </c>
      <c r="J1421" s="21">
        <f t="shared" si="41"/>
        <v>0</v>
      </c>
    </row>
    <row r="1422" spans="1:10" ht="15.75" x14ac:dyDescent="0.25">
      <c r="A1422" s="27">
        <f>CADASTROS!$B$1213</f>
        <v>1211</v>
      </c>
      <c r="B1422" s="18" t="str">
        <f>CADASTROS!$C$1213</f>
        <v>Wesley Gonçalves Silva</v>
      </c>
      <c r="C1422" s="28"/>
      <c r="D1422" s="44">
        <f>PLANILHA_COLHEITA_DIÁRIA!$I$1873</f>
        <v>0</v>
      </c>
      <c r="E1422" s="20">
        <v>6</v>
      </c>
      <c r="F1422" s="29" t="str">
        <f>CADASTROS!$E$1213</f>
        <v>Cx. Econômica</v>
      </c>
      <c r="G1422" s="27">
        <f>CADASTROS!$F$1213</f>
        <v>4825</v>
      </c>
      <c r="H1422" s="29">
        <f>CADASTROS!$G$1213</f>
        <v>13</v>
      </c>
      <c r="I1422" s="19" t="str">
        <f>CADASTROS!$H$1213</f>
        <v>00022051-3</v>
      </c>
      <c r="J1422" s="21">
        <f t="shared" si="41"/>
        <v>0</v>
      </c>
    </row>
    <row r="1423" spans="1:10" ht="15.75" x14ac:dyDescent="0.25">
      <c r="A1423" s="27">
        <f>CADASTROS!$B$1214</f>
        <v>1212</v>
      </c>
      <c r="B1423" s="18" t="str">
        <f>CADASTROS!$C$1214</f>
        <v>Almir Araújo Lima</v>
      </c>
      <c r="C1423" s="28"/>
      <c r="D1423" s="51">
        <f>PLANILHA_COLHEITA_DIÁRIA!$I$1874</f>
        <v>0</v>
      </c>
      <c r="E1423" s="20">
        <v>6</v>
      </c>
      <c r="F1423" s="29" t="str">
        <f>CADASTROS!$E$1214</f>
        <v>Bradesco</v>
      </c>
      <c r="G1423" s="27" t="str">
        <f>CADASTROS!$F$1214</f>
        <v>3616-1</v>
      </c>
      <c r="H1423" s="29" t="str">
        <f>CADASTROS!$G$1214</f>
        <v>c/corr</v>
      </c>
      <c r="I1423" s="19" t="str">
        <f>CADASTROS!$H$1214</f>
        <v>0008239-2</v>
      </c>
      <c r="J1423" s="21">
        <f t="shared" si="41"/>
        <v>0</v>
      </c>
    </row>
    <row r="1424" spans="1:10" ht="15.75" x14ac:dyDescent="0.25">
      <c r="A1424" s="27">
        <f>CADASTROS!$B$1215</f>
        <v>1213</v>
      </c>
      <c r="B1424" s="18" t="str">
        <f>CADASTROS!$C$1215</f>
        <v>Iris Alves de Souza</v>
      </c>
      <c r="C1424" s="28"/>
      <c r="D1424" s="44">
        <f>PLANILHA_COLHEITA_DIÁRIA!$I$1875</f>
        <v>0</v>
      </c>
      <c r="E1424" s="20">
        <v>6</v>
      </c>
      <c r="F1424" s="29" t="str">
        <f>CADASTROS!$E$1215</f>
        <v>Cx. Econômica</v>
      </c>
      <c r="G1424" s="27">
        <f>CADASTROS!$F$1215</f>
        <v>4818</v>
      </c>
      <c r="H1424" s="29">
        <f>CADASTROS!$G$1215</f>
        <v>13</v>
      </c>
      <c r="I1424" s="19" t="str">
        <f>CADASTROS!$H$1215</f>
        <v>00010627-5</v>
      </c>
      <c r="J1424" s="21">
        <f t="shared" si="41"/>
        <v>0</v>
      </c>
    </row>
    <row r="1425" spans="1:10" ht="15.75" x14ac:dyDescent="0.25">
      <c r="A1425" s="27">
        <f>CADASTROS!$B$1216</f>
        <v>1214</v>
      </c>
      <c r="B1425" s="18" t="str">
        <f>CADASTROS!$C$1216</f>
        <v>Luziania Santana Santos</v>
      </c>
      <c r="C1425" s="28"/>
      <c r="D1425" s="44">
        <f>PLANILHA_COLHEITA_DIÁRIA!$I$1876</f>
        <v>0</v>
      </c>
      <c r="E1425" s="20">
        <v>6</v>
      </c>
      <c r="F1425" s="29" t="str">
        <f>CADASTROS!$E$1216</f>
        <v>Cx. Econômica</v>
      </c>
      <c r="G1425" s="27">
        <f>CADASTROS!$F$1216</f>
        <v>949</v>
      </c>
      <c r="H1425" s="29">
        <f>CADASTROS!$G$1216</f>
        <v>13</v>
      </c>
      <c r="I1425" s="19" t="str">
        <f>CADASTROS!$H$1216</f>
        <v>00081969-9</v>
      </c>
      <c r="J1425" s="21">
        <f t="shared" si="41"/>
        <v>0</v>
      </c>
    </row>
    <row r="1426" spans="1:10" ht="15.75" x14ac:dyDescent="0.25">
      <c r="B1426" s="289"/>
      <c r="C1426" s="289"/>
      <c r="D1426" s="15">
        <f>SUM(D1381:D1425)</f>
        <v>419</v>
      </c>
      <c r="E1426" s="15"/>
      <c r="F1426" s="41"/>
      <c r="G1426" s="12"/>
      <c r="H1426" s="12"/>
      <c r="I1426" s="42"/>
      <c r="J1426" s="17">
        <f>SUM(J1381:J1425)</f>
        <v>2514</v>
      </c>
    </row>
    <row r="1428" spans="1:10" ht="15.75" x14ac:dyDescent="0.25">
      <c r="A1428" s="282" t="s">
        <v>8</v>
      </c>
      <c r="B1428" s="282"/>
      <c r="C1428" s="282"/>
      <c r="D1428" s="282"/>
      <c r="E1428" s="282"/>
      <c r="F1428" s="282"/>
      <c r="G1428" s="282"/>
      <c r="H1428" s="282"/>
      <c r="I1428" s="282"/>
      <c r="J1428" s="282"/>
    </row>
    <row r="1429" spans="1:10" ht="16.5" thickBot="1" x14ac:dyDescent="0.3">
      <c r="A1429" s="283" t="s">
        <v>10</v>
      </c>
      <c r="B1429" s="283"/>
      <c r="C1429" s="283"/>
      <c r="D1429" s="283"/>
      <c r="E1429" s="283"/>
      <c r="F1429" s="283"/>
      <c r="G1429" s="283"/>
      <c r="H1429" s="283"/>
      <c r="I1429" s="283"/>
      <c r="J1429" s="283"/>
    </row>
    <row r="1430" spans="1:10" ht="17.25" thickTop="1" thickBot="1" x14ac:dyDescent="0.3">
      <c r="A1430" s="284" t="s">
        <v>2967</v>
      </c>
      <c r="B1430" s="284"/>
      <c r="C1430" s="284"/>
      <c r="D1430" s="284"/>
      <c r="E1430" s="284"/>
      <c r="F1430" s="284"/>
      <c r="G1430" s="284"/>
      <c r="H1430" s="284"/>
      <c r="I1430" s="284"/>
      <c r="J1430" s="284"/>
    </row>
    <row r="1431" spans="1:10" ht="18" customHeight="1" x14ac:dyDescent="0.25">
      <c r="A1431" s="22" t="s">
        <v>21</v>
      </c>
      <c r="B1431" s="285" t="s">
        <v>19</v>
      </c>
      <c r="C1431" s="285" t="s">
        <v>7</v>
      </c>
      <c r="D1431" s="40" t="s">
        <v>13</v>
      </c>
      <c r="E1431" s="23" t="s">
        <v>12</v>
      </c>
      <c r="F1431" s="99" t="s">
        <v>14</v>
      </c>
      <c r="G1431" s="99" t="s">
        <v>15</v>
      </c>
      <c r="H1431" s="99" t="s">
        <v>16</v>
      </c>
      <c r="I1431" s="99" t="s">
        <v>17</v>
      </c>
      <c r="J1431" s="287" t="s">
        <v>18</v>
      </c>
    </row>
    <row r="1432" spans="1:10" ht="19.5" customHeight="1" thickBot="1" x14ac:dyDescent="0.3">
      <c r="A1432" s="24" t="s">
        <v>20</v>
      </c>
      <c r="B1432" s="286"/>
      <c r="C1432" s="286"/>
      <c r="D1432" s="38"/>
      <c r="E1432" s="38" t="s">
        <v>11</v>
      </c>
      <c r="F1432" s="100"/>
      <c r="G1432" s="100"/>
      <c r="H1432" s="100"/>
      <c r="I1432" s="100"/>
      <c r="J1432" s="288"/>
    </row>
    <row r="1433" spans="1:10" ht="15.75" x14ac:dyDescent="0.25">
      <c r="A1433" s="27">
        <f>CADASTROS!$B$1217</f>
        <v>1215</v>
      </c>
      <c r="B1433" s="18" t="str">
        <f>CADASTROS!$C$1217</f>
        <v>Ana Lucia Santana Sousa</v>
      </c>
      <c r="C1433" s="28"/>
      <c r="D1433" s="44">
        <f>PLANILHA_COLHEITA_DIÁRIA!$I$1877</f>
        <v>0</v>
      </c>
      <c r="E1433" s="20">
        <v>6</v>
      </c>
      <c r="F1433" s="29" t="str">
        <f>CADASTROS!$E$1217</f>
        <v>Cx. Econômica</v>
      </c>
      <c r="G1433" s="27">
        <f>CADASTROS!$F$1217</f>
        <v>949</v>
      </c>
      <c r="H1433" s="29">
        <f>CADASTROS!$G$1217</f>
        <v>23</v>
      </c>
      <c r="I1433" s="19" t="str">
        <f>CADASTROS!$H$1217</f>
        <v>00023188-5</v>
      </c>
      <c r="J1433" s="21">
        <f t="shared" ref="J1433:J1442" si="42">D1433*E1433</f>
        <v>0</v>
      </c>
    </row>
    <row r="1434" spans="1:10" ht="15.75" x14ac:dyDescent="0.25">
      <c r="A1434" s="27">
        <f>CADASTROS!$B$1218</f>
        <v>1216</v>
      </c>
      <c r="B1434" s="18" t="str">
        <f>CADASTROS!$C$1218</f>
        <v>Cristiano dos Santos S. B. Graças</v>
      </c>
      <c r="C1434" s="28"/>
      <c r="D1434" s="44">
        <f>PLANILHA_COLHEITA_DIÁRIA!$I$1878</f>
        <v>0</v>
      </c>
      <c r="E1434" s="20">
        <v>6</v>
      </c>
      <c r="F1434" s="29" t="str">
        <f>CADASTROS!$E$1218</f>
        <v>Cx. Econômica</v>
      </c>
      <c r="G1434" s="27">
        <f>CADASTROS!$F$1218</f>
        <v>4375</v>
      </c>
      <c r="H1434" s="29">
        <f>CADASTROS!$G$1218</f>
        <v>23</v>
      </c>
      <c r="I1434" s="19" t="str">
        <f>CADASTROS!$H$1218</f>
        <v>00002340-0</v>
      </c>
      <c r="J1434" s="21">
        <f t="shared" si="42"/>
        <v>0</v>
      </c>
    </row>
    <row r="1435" spans="1:10" ht="15.75" x14ac:dyDescent="0.25">
      <c r="A1435" s="27">
        <f>CADASTROS!$B$1219</f>
        <v>1217</v>
      </c>
      <c r="B1435" s="18" t="str">
        <f>CADASTROS!$C$1219</f>
        <v>Damires da Silva Alves</v>
      </c>
      <c r="C1435" s="28"/>
      <c r="D1435" s="44">
        <f>PLANILHA_COLHEITA_DIÁRIA!$I$1879</f>
        <v>0</v>
      </c>
      <c r="E1435" s="20">
        <v>6</v>
      </c>
      <c r="F1435" s="29" t="str">
        <f>CADASTROS!$E$1219</f>
        <v>Cx. Econômica</v>
      </c>
      <c r="G1435" s="27">
        <f>CADASTROS!$F$1219</f>
        <v>659</v>
      </c>
      <c r="H1435" s="29">
        <f>CADASTROS!$G$1219</f>
        <v>13</v>
      </c>
      <c r="I1435" s="19" t="str">
        <f>CADASTROS!$H$1219</f>
        <v>00050099-8</v>
      </c>
      <c r="J1435" s="21">
        <f t="shared" si="42"/>
        <v>0</v>
      </c>
    </row>
    <row r="1436" spans="1:10" ht="15.75" x14ac:dyDescent="0.25">
      <c r="A1436" s="27">
        <f>CADASTROS!$B$1220</f>
        <v>1218</v>
      </c>
      <c r="B1436" s="18" t="str">
        <f>CADASTROS!$C$1220</f>
        <v>Lais Fonseca de Souza</v>
      </c>
      <c r="C1436" s="28"/>
      <c r="D1436" s="44">
        <f>PLANILHA_COLHEITA_DIÁRIA!$I$1880</f>
        <v>69.5</v>
      </c>
      <c r="E1436" s="20">
        <v>6</v>
      </c>
      <c r="F1436" s="29" t="str">
        <f>CADASTROS!$E$1220</f>
        <v>Cx. Econômica</v>
      </c>
      <c r="G1436" s="27">
        <f>CADASTROS!$F$1220</f>
        <v>4601</v>
      </c>
      <c r="H1436" s="29">
        <f>CADASTROS!$G$1220</f>
        <v>13</v>
      </c>
      <c r="I1436" s="19" t="str">
        <f>CADASTROS!$H$1220</f>
        <v>00009040-9</v>
      </c>
      <c r="J1436" s="21">
        <f t="shared" si="42"/>
        <v>417</v>
      </c>
    </row>
    <row r="1437" spans="1:10" ht="15.75" x14ac:dyDescent="0.25">
      <c r="A1437" s="27">
        <f>CADASTROS!$B$1221</f>
        <v>1219</v>
      </c>
      <c r="B1437" s="18" t="str">
        <f>CADASTROS!$C$1221</f>
        <v>Fabiana O. Marciel</v>
      </c>
      <c r="C1437" s="28"/>
      <c r="D1437" s="44">
        <f>PLANILHA_COLHEITA_DIÁRIA!$I$1881</f>
        <v>0</v>
      </c>
      <c r="E1437" s="20">
        <v>6</v>
      </c>
      <c r="F1437" s="29" t="str">
        <f>CADASTROS!$E$1221</f>
        <v>Bradesco</v>
      </c>
      <c r="G1437" s="27" t="str">
        <f>CADASTROS!$F$1221</f>
        <v>3801-6</v>
      </c>
      <c r="H1437" s="29" t="str">
        <f>CADASTROS!$G$1221</f>
        <v>poup</v>
      </c>
      <c r="I1437" s="19" t="str">
        <f>CADASTROS!$H$1221</f>
        <v>1000270-2</v>
      </c>
      <c r="J1437" s="21">
        <f t="shared" si="42"/>
        <v>0</v>
      </c>
    </row>
    <row r="1438" spans="1:10" ht="15.75" x14ac:dyDescent="0.25">
      <c r="A1438" s="27">
        <f>CADASTROS!$B$1222</f>
        <v>1220</v>
      </c>
      <c r="B1438" s="18" t="str">
        <f>CADASTROS!$C$1222</f>
        <v>Ione Ferreira de Souza</v>
      </c>
      <c r="C1438" s="28"/>
      <c r="D1438" s="44">
        <f>PLANILHA_COLHEITA_DIÁRIA!$I$1882</f>
        <v>0</v>
      </c>
      <c r="E1438" s="20">
        <v>6</v>
      </c>
      <c r="F1438" s="29" t="str">
        <f>CADASTROS!$E$1222</f>
        <v>Cx. Econômica</v>
      </c>
      <c r="G1438" s="27">
        <f>CADASTROS!$F$1222</f>
        <v>4601</v>
      </c>
      <c r="H1438" s="29">
        <f>CADASTROS!$G$1222</f>
        <v>13</v>
      </c>
      <c r="I1438" s="19" t="str">
        <f>CADASTROS!$H$1222</f>
        <v>00012588-1</v>
      </c>
      <c r="J1438" s="21">
        <f t="shared" si="42"/>
        <v>0</v>
      </c>
    </row>
    <row r="1439" spans="1:10" ht="15.75" x14ac:dyDescent="0.25">
      <c r="A1439" s="27">
        <f>CADASTROS!$B$1223</f>
        <v>1221</v>
      </c>
      <c r="B1439" s="18" t="str">
        <f>CADASTROS!$C$1223</f>
        <v>Ana Regina T. Machado</v>
      </c>
      <c r="C1439" s="28"/>
      <c r="D1439" s="44">
        <f>PLANILHA_COLHEITA_DIÁRIA!$I$1883</f>
        <v>0</v>
      </c>
      <c r="E1439" s="20">
        <v>6</v>
      </c>
      <c r="F1439" s="29" t="str">
        <f>CADASTROS!$E$1223</f>
        <v>Bradesco</v>
      </c>
      <c r="G1439" s="27" t="str">
        <f>CADASTROS!$F$1223</f>
        <v>3616-1</v>
      </c>
      <c r="H1439" s="29" t="str">
        <f>CADASTROS!$G$1223</f>
        <v>c/corr</v>
      </c>
      <c r="I1439" s="19" t="str">
        <f>CADASTROS!$H$1223</f>
        <v>0003966-7</v>
      </c>
      <c r="J1439" s="21">
        <f t="shared" si="42"/>
        <v>0</v>
      </c>
    </row>
    <row r="1440" spans="1:10" ht="15.75" x14ac:dyDescent="0.25">
      <c r="A1440" s="27">
        <f>CADASTROS!$B$1224</f>
        <v>1222</v>
      </c>
      <c r="B1440" s="18" t="str">
        <f>CADASTROS!$C$1224</f>
        <v>Marcia Silva dos Santos</v>
      </c>
      <c r="C1440" s="28"/>
      <c r="D1440" s="44">
        <f>PLANILHA_COLHEITA_DIÁRIA!$I$1884</f>
        <v>0</v>
      </c>
      <c r="E1440" s="20">
        <v>6</v>
      </c>
      <c r="F1440" s="29" t="str">
        <f>CADASTROS!$E$1224</f>
        <v>Bradesco</v>
      </c>
      <c r="G1440" s="27" t="str">
        <f>CADASTROS!$F$1224</f>
        <v>3616-1</v>
      </c>
      <c r="H1440" s="29" t="str">
        <f>CADASTROS!$G$1224</f>
        <v>c/corr</v>
      </c>
      <c r="I1440" s="19" t="str">
        <f>CADASTROS!$H$1224</f>
        <v>0005184-5</v>
      </c>
      <c r="J1440" s="21">
        <f t="shared" si="42"/>
        <v>0</v>
      </c>
    </row>
    <row r="1441" spans="1:10" ht="15.75" x14ac:dyDescent="0.25">
      <c r="A1441" s="27">
        <f>CADASTROS!$B$1225</f>
        <v>1223</v>
      </c>
      <c r="B1441" s="18" t="str">
        <f>CADASTROS!$C$1225</f>
        <v>Paulo Sérgio S. Lessa</v>
      </c>
      <c r="C1441" s="28"/>
      <c r="D1441" s="44">
        <f>PLANILHA_COLHEITA_DIÁRIA!$I$1885</f>
        <v>0</v>
      </c>
      <c r="E1441" s="20">
        <v>6</v>
      </c>
      <c r="F1441" s="29" t="str">
        <f>CADASTROS!$E$1225</f>
        <v>Banco do Brasil</v>
      </c>
      <c r="G1441" s="27" t="str">
        <f>CADASTROS!$F$1225</f>
        <v>2760-X</v>
      </c>
      <c r="H1441" s="29" t="str">
        <f>CADASTROS!$G$1225</f>
        <v>c/corr</v>
      </c>
      <c r="I1441" s="19" t="str">
        <f>CADASTROS!$H$1225</f>
        <v>17.300-2</v>
      </c>
      <c r="J1441" s="21">
        <f t="shared" si="42"/>
        <v>0</v>
      </c>
    </row>
    <row r="1442" spans="1:10" ht="15.75" x14ac:dyDescent="0.25">
      <c r="A1442" s="27">
        <f>CADASTROS!$B$1226</f>
        <v>1224</v>
      </c>
      <c r="B1442" s="18" t="str">
        <f>CADASTROS!$C$1226</f>
        <v>Nivaldo Gonçalves da Silva</v>
      </c>
      <c r="C1442" s="28"/>
      <c r="D1442" s="51">
        <f>PLANILHA_COLHEITA_DIÁRIA!$I$1886</f>
        <v>0</v>
      </c>
      <c r="E1442" s="20">
        <v>6</v>
      </c>
      <c r="F1442" s="29" t="str">
        <f>CADASTROS!$E$1226</f>
        <v>Bradesco</v>
      </c>
      <c r="G1442" s="27" t="str">
        <f>CADASTROS!$F$1226</f>
        <v>3616-1</v>
      </c>
      <c r="H1442" s="29" t="str">
        <f>CADASTROS!$G$1226</f>
        <v>c/corr</v>
      </c>
      <c r="I1442" s="19" t="str">
        <f>CADASTROS!$H$1226</f>
        <v>0007459-4</v>
      </c>
      <c r="J1442" s="21">
        <f t="shared" si="42"/>
        <v>0</v>
      </c>
    </row>
    <row r="1443" spans="1:10" ht="15.75" x14ac:dyDescent="0.25">
      <c r="A1443" s="27">
        <f>CADASTROS!$B$1227</f>
        <v>1225</v>
      </c>
      <c r="B1443" s="18" t="str">
        <f>CADASTROS!$C$1227</f>
        <v>Jeferson dos Santos</v>
      </c>
      <c r="C1443" s="28"/>
      <c r="D1443" s="44">
        <f>PLANILHA_COLHEITA_DIÁRIA!$I$1887</f>
        <v>0</v>
      </c>
      <c r="E1443" s="20">
        <v>6</v>
      </c>
      <c r="F1443" s="29" t="str">
        <f>CADASTROS!$E$1227</f>
        <v>Cx. Econômica</v>
      </c>
      <c r="G1443" s="27">
        <f>CADASTROS!$F$1227</f>
        <v>973</v>
      </c>
      <c r="H1443" s="29">
        <f>CADASTROS!$G$1227</f>
        <v>13</v>
      </c>
      <c r="I1443" s="19" t="str">
        <f>CADASTROS!$H$1227</f>
        <v>00087943-9</v>
      </c>
      <c r="J1443" s="21">
        <f>D1443*E1443</f>
        <v>0</v>
      </c>
    </row>
    <row r="1444" spans="1:10" ht="15.75" x14ac:dyDescent="0.25">
      <c r="A1444" s="27">
        <f>CADASTROS!$B$1228</f>
        <v>1226</v>
      </c>
      <c r="B1444" s="18" t="str">
        <f>CADASTROS!$C$1228</f>
        <v>Diego dos Santos Oliveira</v>
      </c>
      <c r="C1444" s="28"/>
      <c r="D1444" s="44">
        <f>PLANILHA_COLHEITA_DIÁRIA!$I$1888</f>
        <v>0</v>
      </c>
      <c r="E1444" s="20">
        <v>6</v>
      </c>
      <c r="F1444" s="29" t="str">
        <f>CADASTROS!$E$1228</f>
        <v>Cx. Econômica</v>
      </c>
      <c r="G1444" s="27">
        <f>CADASTROS!$F$1228</f>
        <v>3802</v>
      </c>
      <c r="H1444" s="29">
        <f>CADASTROS!$G$1228</f>
        <v>13</v>
      </c>
      <c r="I1444" s="19" t="str">
        <f>CADASTROS!$H$1228</f>
        <v>00007525-6</v>
      </c>
      <c r="J1444" s="21">
        <f>D1444*E1444</f>
        <v>0</v>
      </c>
    </row>
    <row r="1445" spans="1:10" ht="15.75" x14ac:dyDescent="0.25">
      <c r="A1445" s="27">
        <f>CADASTROS!$B$1229</f>
        <v>1227</v>
      </c>
      <c r="B1445" s="18" t="str">
        <f>CADASTROS!$C$1229</f>
        <v>Valtecio Batista da Cruz</v>
      </c>
      <c r="C1445" s="28"/>
      <c r="D1445" s="44">
        <f>PLANILHA_COLHEITA_DIÁRIA!$I$1889</f>
        <v>0</v>
      </c>
      <c r="E1445" s="20">
        <v>6</v>
      </c>
      <c r="F1445" s="29" t="str">
        <f>CADASTROS!$E$1229</f>
        <v>Cx. Econômica</v>
      </c>
      <c r="G1445" s="27">
        <f>CADASTROS!$F$1229</f>
        <v>949</v>
      </c>
      <c r="H1445" s="29">
        <f>CADASTROS!$G$1229</f>
        <v>13</v>
      </c>
      <c r="I1445" s="19" t="str">
        <f>CADASTROS!$H$1229</f>
        <v>00025837-9</v>
      </c>
      <c r="J1445" s="21">
        <f>D1445*E1445</f>
        <v>0</v>
      </c>
    </row>
    <row r="1446" spans="1:10" ht="15.75" x14ac:dyDescent="0.25">
      <c r="A1446" s="27">
        <f>CADASTROS!$B$1230</f>
        <v>1228</v>
      </c>
      <c r="B1446" s="18" t="str">
        <f>CADASTROS!$C$1230</f>
        <v>Lucas Cruz Carvalho</v>
      </c>
      <c r="C1446" s="28"/>
      <c r="D1446" s="44">
        <f>PLANILHA_COLHEITA_DIÁRIA!$I$1890</f>
        <v>0</v>
      </c>
      <c r="E1446" s="20">
        <v>6</v>
      </c>
      <c r="F1446" s="29" t="str">
        <f>CADASTROS!$E$1230</f>
        <v>Cx. Econômica</v>
      </c>
      <c r="G1446" s="27">
        <f>CADASTROS!$F$1230</f>
        <v>4825</v>
      </c>
      <c r="H1446" s="29">
        <f>CADASTROS!$G$1230</f>
        <v>13</v>
      </c>
      <c r="I1446" s="19" t="str">
        <f>CADASTROS!$H$1230</f>
        <v>00008154-8</v>
      </c>
      <c r="J1446" s="21">
        <f t="shared" ref="J1446:J1477" si="43">D1446*E1446</f>
        <v>0</v>
      </c>
    </row>
    <row r="1447" spans="1:10" ht="15.75" x14ac:dyDescent="0.25">
      <c r="A1447" s="27">
        <f>CADASTROS!$B$1231</f>
        <v>1229</v>
      </c>
      <c r="B1447" s="18" t="str">
        <f>CADASTROS!$C$1231</f>
        <v xml:space="preserve">Gilmar V. de Assis/Maria E. de J. Santos </v>
      </c>
      <c r="C1447" s="28"/>
      <c r="D1447" s="44">
        <f>PLANILHA_COLHEITA_DIÁRIA!$I$1891</f>
        <v>0</v>
      </c>
      <c r="E1447" s="20">
        <v>6</v>
      </c>
      <c r="F1447" s="29" t="str">
        <f>CADASTROS!$E$1231</f>
        <v>Bradesco</v>
      </c>
      <c r="G1447" s="27" t="str">
        <f>CADASTROS!$F$1231</f>
        <v>3801-6</v>
      </c>
      <c r="H1447" s="29" t="str">
        <f>CADASTROS!$G$1231</f>
        <v>c/corr</v>
      </c>
      <c r="I1447" s="19" t="str">
        <f>CADASTROS!$H$1231</f>
        <v>0008536-7</v>
      </c>
      <c r="J1447" s="21">
        <f t="shared" si="43"/>
        <v>0</v>
      </c>
    </row>
    <row r="1448" spans="1:10" ht="15.75" x14ac:dyDescent="0.25">
      <c r="A1448" s="27">
        <f>CADASTROS!$B$1232</f>
        <v>1230</v>
      </c>
      <c r="B1448" s="18" t="str">
        <f>CADASTROS!$C$1232</f>
        <v>Joelita de Jesus Souza</v>
      </c>
      <c r="C1448" s="28"/>
      <c r="D1448" s="44">
        <f>PLANILHA_COLHEITA_DIÁRIA!$I$1892</f>
        <v>0</v>
      </c>
      <c r="E1448" s="20">
        <v>6</v>
      </c>
      <c r="F1448" s="29" t="str">
        <f>CADASTROS!$E$1232</f>
        <v>Bradesco</v>
      </c>
      <c r="G1448" s="27" t="str">
        <f>CADASTROS!$F$1232</f>
        <v>3801-6</v>
      </c>
      <c r="H1448" s="29" t="str">
        <f>CADASTROS!$G$1232</f>
        <v>c/corr</v>
      </c>
      <c r="I1448" s="19" t="str">
        <f>CADASTROS!$H$1232</f>
        <v>0000648-3</v>
      </c>
      <c r="J1448" s="21">
        <f t="shared" si="43"/>
        <v>0</v>
      </c>
    </row>
    <row r="1449" spans="1:10" ht="15.75" x14ac:dyDescent="0.25">
      <c r="A1449" s="27">
        <f>CADASTROS!$B$1233</f>
        <v>1231</v>
      </c>
      <c r="B1449" s="18" t="str">
        <f>CADASTROS!$C$1233</f>
        <v>Maria A. J. Souza</v>
      </c>
      <c r="C1449" s="28"/>
      <c r="D1449" s="44">
        <f>PLANILHA_COLHEITA_DIÁRIA!$I$1893</f>
        <v>0</v>
      </c>
      <c r="E1449" s="20">
        <v>6</v>
      </c>
      <c r="F1449" s="29" t="str">
        <f>CADASTROS!$E$1233</f>
        <v>Banco do Brasil</v>
      </c>
      <c r="G1449" s="27" t="str">
        <f>CADASTROS!$F$1233</f>
        <v>0963-6</v>
      </c>
      <c r="H1449" s="29" t="str">
        <f>CADASTROS!$G$1233</f>
        <v>poup</v>
      </c>
      <c r="I1449" s="19" t="str">
        <f>CADASTROS!$H$1233</f>
        <v>46.179-2</v>
      </c>
      <c r="J1449" s="21">
        <f t="shared" si="43"/>
        <v>0</v>
      </c>
    </row>
    <row r="1450" spans="1:10" ht="15.75" x14ac:dyDescent="0.25">
      <c r="A1450" s="27">
        <f>CADASTROS!$B$1234</f>
        <v>1232</v>
      </c>
      <c r="B1450" s="18" t="str">
        <f>CADASTROS!$C$1234</f>
        <v>Lucielma Paes da Silva</v>
      </c>
      <c r="C1450" s="28"/>
      <c r="D1450" s="44">
        <f>PLANILHA_COLHEITA_DIÁRIA!$I$1894</f>
        <v>19.5</v>
      </c>
      <c r="E1450" s="20">
        <v>6</v>
      </c>
      <c r="F1450" s="29" t="str">
        <f>CADASTROS!$E$1234</f>
        <v>Cx. Econômica</v>
      </c>
      <c r="G1450" s="27">
        <f>CADASTROS!$F$1234</f>
        <v>780</v>
      </c>
      <c r="H1450" s="29">
        <f>CADASTROS!$G$1234</f>
        <v>13</v>
      </c>
      <c r="I1450" s="19" t="str">
        <f>CADASTROS!$H$1234</f>
        <v>00019052-8</v>
      </c>
      <c r="J1450" s="21">
        <f t="shared" si="43"/>
        <v>117</v>
      </c>
    </row>
    <row r="1451" spans="1:10" ht="15.75" x14ac:dyDescent="0.25">
      <c r="A1451" s="27">
        <f>CADASTROS!$B$1235</f>
        <v>1233</v>
      </c>
      <c r="B1451" s="18" t="str">
        <f>CADASTROS!$C$1235</f>
        <v>Maria José de Souza Miranda</v>
      </c>
      <c r="C1451" s="28"/>
      <c r="D1451" s="44">
        <f>PLANILHA_COLHEITA_DIÁRIA!$I$1895</f>
        <v>0</v>
      </c>
      <c r="E1451" s="20">
        <v>6</v>
      </c>
      <c r="F1451" s="29" t="str">
        <f>CADASTROS!$E$1235</f>
        <v>Bradesco</v>
      </c>
      <c r="G1451" s="27" t="str">
        <f>CADASTROS!$F$1235</f>
        <v>3655-2</v>
      </c>
      <c r="H1451" s="29" t="str">
        <f>CADASTROS!$G$1235</f>
        <v>c/corr</v>
      </c>
      <c r="I1451" s="19" t="str">
        <f>CADASTROS!$H$1235</f>
        <v>1004553-3</v>
      </c>
      <c r="J1451" s="21">
        <f t="shared" si="43"/>
        <v>0</v>
      </c>
    </row>
    <row r="1452" spans="1:10" ht="15.75" x14ac:dyDescent="0.25">
      <c r="A1452" s="27">
        <f>CADASTROS!$B$1236</f>
        <v>1234</v>
      </c>
      <c r="B1452" s="18" t="str">
        <f>CADASTROS!$C$1236</f>
        <v>Everaldo Santana de Jesus</v>
      </c>
      <c r="C1452" s="28"/>
      <c r="D1452" s="44">
        <f>PLANILHA_COLHEITA_DIÁRIA!$I$1896</f>
        <v>0</v>
      </c>
      <c r="E1452" s="20">
        <v>6</v>
      </c>
      <c r="F1452" s="29" t="str">
        <f>CADASTROS!$E$1236</f>
        <v>Bradesco</v>
      </c>
      <c r="G1452" s="27" t="str">
        <f>CADASTROS!$F$1236</f>
        <v>3616-1</v>
      </c>
      <c r="H1452" s="29" t="str">
        <f>CADASTROS!$G$1236</f>
        <v>c/corr</v>
      </c>
      <c r="I1452" s="19" t="str">
        <f>CADASTROS!$H$1236</f>
        <v>1001395-0</v>
      </c>
      <c r="J1452" s="21">
        <f t="shared" si="43"/>
        <v>0</v>
      </c>
    </row>
    <row r="1453" spans="1:10" ht="15.75" x14ac:dyDescent="0.25">
      <c r="A1453" s="27">
        <f>CADASTROS!$B$1237</f>
        <v>1235</v>
      </c>
      <c r="B1453" s="18" t="str">
        <f>CADASTROS!$C$1237</f>
        <v>Silvanete Antônio de Souza</v>
      </c>
      <c r="C1453" s="28"/>
      <c r="D1453" s="44">
        <f>PLANILHA_COLHEITA_DIÁRIA!$I$1897</f>
        <v>0</v>
      </c>
      <c r="E1453" s="20">
        <v>6</v>
      </c>
      <c r="F1453" s="29" t="str">
        <f>CADASTROS!$E$1237</f>
        <v>Cx. Econômica</v>
      </c>
      <c r="G1453" s="27">
        <f>CADASTROS!$F$1237</f>
        <v>4825</v>
      </c>
      <c r="H1453" s="29">
        <f>CADASTROS!$G$1237</f>
        <v>13</v>
      </c>
      <c r="I1453" s="19" t="str">
        <f>CADASTROS!$H$1237</f>
        <v>00001432-8</v>
      </c>
      <c r="J1453" s="21">
        <f t="shared" si="43"/>
        <v>0</v>
      </c>
    </row>
    <row r="1454" spans="1:10" ht="15.75" x14ac:dyDescent="0.25">
      <c r="A1454" s="27">
        <f>CADASTROS!$B$1238</f>
        <v>1236</v>
      </c>
      <c r="B1454" s="18" t="str">
        <f>CADASTROS!$C$1238</f>
        <v>Ana Sena Santos</v>
      </c>
      <c r="C1454" s="28"/>
      <c r="D1454" s="44">
        <f>PLANILHA_COLHEITA_DIÁRIA!$I$1898</f>
        <v>0</v>
      </c>
      <c r="E1454" s="20">
        <v>6</v>
      </c>
      <c r="F1454" s="29" t="str">
        <f>CADASTROS!$E$1238</f>
        <v>Cx. Econômica</v>
      </c>
      <c r="G1454" s="27">
        <f>CADASTROS!$F$1238</f>
        <v>949</v>
      </c>
      <c r="H1454" s="29">
        <f>CADASTROS!$G$1238</f>
        <v>23</v>
      </c>
      <c r="I1454" s="19" t="str">
        <f>CADASTROS!$H$1238</f>
        <v>00008345-2</v>
      </c>
      <c r="J1454" s="21">
        <f t="shared" si="43"/>
        <v>0</v>
      </c>
    </row>
    <row r="1455" spans="1:10" ht="15.75" x14ac:dyDescent="0.25">
      <c r="A1455" s="27">
        <f>CADASTROS!$B$1239</f>
        <v>1237</v>
      </c>
      <c r="B1455" s="18" t="str">
        <f>CADASTROS!$C$1239</f>
        <v>Eudice Paixão Maia</v>
      </c>
      <c r="C1455" s="28"/>
      <c r="D1455" s="44">
        <f>PLANILHA_COLHEITA_DIÁRIA!$I$1910</f>
        <v>0</v>
      </c>
      <c r="E1455" s="20">
        <v>6</v>
      </c>
      <c r="F1455" s="29" t="str">
        <f>CADASTROS!$E$1239</f>
        <v>Cx. Econômica</v>
      </c>
      <c r="G1455" s="27">
        <f>CADASTROS!$F$1239</f>
        <v>949</v>
      </c>
      <c r="H1455" s="29">
        <f>CADASTROS!$G$1239</f>
        <v>23</v>
      </c>
      <c r="I1455" s="19" t="str">
        <f>CADASTROS!$H$1239</f>
        <v>00024537-1</v>
      </c>
      <c r="J1455" s="21">
        <f t="shared" si="43"/>
        <v>0</v>
      </c>
    </row>
    <row r="1456" spans="1:10" ht="15.75" x14ac:dyDescent="0.25">
      <c r="A1456" s="27">
        <f>CADASTROS!$B$1240</f>
        <v>1238</v>
      </c>
      <c r="B1456" s="18" t="str">
        <f>CADASTROS!$C$1240</f>
        <v>Clenilda Oliveira dos Santos</v>
      </c>
      <c r="C1456" s="28"/>
      <c r="D1456" s="44">
        <f>PLANILHA_COLHEITA_DIÁRIA!$I$1911</f>
        <v>0</v>
      </c>
      <c r="E1456" s="20">
        <v>6</v>
      </c>
      <c r="F1456" s="29" t="str">
        <f>CADASTROS!$E$1240</f>
        <v>Cx. Econômica</v>
      </c>
      <c r="G1456" s="27">
        <f>CADASTROS!$F$1240</f>
        <v>2734</v>
      </c>
      <c r="H1456" s="29">
        <f>CADASTROS!$G$1240</f>
        <v>13</v>
      </c>
      <c r="I1456" s="19" t="str">
        <f>CADASTROS!$H$1240</f>
        <v>00055654-6</v>
      </c>
      <c r="J1456" s="21">
        <f t="shared" si="43"/>
        <v>0</v>
      </c>
    </row>
    <row r="1457" spans="1:10" ht="15.75" x14ac:dyDescent="0.25">
      <c r="A1457" s="27">
        <f>CADASTROS!$B$1241</f>
        <v>1239</v>
      </c>
      <c r="B1457" s="18" t="str">
        <f>CADASTROS!$C$1241</f>
        <v>Luzinete Lima A. Santos</v>
      </c>
      <c r="C1457" s="28"/>
      <c r="D1457" s="44">
        <f>PLANILHA_COLHEITA_DIÁRIA!$I$1912</f>
        <v>116</v>
      </c>
      <c r="E1457" s="20">
        <v>6</v>
      </c>
      <c r="F1457" s="29" t="str">
        <f>CADASTROS!$E$1241</f>
        <v>Cx. Econômica</v>
      </c>
      <c r="G1457" s="27">
        <f>CADASTROS!$F$1241</f>
        <v>951</v>
      </c>
      <c r="H1457" s="29">
        <f>CADASTROS!$G$1241</f>
        <v>13</v>
      </c>
      <c r="I1457" s="19" t="str">
        <f>CADASTROS!$H$1241</f>
        <v>00096761-3</v>
      </c>
      <c r="J1457" s="21">
        <f t="shared" si="43"/>
        <v>696</v>
      </c>
    </row>
    <row r="1458" spans="1:10" ht="15.75" x14ac:dyDescent="0.25">
      <c r="A1458" s="27">
        <f>CADASTROS!$B$1242</f>
        <v>1240</v>
      </c>
      <c r="B1458" s="18" t="str">
        <f>CADASTROS!$C$1242</f>
        <v>Lucilene Maria Oliveira</v>
      </c>
      <c r="C1458" s="28"/>
      <c r="D1458" s="44">
        <f>PLANILHA_COLHEITA_DIÁRIA!$I$1913</f>
        <v>24.5</v>
      </c>
      <c r="E1458" s="20">
        <v>6</v>
      </c>
      <c r="F1458" s="29" t="str">
        <f>CADASTROS!$E$1242</f>
        <v>Bradesco</v>
      </c>
      <c r="G1458" s="27" t="str">
        <f>CADASTROS!$F$1242</f>
        <v>3801-6</v>
      </c>
      <c r="H1458" s="29" t="str">
        <f>CADASTROS!$G$1242</f>
        <v>c/corr</v>
      </c>
      <c r="I1458" s="19" t="str">
        <f>CADASTROS!$H$1242</f>
        <v>0350385-2</v>
      </c>
      <c r="J1458" s="21">
        <f t="shared" si="43"/>
        <v>147</v>
      </c>
    </row>
    <row r="1459" spans="1:10" ht="15.75" x14ac:dyDescent="0.25">
      <c r="A1459" s="27">
        <f>CADASTROS!$B$1243</f>
        <v>1241</v>
      </c>
      <c r="B1459" s="18" t="str">
        <f>CADASTROS!$C$1243</f>
        <v>Rosivania Madalena de Souza</v>
      </c>
      <c r="C1459" s="28"/>
      <c r="D1459" s="51">
        <f>PLANILHA_COLHEITA_DIÁRIA!$I$1914</f>
        <v>0</v>
      </c>
      <c r="E1459" s="20">
        <v>6</v>
      </c>
      <c r="F1459" s="29" t="str">
        <f>CADASTROS!$E$1243</f>
        <v>Bradesco</v>
      </c>
      <c r="G1459" s="27" t="str">
        <f>CADASTROS!$F$1243</f>
        <v>3801-6</v>
      </c>
      <c r="H1459" s="29" t="str">
        <f>CADASTROS!$G$1243</f>
        <v>poup</v>
      </c>
      <c r="I1459" s="19" t="str">
        <f>CADASTROS!$H$1243</f>
        <v>1000147-1</v>
      </c>
      <c r="J1459" s="21">
        <f t="shared" si="43"/>
        <v>0</v>
      </c>
    </row>
    <row r="1460" spans="1:10" ht="15.75" x14ac:dyDescent="0.25">
      <c r="A1460" s="27">
        <f>CADASTROS!$B$1244</f>
        <v>1242</v>
      </c>
      <c r="B1460" s="18" t="str">
        <f>CADASTROS!$C$1244</f>
        <v>Tamires Lima de Jesus</v>
      </c>
      <c r="C1460" s="28"/>
      <c r="D1460" s="51">
        <f>PLANILHA_COLHEITA_DIÁRIA!$I$1915</f>
        <v>0</v>
      </c>
      <c r="E1460" s="20">
        <v>6</v>
      </c>
      <c r="F1460" s="29" t="str">
        <f>CADASTROS!$E$1244</f>
        <v>Cx. Econômica</v>
      </c>
      <c r="G1460" s="27">
        <f>CADASTROS!$F$1244</f>
        <v>4825</v>
      </c>
      <c r="H1460" s="29">
        <f>CADASTROS!$G$1244</f>
        <v>13</v>
      </c>
      <c r="I1460" s="19" t="str">
        <f>CADASTROS!$H$1244</f>
        <v>00022280-0</v>
      </c>
      <c r="J1460" s="21">
        <f t="shared" si="43"/>
        <v>0</v>
      </c>
    </row>
    <row r="1461" spans="1:10" ht="15.75" x14ac:dyDescent="0.25">
      <c r="A1461" s="27">
        <f>CADASTROS!$B$1245</f>
        <v>1243</v>
      </c>
      <c r="B1461" s="18" t="str">
        <f>CADASTROS!$C$1245</f>
        <v>Leonice de Jesus Monteiro</v>
      </c>
      <c r="C1461" s="28"/>
      <c r="D1461" s="44">
        <f>PLANILHA_COLHEITA_DIÁRIA!$I$1916</f>
        <v>0</v>
      </c>
      <c r="E1461" s="20">
        <v>6</v>
      </c>
      <c r="F1461" s="29" t="str">
        <f>CADASTROS!$E$1245</f>
        <v>Cx. Econômica</v>
      </c>
      <c r="G1461" s="27">
        <f>CADASTROS!$F$1245</f>
        <v>4825</v>
      </c>
      <c r="H1461" s="29">
        <f>CADASTROS!$G$1245</f>
        <v>13</v>
      </c>
      <c r="I1461" s="19" t="str">
        <f>CADASTROS!$H$1245</f>
        <v>00000293-1</v>
      </c>
      <c r="J1461" s="21">
        <f t="shared" si="43"/>
        <v>0</v>
      </c>
    </row>
    <row r="1462" spans="1:10" ht="15.75" x14ac:dyDescent="0.25">
      <c r="A1462" s="27">
        <f>CADASTROS!$B$1246</f>
        <v>1244</v>
      </c>
      <c r="B1462" s="18" t="str">
        <f>CADASTROS!$C$1246</f>
        <v>Raimunda Madalena de Souza</v>
      </c>
      <c r="C1462" s="28"/>
      <c r="D1462" s="44">
        <f>PLANILHA_COLHEITA_DIÁRIA!$I$1917</f>
        <v>0</v>
      </c>
      <c r="E1462" s="20">
        <v>6</v>
      </c>
      <c r="F1462" s="29" t="str">
        <f>CADASTROS!$E$1246</f>
        <v>Bradesco</v>
      </c>
      <c r="G1462" s="27" t="str">
        <f>CADASTROS!$F$1246</f>
        <v>3801-6</v>
      </c>
      <c r="H1462" s="29" t="str">
        <f>CADASTROS!$G$1246</f>
        <v>poup</v>
      </c>
      <c r="I1462" s="19" t="str">
        <f>CADASTROS!$H$1246</f>
        <v>1000175-7</v>
      </c>
      <c r="J1462" s="21">
        <f t="shared" si="43"/>
        <v>0</v>
      </c>
    </row>
    <row r="1463" spans="1:10" ht="15.75" x14ac:dyDescent="0.25">
      <c r="A1463" s="27">
        <f>CADASTROS!$B$1247</f>
        <v>1245</v>
      </c>
      <c r="B1463" s="18" t="str">
        <f>CADASTROS!$C$1247</f>
        <v>Betania Maria de Jesus</v>
      </c>
      <c r="C1463" s="28"/>
      <c r="D1463" s="44">
        <f>PLANILHA_COLHEITA_DIÁRIA!$I$1918</f>
        <v>49.5</v>
      </c>
      <c r="E1463" s="20">
        <v>6</v>
      </c>
      <c r="F1463" s="29" t="str">
        <f>CADASTROS!$E$1247</f>
        <v>Cx. Econômica</v>
      </c>
      <c r="G1463" s="27">
        <f>CADASTROS!$F$1247</f>
        <v>4825</v>
      </c>
      <c r="H1463" s="29">
        <f>CADASTROS!$G$1247</f>
        <v>13</v>
      </c>
      <c r="I1463" s="19" t="str">
        <f>CADASTROS!$H$1247</f>
        <v>00001066-7</v>
      </c>
      <c r="J1463" s="21">
        <f t="shared" si="43"/>
        <v>297</v>
      </c>
    </row>
    <row r="1464" spans="1:10" ht="15.75" x14ac:dyDescent="0.25">
      <c r="A1464" s="27">
        <f>CADASTROS!$B$1248</f>
        <v>1246</v>
      </c>
      <c r="B1464" s="18" t="str">
        <f>CADASTROS!$C$1248</f>
        <v>Eliana Rosa de Souza</v>
      </c>
      <c r="C1464" s="28"/>
      <c r="D1464" s="51">
        <f>PLANILHA_COLHEITA_DIÁRIA!$I$1919</f>
        <v>28.5</v>
      </c>
      <c r="E1464" s="20">
        <v>6</v>
      </c>
      <c r="F1464" s="29" t="str">
        <f>CADASTROS!$E$1248</f>
        <v>Cx. Econômica</v>
      </c>
      <c r="G1464" s="27">
        <f>CADASTROS!$F$1248</f>
        <v>4825</v>
      </c>
      <c r="H1464" s="29">
        <f>CADASTROS!$G$1248</f>
        <v>13</v>
      </c>
      <c r="I1464" s="19" t="str">
        <f>CADASTROS!$H$1248</f>
        <v>00011941-3</v>
      </c>
      <c r="J1464" s="21">
        <f t="shared" si="43"/>
        <v>171</v>
      </c>
    </row>
    <row r="1465" spans="1:10" ht="15.75" x14ac:dyDescent="0.25">
      <c r="A1465" s="27">
        <f>CADASTROS!$B$1249</f>
        <v>1247</v>
      </c>
      <c r="B1465" s="18" t="str">
        <f>CADASTROS!$C$1249</f>
        <v>Elenir M. dos Anjos</v>
      </c>
      <c r="C1465" s="28"/>
      <c r="D1465" s="51">
        <f>PLANILHA_COLHEITA_DIÁRIA!$I$1920</f>
        <v>64</v>
      </c>
      <c r="E1465" s="20">
        <v>6</v>
      </c>
      <c r="F1465" s="29" t="str">
        <f>CADASTROS!$E$1249</f>
        <v>Cx. Econômica</v>
      </c>
      <c r="G1465" s="27">
        <f>CADASTROS!$F$1249</f>
        <v>949</v>
      </c>
      <c r="H1465" s="29">
        <f>CADASTROS!$G$1249</f>
        <v>13</v>
      </c>
      <c r="I1465" s="19" t="str">
        <f>CADASTROS!$H$1249</f>
        <v>00074265-3</v>
      </c>
      <c r="J1465" s="21">
        <f t="shared" si="43"/>
        <v>384</v>
      </c>
    </row>
    <row r="1466" spans="1:10" ht="15.75" x14ac:dyDescent="0.25">
      <c r="A1466" s="27">
        <f>CADASTROS!$B$1250</f>
        <v>1248</v>
      </c>
      <c r="B1466" s="18" t="str">
        <f>CADASTROS!$C$1250</f>
        <v>Isabel Lima da Silva Santos</v>
      </c>
      <c r="C1466" s="28"/>
      <c r="D1466" s="44">
        <f>PLANILHA_COLHEITA_DIÁRIA!$I$1921</f>
        <v>57</v>
      </c>
      <c r="E1466" s="20">
        <v>6</v>
      </c>
      <c r="F1466" s="29" t="str">
        <f>CADASTROS!$E$1250</f>
        <v>Cx. Econômica</v>
      </c>
      <c r="G1466" s="27">
        <f>CADASTROS!$F$1250</f>
        <v>949</v>
      </c>
      <c r="H1466" s="29">
        <f>CADASTROS!$G$1250</f>
        <v>13</v>
      </c>
      <c r="I1466" s="19" t="str">
        <f>CADASTROS!$H$1250</f>
        <v>00027300-9</v>
      </c>
      <c r="J1466" s="21">
        <f t="shared" si="43"/>
        <v>342</v>
      </c>
    </row>
    <row r="1467" spans="1:10" ht="15.75" x14ac:dyDescent="0.25">
      <c r="A1467" s="27">
        <f>CADASTROS!$B$1251</f>
        <v>1249</v>
      </c>
      <c r="B1467" s="18" t="str">
        <f>CADASTROS!$C$1251</f>
        <v>Jeferson Anjos Oliveira</v>
      </c>
      <c r="C1467" s="28"/>
      <c r="D1467" s="44">
        <f>PLANILHA_COLHEITA_DIÁRIA!$I$1922</f>
        <v>0</v>
      </c>
      <c r="E1467" s="20">
        <v>6</v>
      </c>
      <c r="F1467" s="29" t="str">
        <f>CADASTROS!$E$1251</f>
        <v>Cx. Econômica</v>
      </c>
      <c r="G1467" s="27">
        <f>CADASTROS!$F$1251</f>
        <v>4825</v>
      </c>
      <c r="H1467" s="29">
        <f>CADASTROS!$G$1251</f>
        <v>13</v>
      </c>
      <c r="I1467" s="19" t="str">
        <f>CADASTROS!$H$1251</f>
        <v>00023315-1</v>
      </c>
      <c r="J1467" s="21">
        <f t="shared" si="43"/>
        <v>0</v>
      </c>
    </row>
    <row r="1468" spans="1:10" ht="15.75" x14ac:dyDescent="0.25">
      <c r="A1468" s="27">
        <f>CADASTROS!$B$1252</f>
        <v>1250</v>
      </c>
      <c r="B1468" s="18" t="str">
        <f>CADASTROS!$C$1252</f>
        <v>João Carlos N. Gomes</v>
      </c>
      <c r="C1468" s="28"/>
      <c r="D1468" s="44">
        <f>PLANILHA_COLHEITA_DIÁRIA!$I$1923</f>
        <v>0</v>
      </c>
      <c r="E1468" s="20">
        <v>6</v>
      </c>
      <c r="F1468" s="29" t="str">
        <f>CADASTROS!$E$1252</f>
        <v>Cx. Econômica</v>
      </c>
      <c r="G1468" s="27">
        <f>CADASTROS!$F$1252</f>
        <v>4818</v>
      </c>
      <c r="H1468" s="29">
        <f>CADASTROS!$G$1252</f>
        <v>13</v>
      </c>
      <c r="I1468" s="19" t="str">
        <f>CADASTROS!$H$1252</f>
        <v>00006862-4</v>
      </c>
      <c r="J1468" s="21">
        <f t="shared" si="43"/>
        <v>0</v>
      </c>
    </row>
    <row r="1469" spans="1:10" ht="15.75" x14ac:dyDescent="0.25">
      <c r="A1469" s="27">
        <f>CADASTROS!$B$1253</f>
        <v>1251</v>
      </c>
      <c r="B1469" s="18" t="str">
        <f>CADASTROS!$C$1253</f>
        <v>Paulo Pereira dos Santos</v>
      </c>
      <c r="C1469" s="28"/>
      <c r="D1469" s="44">
        <f>PLANILHA_COLHEITA_DIÁRIA!$I$1924</f>
        <v>101</v>
      </c>
      <c r="E1469" s="20">
        <v>6</v>
      </c>
      <c r="F1469" s="29" t="str">
        <f>CADASTROS!$E$1253</f>
        <v>Cx. Econômica</v>
      </c>
      <c r="G1469" s="27">
        <f>CADASTROS!$F$1253</f>
        <v>780</v>
      </c>
      <c r="H1469" s="29">
        <f>CADASTROS!$G$1253</f>
        <v>23</v>
      </c>
      <c r="I1469" s="19" t="str">
        <f>CADASTROS!$H$1253</f>
        <v>00012091-0</v>
      </c>
      <c r="J1469" s="21">
        <f t="shared" si="43"/>
        <v>606</v>
      </c>
    </row>
    <row r="1470" spans="1:10" ht="15.75" x14ac:dyDescent="0.25">
      <c r="A1470" s="27">
        <f>CADASTROS!$B$1254</f>
        <v>1252</v>
      </c>
      <c r="B1470" s="18" t="str">
        <f>CADASTROS!$C$1254</f>
        <v>Maria Celes Ferreira Souza</v>
      </c>
      <c r="C1470" s="28"/>
      <c r="D1470" s="44">
        <f>PLANILHA_COLHEITA_DIÁRIA!$I$1925</f>
        <v>0</v>
      </c>
      <c r="E1470" s="20">
        <v>6</v>
      </c>
      <c r="F1470" s="29" t="str">
        <f>CADASTROS!$E$1254</f>
        <v>Bradesco</v>
      </c>
      <c r="G1470" s="27" t="str">
        <f>CADASTROS!$F$1254</f>
        <v>3616-1</v>
      </c>
      <c r="H1470" s="29" t="str">
        <f>CADASTROS!$G$1254</f>
        <v>c/corr</v>
      </c>
      <c r="I1470" s="19" t="str">
        <f>CADASTROS!$H$1254</f>
        <v>0050164-6</v>
      </c>
      <c r="J1470" s="21">
        <f t="shared" si="43"/>
        <v>0</v>
      </c>
    </row>
    <row r="1471" spans="1:10" ht="15.75" x14ac:dyDescent="0.25">
      <c r="A1471" s="27">
        <f>CADASTROS!$B$1255</f>
        <v>1253</v>
      </c>
      <c r="B1471" s="18" t="str">
        <f>CADASTROS!$C$1255</f>
        <v>Carlisson dos R Mangab</v>
      </c>
      <c r="C1471" s="28"/>
      <c r="D1471" s="44">
        <f>PLANILHA_COLHEITA_DIÁRIA!$I$1926</f>
        <v>0</v>
      </c>
      <c r="E1471" s="20">
        <v>6</v>
      </c>
      <c r="F1471" s="29" t="str">
        <f>CADASTROS!$E$1255</f>
        <v>Cx. Econômica</v>
      </c>
      <c r="G1471" s="27">
        <f>CADASTROS!$F$1255</f>
        <v>4825</v>
      </c>
      <c r="H1471" s="29">
        <f>CADASTROS!$G$1255</f>
        <v>13</v>
      </c>
      <c r="I1471" s="19" t="str">
        <f>CADASTROS!$H$1255</f>
        <v>00018828-8</v>
      </c>
      <c r="J1471" s="21">
        <f t="shared" si="43"/>
        <v>0</v>
      </c>
    </row>
    <row r="1472" spans="1:10" ht="15.75" x14ac:dyDescent="0.25">
      <c r="A1472" s="27">
        <f>CADASTROS!$B$1256</f>
        <v>1254</v>
      </c>
      <c r="B1472" s="18" t="str">
        <f>CADASTROS!$C$1256</f>
        <v>Roberio Ivan de Oliveira</v>
      </c>
      <c r="C1472" s="28"/>
      <c r="D1472" s="44">
        <f>PLANILHA_COLHEITA_DIÁRIA!$I$1927</f>
        <v>0</v>
      </c>
      <c r="E1472" s="20">
        <v>6</v>
      </c>
      <c r="F1472" s="29" t="str">
        <f>CADASTROS!$E$1256</f>
        <v>Cx. Econômica</v>
      </c>
      <c r="G1472" s="27">
        <f>CADASTROS!$F$1256</f>
        <v>4825</v>
      </c>
      <c r="H1472" s="29">
        <f>CADASTROS!$G$1256</f>
        <v>13</v>
      </c>
      <c r="I1472" s="19" t="str">
        <f>CADASTROS!$H$1256</f>
        <v>00012825-0</v>
      </c>
      <c r="J1472" s="21">
        <f t="shared" si="43"/>
        <v>0</v>
      </c>
    </row>
    <row r="1473" spans="1:10" ht="15.75" x14ac:dyDescent="0.25">
      <c r="A1473" s="27">
        <f>CADASTROS!$B$1257</f>
        <v>1255</v>
      </c>
      <c r="B1473" s="18" t="str">
        <f>CADASTROS!$C$1257</f>
        <v>Sandra Euzébia dos Anjos</v>
      </c>
      <c r="C1473" s="28"/>
      <c r="D1473" s="44">
        <f>PLANILHA_COLHEITA_DIÁRIA!$I$1928</f>
        <v>0</v>
      </c>
      <c r="E1473" s="20">
        <v>6</v>
      </c>
      <c r="F1473" s="29" t="str">
        <f>CADASTROS!$E$1257</f>
        <v>Bradesco</v>
      </c>
      <c r="G1473" s="27" t="str">
        <f>CADASTROS!$F$1257</f>
        <v>3801-6</v>
      </c>
      <c r="H1473" s="29" t="str">
        <f>CADASTROS!$G$1257</f>
        <v>poup</v>
      </c>
      <c r="I1473" s="19" t="str">
        <f>CADASTROS!$H$1257</f>
        <v>0350565-0</v>
      </c>
      <c r="J1473" s="21">
        <f t="shared" si="43"/>
        <v>0</v>
      </c>
    </row>
    <row r="1474" spans="1:10" ht="15.75" x14ac:dyDescent="0.25">
      <c r="A1474" s="27">
        <f>CADASTROS!$B$1258</f>
        <v>1256</v>
      </c>
      <c r="B1474" s="18" t="str">
        <f>CADASTROS!$C$1258</f>
        <v>Girleide Santana</v>
      </c>
      <c r="C1474" s="28"/>
      <c r="D1474" s="50">
        <f>PLANILHA_COLHEITA_DIÁRIA!$I$1929</f>
        <v>32.5</v>
      </c>
      <c r="E1474" s="20">
        <v>6</v>
      </c>
      <c r="F1474" s="29" t="str">
        <f>CADASTROS!$E$1258</f>
        <v>Cx. Econômica</v>
      </c>
      <c r="G1474" s="27">
        <f>CADASTROS!$F$1258</f>
        <v>4818</v>
      </c>
      <c r="H1474" s="29">
        <f>CADASTROS!$G$1258</f>
        <v>13</v>
      </c>
      <c r="I1474" s="19" t="str">
        <f>CADASTROS!$H$1258</f>
        <v>00006184-0</v>
      </c>
      <c r="J1474" s="21">
        <f t="shared" si="43"/>
        <v>195</v>
      </c>
    </row>
    <row r="1475" spans="1:10" ht="15.75" x14ac:dyDescent="0.25">
      <c r="A1475" s="27">
        <f>CADASTROS!$B$1259</f>
        <v>1257</v>
      </c>
      <c r="B1475" s="18" t="str">
        <f>CADASTROS!$C$1259</f>
        <v>Cleber de Jesus Oliveira</v>
      </c>
      <c r="C1475" s="28"/>
      <c r="D1475" s="50">
        <f>PLANILHA_COLHEITA_DIÁRIA!$I$1930</f>
        <v>36</v>
      </c>
      <c r="E1475" s="20">
        <v>6</v>
      </c>
      <c r="F1475" s="29" t="str">
        <f>CADASTROS!$E$1259</f>
        <v>Bradesco</v>
      </c>
      <c r="G1475" s="27" t="str">
        <f>CADASTROS!$F$1259</f>
        <v>3532-7</v>
      </c>
      <c r="H1475" s="29" t="str">
        <f>CADASTROS!$G$1259</f>
        <v>poup</v>
      </c>
      <c r="I1475" s="19" t="str">
        <f>CADASTROS!$H$1259</f>
        <v>0003149-6</v>
      </c>
      <c r="J1475" s="21">
        <f t="shared" si="43"/>
        <v>216</v>
      </c>
    </row>
    <row r="1476" spans="1:10" ht="15.75" x14ac:dyDescent="0.25">
      <c r="A1476" s="27">
        <f>CADASTROS!$B$1260</f>
        <v>1258</v>
      </c>
      <c r="B1476" s="18" t="str">
        <f>CADASTROS!$C$1260</f>
        <v>Elisangela Maria de Souza</v>
      </c>
      <c r="C1476" s="28"/>
      <c r="D1476" s="44">
        <f>PLANILHA_COLHEITA_DIÁRIA!$I$1931</f>
        <v>79</v>
      </c>
      <c r="E1476" s="20">
        <v>6</v>
      </c>
      <c r="F1476" s="29" t="str">
        <f>CADASTROS!$E$1260</f>
        <v>Bradesco</v>
      </c>
      <c r="G1476" s="27" t="str">
        <f>CADASTROS!$F$1260</f>
        <v>3801-6</v>
      </c>
      <c r="H1476" s="29" t="str">
        <f>CADASTROS!$G$1260</f>
        <v>poup</v>
      </c>
      <c r="I1476" s="19" t="str">
        <f>CADASTROS!$H$1260</f>
        <v>0523153-1</v>
      </c>
      <c r="J1476" s="21">
        <f t="shared" si="43"/>
        <v>474</v>
      </c>
    </row>
    <row r="1477" spans="1:10" ht="15.75" x14ac:dyDescent="0.25">
      <c r="A1477" s="27">
        <f>CADASTROS!$B$1261</f>
        <v>1259</v>
      </c>
      <c r="B1477" s="18" t="str">
        <f>CADASTROS!$C$1261</f>
        <v>Miralva de Jesus Batista</v>
      </c>
      <c r="C1477" s="28"/>
      <c r="D1477" s="44">
        <f>PLANILHA_COLHEITA_DIÁRIA!$I$1932</f>
        <v>0</v>
      </c>
      <c r="E1477" s="20">
        <v>6</v>
      </c>
      <c r="F1477" s="29" t="str">
        <f>CADASTROS!$E$1261</f>
        <v>Bradesco</v>
      </c>
      <c r="G1477" s="27" t="str">
        <f>CADASTROS!$F$1261</f>
        <v>3616-1</v>
      </c>
      <c r="H1477" s="29" t="str">
        <f>CADASTROS!$G$1261</f>
        <v>poup</v>
      </c>
      <c r="I1477" s="19" t="str">
        <f>CADASTROS!$H$1261</f>
        <v>1001294-5</v>
      </c>
      <c r="J1477" s="21">
        <f t="shared" si="43"/>
        <v>0</v>
      </c>
    </row>
    <row r="1478" spans="1:10" ht="15.75" x14ac:dyDescent="0.25">
      <c r="B1478" s="7"/>
      <c r="C1478" s="7"/>
      <c r="D1478" s="15">
        <f>SUM(D1433:D1477)</f>
        <v>677</v>
      </c>
      <c r="E1478" s="15"/>
      <c r="F1478" s="41"/>
      <c r="G1478" s="12"/>
      <c r="H1478" s="12"/>
      <c r="I1478" s="42"/>
      <c r="J1478" s="17">
        <f>SUM(J1433:J1477)</f>
        <v>4062</v>
      </c>
    </row>
    <row r="1480" spans="1:10" ht="15.75" x14ac:dyDescent="0.25">
      <c r="A1480" s="282" t="s">
        <v>8</v>
      </c>
      <c r="B1480" s="282"/>
      <c r="C1480" s="282"/>
      <c r="D1480" s="282"/>
      <c r="E1480" s="282"/>
      <c r="F1480" s="282"/>
      <c r="G1480" s="282"/>
      <c r="H1480" s="282"/>
      <c r="I1480" s="282"/>
      <c r="J1480" s="282"/>
    </row>
    <row r="1481" spans="1:10" ht="16.5" thickBot="1" x14ac:dyDescent="0.3">
      <c r="A1481" s="283" t="s">
        <v>10</v>
      </c>
      <c r="B1481" s="283"/>
      <c r="C1481" s="283"/>
      <c r="D1481" s="283"/>
      <c r="E1481" s="283"/>
      <c r="F1481" s="283"/>
      <c r="G1481" s="283"/>
      <c r="H1481" s="283"/>
      <c r="I1481" s="283"/>
      <c r="J1481" s="283"/>
    </row>
    <row r="1482" spans="1:10" ht="17.25" thickTop="1" thickBot="1" x14ac:dyDescent="0.3">
      <c r="A1482" s="284" t="s">
        <v>2967</v>
      </c>
      <c r="B1482" s="284"/>
      <c r="C1482" s="284"/>
      <c r="D1482" s="284"/>
      <c r="E1482" s="284"/>
      <c r="F1482" s="284"/>
      <c r="G1482" s="284"/>
      <c r="H1482" s="284"/>
      <c r="I1482" s="284"/>
      <c r="J1482" s="284"/>
    </row>
    <row r="1483" spans="1:10" ht="16.5" customHeight="1" x14ac:dyDescent="0.25">
      <c r="A1483" s="22" t="s">
        <v>21</v>
      </c>
      <c r="B1483" s="285" t="s">
        <v>19</v>
      </c>
      <c r="C1483" s="285" t="s">
        <v>7</v>
      </c>
      <c r="D1483" s="40" t="s">
        <v>13</v>
      </c>
      <c r="E1483" s="23" t="s">
        <v>12</v>
      </c>
      <c r="F1483" s="99" t="s">
        <v>14</v>
      </c>
      <c r="G1483" s="99" t="s">
        <v>15</v>
      </c>
      <c r="H1483" s="99" t="s">
        <v>16</v>
      </c>
      <c r="I1483" s="99" t="s">
        <v>17</v>
      </c>
      <c r="J1483" s="287" t="s">
        <v>18</v>
      </c>
    </row>
    <row r="1484" spans="1:10" ht="18" customHeight="1" thickBot="1" x14ac:dyDescent="0.3">
      <c r="A1484" s="24" t="s">
        <v>20</v>
      </c>
      <c r="B1484" s="286"/>
      <c r="C1484" s="286"/>
      <c r="D1484" s="38"/>
      <c r="E1484" s="38" t="s">
        <v>11</v>
      </c>
      <c r="F1484" s="100"/>
      <c r="G1484" s="100"/>
      <c r="H1484" s="100"/>
      <c r="I1484" s="100"/>
      <c r="J1484" s="288"/>
    </row>
    <row r="1485" spans="1:10" ht="15.75" x14ac:dyDescent="0.25">
      <c r="A1485" s="27">
        <f>CADASTROS!$B$1262</f>
        <v>1260</v>
      </c>
      <c r="B1485" s="18" t="str">
        <f>CADASTROS!$C$1262</f>
        <v>Joelma da Silva Pereira</v>
      </c>
      <c r="C1485" s="28"/>
      <c r="D1485" s="44">
        <f>PLANILHA_COLHEITA_DIÁRIA!$I$1933</f>
        <v>0</v>
      </c>
      <c r="E1485" s="20">
        <v>6</v>
      </c>
      <c r="F1485" s="29" t="str">
        <f>CADASTROS!$E$1262</f>
        <v>Cx. Econômica</v>
      </c>
      <c r="G1485" s="27">
        <f>CADASTROS!$F$1262</f>
        <v>4825</v>
      </c>
      <c r="H1485" s="29">
        <f>CADASTROS!$G$1262</f>
        <v>13</v>
      </c>
      <c r="I1485" s="19" t="str">
        <f>CADASTROS!$H$1262</f>
        <v>00021566-8</v>
      </c>
      <c r="J1485" s="21">
        <f t="shared" ref="J1485:J1494" si="44">D1485*E1485</f>
        <v>0</v>
      </c>
    </row>
    <row r="1486" spans="1:10" ht="15.75" x14ac:dyDescent="0.25">
      <c r="A1486" s="27">
        <f>CADASTROS!$B$1263</f>
        <v>1261</v>
      </c>
      <c r="B1486" s="18" t="str">
        <f>CADASTROS!$C$1263</f>
        <v>Erivalda Pereira Brito</v>
      </c>
      <c r="C1486" s="28"/>
      <c r="D1486" s="44">
        <f>PLANILHA_COLHEITA_DIÁRIA!$I$1934</f>
        <v>0</v>
      </c>
      <c r="E1486" s="20">
        <v>6</v>
      </c>
      <c r="F1486" s="29" t="str">
        <f>CADASTROS!$E$1263</f>
        <v>Cx. Econômica</v>
      </c>
      <c r="G1486" s="27">
        <f>CADASTROS!$F$1263</f>
        <v>780</v>
      </c>
      <c r="H1486" s="29">
        <f>CADASTROS!$G$1263</f>
        <v>23</v>
      </c>
      <c r="I1486" s="19" t="str">
        <f>CADASTROS!$H$1263</f>
        <v>00016714-3</v>
      </c>
      <c r="J1486" s="21">
        <f t="shared" si="44"/>
        <v>0</v>
      </c>
    </row>
    <row r="1487" spans="1:10" ht="15.75" x14ac:dyDescent="0.25">
      <c r="A1487" s="27">
        <f>CADASTROS!$B$1264</f>
        <v>1262</v>
      </c>
      <c r="B1487" s="18" t="str">
        <f>CADASTROS!$C$1264</f>
        <v>Antônio Alves dos Santos</v>
      </c>
      <c r="C1487" s="28"/>
      <c r="D1487" s="64">
        <f>PLANILHA_COLHEITA_DIÁRIA!$I$1935</f>
        <v>0</v>
      </c>
      <c r="E1487" s="20">
        <v>6</v>
      </c>
      <c r="F1487" s="29" t="str">
        <f>CADASTROS!$E$1264</f>
        <v>Cx. Econômica</v>
      </c>
      <c r="G1487" s="27">
        <f>CADASTROS!$F$1264</f>
        <v>780</v>
      </c>
      <c r="H1487" s="29">
        <f>CADASTROS!$G$1264</f>
        <v>23</v>
      </c>
      <c r="I1487" s="19" t="str">
        <f>CADASTROS!$H$1264</f>
        <v>00003948-0</v>
      </c>
      <c r="J1487" s="21">
        <f t="shared" si="44"/>
        <v>0</v>
      </c>
    </row>
    <row r="1488" spans="1:10" ht="15.75" x14ac:dyDescent="0.25">
      <c r="A1488" s="27">
        <f>CADASTROS!$B$1265</f>
        <v>1263</v>
      </c>
      <c r="B1488" s="18" t="str">
        <f>CADASTROS!$C$1265</f>
        <v>Rubia Oliveira Santos</v>
      </c>
      <c r="C1488" s="28"/>
      <c r="D1488" s="44">
        <f>PLANILHA_COLHEITA_DIÁRIA!$I$1936</f>
        <v>61.5</v>
      </c>
      <c r="E1488" s="20">
        <v>6</v>
      </c>
      <c r="F1488" s="29" t="str">
        <f>CADASTROS!$E$1265</f>
        <v>Bradesco</v>
      </c>
      <c r="G1488" s="27" t="str">
        <f>CADASTROS!$F$1265</f>
        <v>3806-1</v>
      </c>
      <c r="H1488" s="29" t="str">
        <f>CADASTROS!$G$1265</f>
        <v>poup</v>
      </c>
      <c r="I1488" s="19" t="str">
        <f>CADASTROS!$H$1265</f>
        <v>0001745-0</v>
      </c>
      <c r="J1488" s="21">
        <f t="shared" si="44"/>
        <v>369</v>
      </c>
    </row>
    <row r="1489" spans="1:10" ht="15.75" x14ac:dyDescent="0.25">
      <c r="A1489" s="27">
        <f>CADASTROS!$B$1266</f>
        <v>1264</v>
      </c>
      <c r="B1489" s="18" t="str">
        <f>CADASTROS!$C$1266</f>
        <v>José Carlos Ferreira</v>
      </c>
      <c r="C1489" s="28"/>
      <c r="D1489" s="44">
        <f>PLANILHA_COLHEITA_DIÁRIA!$I$1948</f>
        <v>0</v>
      </c>
      <c r="E1489" s="20">
        <v>6</v>
      </c>
      <c r="F1489" s="29" t="str">
        <f>CADASTROS!$E$1266</f>
        <v>Bradesco</v>
      </c>
      <c r="G1489" s="27" t="str">
        <f>CADASTROS!$F$1266</f>
        <v>3616-1</v>
      </c>
      <c r="H1489" s="29" t="str">
        <f>CADASTROS!$G$1266</f>
        <v>poup</v>
      </c>
      <c r="I1489" s="19" t="str">
        <f>CADASTROS!$H$1266</f>
        <v>1000703-8</v>
      </c>
      <c r="J1489" s="21">
        <f t="shared" si="44"/>
        <v>0</v>
      </c>
    </row>
    <row r="1490" spans="1:10" ht="15.75" x14ac:dyDescent="0.25">
      <c r="A1490" s="27">
        <f>CADASTROS!$B$1267</f>
        <v>1265</v>
      </c>
      <c r="B1490" s="18" t="str">
        <f>CADASTROS!$C$1267</f>
        <v>Emerson Alves de Jesus</v>
      </c>
      <c r="C1490" s="28"/>
      <c r="D1490" s="44">
        <f>PLANILHA_COLHEITA_DIÁRIA!$I$1949</f>
        <v>0</v>
      </c>
      <c r="E1490" s="20">
        <v>6</v>
      </c>
      <c r="F1490" s="29" t="str">
        <f>CADASTROS!$E$1267</f>
        <v>Cx. Econômica</v>
      </c>
      <c r="G1490" s="27">
        <f>CADASTROS!$F$1267</f>
        <v>3458</v>
      </c>
      <c r="H1490" s="29">
        <f>CADASTROS!$G$1267</f>
        <v>13</v>
      </c>
      <c r="I1490" s="19" t="str">
        <f>CADASTROS!$H$1267</f>
        <v>00007374-2</v>
      </c>
      <c r="J1490" s="21">
        <f t="shared" si="44"/>
        <v>0</v>
      </c>
    </row>
    <row r="1491" spans="1:10" ht="15.75" x14ac:dyDescent="0.25">
      <c r="A1491" s="27">
        <f>CADASTROS!$B$1268</f>
        <v>1266</v>
      </c>
      <c r="B1491" s="18" t="str">
        <f>CADASTROS!$C$1268</f>
        <v>Mônica Viana Anjos</v>
      </c>
      <c r="C1491" s="28"/>
      <c r="D1491" s="44">
        <f>PLANILHA_COLHEITA_DIÁRIA!$I$1950</f>
        <v>0</v>
      </c>
      <c r="E1491" s="20">
        <v>6</v>
      </c>
      <c r="F1491" s="29" t="str">
        <f>CADASTROS!$E$1268</f>
        <v>Banco do Brasil</v>
      </c>
      <c r="G1491" s="27" t="str">
        <f>CADASTROS!$F$1268</f>
        <v>2760-X</v>
      </c>
      <c r="H1491" s="29" t="str">
        <f>CADASTROS!$G$1268</f>
        <v>poup</v>
      </c>
      <c r="I1491" s="19" t="str">
        <f>CADASTROS!$H$1268</f>
        <v>18.433-0</v>
      </c>
      <c r="J1491" s="21">
        <f t="shared" si="44"/>
        <v>0</v>
      </c>
    </row>
    <row r="1492" spans="1:10" ht="15.75" x14ac:dyDescent="0.25">
      <c r="A1492" s="27">
        <f>CADASTROS!$B$1269</f>
        <v>1267</v>
      </c>
      <c r="B1492" s="18" t="str">
        <f>CADASTROS!$C$1269</f>
        <v>Leandro de Andrade Souza</v>
      </c>
      <c r="C1492" s="28"/>
      <c r="D1492" s="64">
        <f>PLANILHA_COLHEITA_DIÁRIA!$I$1951</f>
        <v>0</v>
      </c>
      <c r="E1492" s="20">
        <v>6</v>
      </c>
      <c r="F1492" s="29" t="str">
        <f>CADASTROS!$E$1269</f>
        <v>Cx. Econômica</v>
      </c>
      <c r="G1492" s="27">
        <f>CADASTROS!$F$1269</f>
        <v>4825</v>
      </c>
      <c r="H1492" s="29">
        <f>CADASTROS!$G$1269</f>
        <v>13</v>
      </c>
      <c r="I1492" s="19" t="str">
        <f>CADASTROS!$H$1269</f>
        <v>00000398-9</v>
      </c>
      <c r="J1492" s="21">
        <f t="shared" si="44"/>
        <v>0</v>
      </c>
    </row>
    <row r="1493" spans="1:10" ht="15.75" x14ac:dyDescent="0.25">
      <c r="A1493" s="27">
        <f>CADASTROS!$B$1270</f>
        <v>1268</v>
      </c>
      <c r="B1493" s="18" t="str">
        <f>CADASTROS!$C$1270</f>
        <v>Nilton Rodrigues Pires</v>
      </c>
      <c r="C1493" s="28"/>
      <c r="D1493" s="51">
        <f>PLANILHA_COLHEITA_DIÁRIA!$I$1952</f>
        <v>57</v>
      </c>
      <c r="E1493" s="20">
        <v>6</v>
      </c>
      <c r="F1493" s="29" t="str">
        <f>CADASTROS!$E$1270</f>
        <v>Cx. Econômica</v>
      </c>
      <c r="G1493" s="27">
        <f>CADASTROS!$F$1270</f>
        <v>4825</v>
      </c>
      <c r="H1493" s="29">
        <f>CADASTROS!$G$1270</f>
        <v>13</v>
      </c>
      <c r="I1493" s="19" t="str">
        <f>CADASTROS!$H$1270</f>
        <v>00023824-2</v>
      </c>
      <c r="J1493" s="21">
        <f t="shared" si="44"/>
        <v>342</v>
      </c>
    </row>
    <row r="1494" spans="1:10" ht="15.75" x14ac:dyDescent="0.25">
      <c r="A1494" s="27">
        <f>CADASTROS!$B$1271</f>
        <v>1269</v>
      </c>
      <c r="B1494" s="18" t="str">
        <f>CADASTROS!$C$1271</f>
        <v>Joane Jesus dos Santos</v>
      </c>
      <c r="C1494" s="28"/>
      <c r="D1494" s="51">
        <f>PLANILHA_COLHEITA_DIÁRIA!$I$1953</f>
        <v>0</v>
      </c>
      <c r="E1494" s="20">
        <v>6</v>
      </c>
      <c r="F1494" s="29" t="str">
        <f>CADASTROS!$E$1271</f>
        <v>Cx. Econômica</v>
      </c>
      <c r="G1494" s="27">
        <f>CADASTROS!$F$1271</f>
        <v>4825</v>
      </c>
      <c r="H1494" s="29">
        <f>CADASTROS!$G$1271</f>
        <v>13</v>
      </c>
      <c r="I1494" s="19" t="str">
        <f>CADASTROS!$H$1271</f>
        <v>00020175-6</v>
      </c>
      <c r="J1494" s="21">
        <f t="shared" si="44"/>
        <v>0</v>
      </c>
    </row>
    <row r="1495" spans="1:10" ht="15.75" x14ac:dyDescent="0.25">
      <c r="A1495" s="27">
        <f>CADASTROS!$B$1272</f>
        <v>1270</v>
      </c>
      <c r="B1495" s="18" t="str">
        <f>CADASTROS!$C$1272</f>
        <v>Romário Nascimento Santos</v>
      </c>
      <c r="C1495" s="28"/>
      <c r="D1495" s="44">
        <f>PLANILHA_COLHEITA_DIÁRIA!$I$1954</f>
        <v>0</v>
      </c>
      <c r="E1495" s="20">
        <v>6</v>
      </c>
      <c r="F1495" s="29" t="str">
        <f>CADASTROS!$E$1272</f>
        <v>Cx. Econômica</v>
      </c>
      <c r="G1495" s="27">
        <f>CADASTROS!$F$1272</f>
        <v>4825</v>
      </c>
      <c r="H1495" s="29">
        <f>CADASTROS!$G$1272</f>
        <v>13</v>
      </c>
      <c r="I1495" s="19" t="str">
        <f>CADASTROS!$H$1272</f>
        <v>00005082-0</v>
      </c>
      <c r="J1495" s="21">
        <f>D1495*E1495</f>
        <v>0</v>
      </c>
    </row>
    <row r="1496" spans="1:10" ht="15.75" x14ac:dyDescent="0.25">
      <c r="A1496" s="27">
        <f>CADASTROS!$B$1273</f>
        <v>1271</v>
      </c>
      <c r="B1496" s="18" t="str">
        <f>CADASTROS!$C$1273</f>
        <v>Adão Xavier de Souza</v>
      </c>
      <c r="C1496" s="28"/>
      <c r="D1496" s="51">
        <f>PLANILHA_COLHEITA_DIÁRIA!$I$1955</f>
        <v>45.5</v>
      </c>
      <c r="E1496" s="20">
        <v>6</v>
      </c>
      <c r="F1496" s="29" t="str">
        <f>CADASTROS!$E$1273</f>
        <v>Cx. Econômica</v>
      </c>
      <c r="G1496" s="27">
        <f>CADASTROS!$F$1273</f>
        <v>780</v>
      </c>
      <c r="H1496" s="29">
        <f>CADASTROS!$G$1273</f>
        <v>13</v>
      </c>
      <c r="I1496" s="19" t="str">
        <f>CADASTROS!$H$1273</f>
        <v>00046718-2</v>
      </c>
      <c r="J1496" s="21">
        <f>D1496*E1496</f>
        <v>273</v>
      </c>
    </row>
    <row r="1497" spans="1:10" ht="15.75" x14ac:dyDescent="0.25">
      <c r="A1497" s="27">
        <f>CADASTROS!$B$1274</f>
        <v>1272</v>
      </c>
      <c r="B1497" s="18" t="str">
        <f>CADASTROS!$C$1274</f>
        <v>Erenilza de Jesus Oliveira</v>
      </c>
      <c r="C1497" s="28"/>
      <c r="D1497" s="44">
        <f>PLANILHA_COLHEITA_DIÁRIA!$I$1956</f>
        <v>0</v>
      </c>
      <c r="E1497" s="20">
        <v>6</v>
      </c>
      <c r="F1497" s="29" t="str">
        <f>CADASTROS!$E$1274</f>
        <v>Cx. Econômica</v>
      </c>
      <c r="G1497" s="27">
        <f>CADASTROS!$F$1274</f>
        <v>4601</v>
      </c>
      <c r="H1497" s="29">
        <f>CADASTROS!$G$1274</f>
        <v>13</v>
      </c>
      <c r="I1497" s="19" t="str">
        <f>CADASTROS!$H$1274</f>
        <v>00010110-9</v>
      </c>
      <c r="J1497" s="21">
        <f>D1497*E1497</f>
        <v>0</v>
      </c>
    </row>
    <row r="1498" spans="1:10" ht="15.75" x14ac:dyDescent="0.25">
      <c r="A1498" s="27">
        <f>CADASTROS!$B$1275</f>
        <v>1273</v>
      </c>
      <c r="B1498" s="18" t="str">
        <f>CADASTROS!$C$1275</f>
        <v>Maria Amoza P. de Jesus</v>
      </c>
      <c r="C1498" s="28"/>
      <c r="D1498" s="44">
        <f>PLANILHA_COLHEITA_DIÁRIA!$I$1957</f>
        <v>0</v>
      </c>
      <c r="E1498" s="20">
        <v>6</v>
      </c>
      <c r="F1498" s="29" t="str">
        <f>CADASTROS!$E$1275</f>
        <v>Cx. Econômica</v>
      </c>
      <c r="G1498" s="27">
        <f>CADASTROS!$F$1275</f>
        <v>4825</v>
      </c>
      <c r="H1498" s="29">
        <f>CADASTROS!$G$1275</f>
        <v>13</v>
      </c>
      <c r="I1498" s="19" t="str">
        <f>CADASTROS!$H$1275</f>
        <v>00019125-4</v>
      </c>
      <c r="J1498" s="21">
        <f t="shared" ref="J1498:J1503" si="45">D1498*E1498</f>
        <v>0</v>
      </c>
    </row>
    <row r="1499" spans="1:10" ht="15.75" x14ac:dyDescent="0.25">
      <c r="A1499" s="27">
        <f>CADASTROS!$B$1276</f>
        <v>1274</v>
      </c>
      <c r="B1499" s="18" t="str">
        <f>CADASTROS!$C$1276</f>
        <v>Gildevan Mendes de Morais</v>
      </c>
      <c r="C1499" s="28"/>
      <c r="D1499" s="44">
        <f>PLANILHA_COLHEITA_DIÁRIA!$I$1958</f>
        <v>0</v>
      </c>
      <c r="E1499" s="20">
        <v>6</v>
      </c>
      <c r="F1499" s="29" t="str">
        <f>CADASTROS!$E$1276</f>
        <v>Cx. Econômica</v>
      </c>
      <c r="G1499" s="27">
        <f>CADASTROS!$F$1276</f>
        <v>4222</v>
      </c>
      <c r="H1499" s="29">
        <f>CADASTROS!$G$1276</f>
        <v>13</v>
      </c>
      <c r="I1499" s="19" t="str">
        <f>CADASTROS!$H$1276</f>
        <v>00004113-0</v>
      </c>
      <c r="J1499" s="21">
        <f t="shared" si="45"/>
        <v>0</v>
      </c>
    </row>
    <row r="1500" spans="1:10" ht="15.75" x14ac:dyDescent="0.25">
      <c r="A1500" s="27">
        <f>CADASTROS!$B$1277</f>
        <v>1275</v>
      </c>
      <c r="B1500" s="18" t="str">
        <f>CADASTROS!$C$1277</f>
        <v>Alessandro S dos Santos</v>
      </c>
      <c r="C1500" s="28"/>
      <c r="D1500" s="44">
        <f>PLANILHA_COLHEITA_DIÁRIA!$I$1959</f>
        <v>0</v>
      </c>
      <c r="E1500" s="20">
        <v>6</v>
      </c>
      <c r="F1500" s="29" t="str">
        <f>CADASTROS!$E$1277</f>
        <v>Bradesco</v>
      </c>
      <c r="G1500" s="27" t="str">
        <f>CADASTROS!$F$1277</f>
        <v>3616-1</v>
      </c>
      <c r="H1500" s="29" t="str">
        <f>CADASTROS!$G$1277</f>
        <v>poup</v>
      </c>
      <c r="I1500" s="19" t="str">
        <f>CADASTROS!$H$1277</f>
        <v>0008183-3</v>
      </c>
      <c r="J1500" s="21">
        <f t="shared" si="45"/>
        <v>0</v>
      </c>
    </row>
    <row r="1501" spans="1:10" ht="15.75" x14ac:dyDescent="0.25">
      <c r="A1501" s="27">
        <f>CADASTROS!$B$1278</f>
        <v>1276</v>
      </c>
      <c r="B1501" s="18" t="str">
        <f>CADASTROS!$C$1278</f>
        <v>Paulo Augusto de Souza</v>
      </c>
      <c r="C1501" s="28"/>
      <c r="D1501" s="44">
        <f>PLANILHA_COLHEITA_DIÁRIA!$I$1960</f>
        <v>0</v>
      </c>
      <c r="E1501" s="20">
        <v>6</v>
      </c>
      <c r="F1501" s="29" t="str">
        <f>CADASTROS!$E$1278</f>
        <v>Bradesco</v>
      </c>
      <c r="G1501" s="27" t="str">
        <f>CADASTROS!$F$1278</f>
        <v>3801-6</v>
      </c>
      <c r="H1501" s="29" t="str">
        <f>CADASTROS!$G$1278</f>
        <v>poup</v>
      </c>
      <c r="I1501" s="19" t="str">
        <f>CADASTROS!$H$1278</f>
        <v>0523701-7</v>
      </c>
      <c r="J1501" s="21">
        <f t="shared" si="45"/>
        <v>0</v>
      </c>
    </row>
    <row r="1502" spans="1:10" ht="15.75" x14ac:dyDescent="0.25">
      <c r="A1502" s="27">
        <f>CADASTROS!$B$1279</f>
        <v>1277</v>
      </c>
      <c r="B1502" s="18" t="str">
        <f>CADASTROS!$C$1279</f>
        <v>Paulo Sérgio de Jesus Cruz</v>
      </c>
      <c r="C1502" s="28"/>
      <c r="D1502" s="44">
        <f>PLANILHA_COLHEITA_DIÁRIA!$I$1961</f>
        <v>0</v>
      </c>
      <c r="E1502" s="20">
        <v>6</v>
      </c>
      <c r="F1502" s="29" t="str">
        <f>CADASTROS!$E$1279</f>
        <v>Cx. Econômica</v>
      </c>
      <c r="G1502" s="27">
        <f>CADASTROS!$F$1279</f>
        <v>4825</v>
      </c>
      <c r="H1502" s="29">
        <f>CADASTROS!$G$1279</f>
        <v>13</v>
      </c>
      <c r="I1502" s="19" t="str">
        <f>CADASTROS!$H$1279</f>
        <v>00021909-4</v>
      </c>
      <c r="J1502" s="21">
        <f t="shared" si="45"/>
        <v>0</v>
      </c>
    </row>
    <row r="1503" spans="1:10" ht="15.75" x14ac:dyDescent="0.25">
      <c r="A1503" s="27">
        <f>CADASTROS!$B$1280</f>
        <v>1278</v>
      </c>
      <c r="B1503" s="18" t="str">
        <f>CADASTROS!$C$1280</f>
        <v>Gilvania de Jesus Brito</v>
      </c>
      <c r="C1503" s="28"/>
      <c r="D1503" s="44">
        <f>PLANILHA_COLHEITA_DIÁRIA!$I$1962</f>
        <v>0</v>
      </c>
      <c r="E1503" s="20">
        <v>6</v>
      </c>
      <c r="F1503" s="29" t="str">
        <f>CADASTROS!$E$1280</f>
        <v>Cx. Econômica</v>
      </c>
      <c r="G1503" s="27">
        <f>CADASTROS!$F$1280</f>
        <v>4825</v>
      </c>
      <c r="H1503" s="29">
        <f>CADASTROS!$G$1280</f>
        <v>13</v>
      </c>
      <c r="I1503" s="19" t="str">
        <f>CADASTROS!$H$1280</f>
        <v>00005179-7</v>
      </c>
      <c r="J1503" s="21">
        <f t="shared" si="45"/>
        <v>0</v>
      </c>
    </row>
    <row r="1504" spans="1:10" ht="15.75" x14ac:dyDescent="0.25">
      <c r="A1504" s="27">
        <f>CADASTROS!$B$1281</f>
        <v>1279</v>
      </c>
      <c r="B1504" s="18" t="str">
        <f>CADASTROS!$C$1281</f>
        <v>Sacha Bispo da Silva</v>
      </c>
      <c r="C1504" s="28"/>
      <c r="D1504" s="44">
        <f>PLANILHA_COLHEITA_DIÁRIA!$I$1963</f>
        <v>0</v>
      </c>
      <c r="E1504" s="20">
        <v>6</v>
      </c>
      <c r="F1504" s="29" t="str">
        <f>CADASTROS!$E$1281</f>
        <v>Cx. Econômica</v>
      </c>
      <c r="G1504" s="27">
        <f>CADASTROS!$F$1281</f>
        <v>2734</v>
      </c>
      <c r="H1504" s="29">
        <f>CADASTROS!$G$1281</f>
        <v>23</v>
      </c>
      <c r="I1504" s="19" t="str">
        <f>CADASTROS!$H$1281</f>
        <v>00004756-8</v>
      </c>
      <c r="J1504" s="21">
        <f>D1504*E1504</f>
        <v>0</v>
      </c>
    </row>
    <row r="1505" spans="1:10" ht="15.75" x14ac:dyDescent="0.25">
      <c r="A1505" s="27">
        <f>CADASTROS!$B$1282</f>
        <v>1280</v>
      </c>
      <c r="B1505" s="18" t="str">
        <f>CADASTROS!$C$1282</f>
        <v>Marinalva F Evangelista</v>
      </c>
      <c r="C1505" s="28"/>
      <c r="D1505" s="44">
        <f>PLANILHA_COLHEITA_DIÁRIA!$I$1964</f>
        <v>0</v>
      </c>
      <c r="E1505" s="20">
        <v>6</v>
      </c>
      <c r="F1505" s="29" t="str">
        <f>CADASTROS!$E$1282</f>
        <v>Bradesco</v>
      </c>
      <c r="G1505" s="27" t="str">
        <f>CADASTROS!$F$1282</f>
        <v>3616-1</v>
      </c>
      <c r="H1505" s="29" t="str">
        <f>CADASTROS!$G$1282</f>
        <v>poup</v>
      </c>
      <c r="I1505" s="19" t="str">
        <f>CADASTROS!$H$1282</f>
        <v>0004921-2</v>
      </c>
      <c r="J1505" s="21">
        <f>D1505*E1505</f>
        <v>0</v>
      </c>
    </row>
    <row r="1506" spans="1:10" ht="15.75" x14ac:dyDescent="0.25">
      <c r="A1506" s="27">
        <f>CADASTROS!$B$1283</f>
        <v>1281</v>
      </c>
      <c r="B1506" s="18" t="str">
        <f>CADASTROS!$C$1283</f>
        <v>Livia Ferreira Martins</v>
      </c>
      <c r="C1506" s="28"/>
      <c r="D1506" s="44">
        <f>PLANILHA_COLHEITA_DIÁRIA!$I$1965</f>
        <v>0</v>
      </c>
      <c r="E1506" s="20">
        <v>6</v>
      </c>
      <c r="F1506" s="29" t="str">
        <f>CADASTROS!$E$1283</f>
        <v>Cx. Econômica</v>
      </c>
      <c r="G1506" s="27">
        <f>CADASTROS!$F$1283</f>
        <v>949</v>
      </c>
      <c r="H1506" s="29">
        <f>CADASTROS!$G$1283</f>
        <v>13</v>
      </c>
      <c r="I1506" s="19" t="str">
        <f>CADASTROS!$H$1283</f>
        <v>00036986-3</v>
      </c>
      <c r="J1506" s="21">
        <f>D1506*E1506</f>
        <v>0</v>
      </c>
    </row>
    <row r="1507" spans="1:10" ht="15.75" x14ac:dyDescent="0.25">
      <c r="A1507" s="27">
        <f>CADASTROS!$B$1284</f>
        <v>1282</v>
      </c>
      <c r="B1507" s="18" t="str">
        <f>CADASTROS!$C$1284</f>
        <v>Morivaldo Oliveira Bispo</v>
      </c>
      <c r="C1507" s="28"/>
      <c r="D1507" s="44">
        <f>PLANILHA_COLHEITA_DIÁRIA!$I$1966</f>
        <v>0</v>
      </c>
      <c r="E1507" s="20">
        <v>6</v>
      </c>
      <c r="F1507" s="29" t="str">
        <f>CADASTROS!$E$1284</f>
        <v>Cx. Econômica</v>
      </c>
      <c r="G1507" s="27">
        <f>CADASTROS!$F$1284</f>
        <v>1254</v>
      </c>
      <c r="H1507" s="29">
        <f>CADASTROS!$G$1284</f>
        <v>13</v>
      </c>
      <c r="I1507" s="19" t="str">
        <f>CADASTROS!$H$1284</f>
        <v>00030159-7</v>
      </c>
      <c r="J1507" s="21">
        <f>D1507*E1507</f>
        <v>0</v>
      </c>
    </row>
    <row r="1508" spans="1:10" ht="15.75" x14ac:dyDescent="0.25">
      <c r="A1508" s="27">
        <f>CADASTROS!$B$1285</f>
        <v>1283</v>
      </c>
      <c r="B1508" s="18" t="str">
        <f>CADASTROS!$C$1285</f>
        <v>Edineia Martins da Silva</v>
      </c>
      <c r="C1508" s="28"/>
      <c r="D1508" s="44">
        <f>PLANILHA_COLHEITA_DIÁRIA!$I$1967</f>
        <v>0</v>
      </c>
      <c r="E1508" s="20">
        <v>6</v>
      </c>
      <c r="F1508" s="29" t="str">
        <f>CADASTROS!$E$1285</f>
        <v>Cx. Econômica</v>
      </c>
      <c r="G1508" s="27">
        <f>CADASTROS!$F$1285</f>
        <v>949</v>
      </c>
      <c r="H1508" s="29">
        <f>CADASTROS!$G$1285</f>
        <v>23</v>
      </c>
      <c r="I1508" s="19" t="str">
        <f>CADASTROS!$H$1285</f>
        <v>00027835-0</v>
      </c>
      <c r="J1508" s="21">
        <f>D1508*E1508</f>
        <v>0</v>
      </c>
    </row>
    <row r="1509" spans="1:10" ht="15.75" x14ac:dyDescent="0.25">
      <c r="A1509" s="27">
        <f>CADASTROS!$B$1286</f>
        <v>1284</v>
      </c>
      <c r="B1509" s="18" t="str">
        <f>CADASTROS!$C$1286</f>
        <v>Danilo Teles Marciel</v>
      </c>
      <c r="C1509" s="28"/>
      <c r="D1509" s="44">
        <f>PLANILHA_COLHEITA_DIÁRIA!$I$1968</f>
        <v>27</v>
      </c>
      <c r="E1509" s="20">
        <v>6</v>
      </c>
      <c r="F1509" s="29" t="str">
        <f>CADASTROS!$E$1286</f>
        <v>Bradesco</v>
      </c>
      <c r="G1509" s="27" t="str">
        <f>CADASTROS!$F$1286</f>
        <v>3801-6</v>
      </c>
      <c r="H1509" s="29" t="str">
        <f>CADASTROS!$G$1286</f>
        <v>poup</v>
      </c>
      <c r="I1509" s="19" t="str">
        <f>CADASTROS!$H$1286</f>
        <v>0003888-1</v>
      </c>
      <c r="J1509" s="21">
        <f t="shared" ref="J1509:J1529" si="46">D1509*E1509</f>
        <v>162</v>
      </c>
    </row>
    <row r="1510" spans="1:10" ht="15.75" x14ac:dyDescent="0.25">
      <c r="A1510" s="27">
        <f>CADASTROS!$B$1287</f>
        <v>1285</v>
      </c>
      <c r="B1510" s="18" t="str">
        <f>CADASTROS!$C$1287</f>
        <v>Camila Santos Lima</v>
      </c>
      <c r="C1510" s="28"/>
      <c r="D1510" s="51">
        <f>PLANILHA_COLHEITA_DIÁRIA!$I$1969</f>
        <v>0</v>
      </c>
      <c r="E1510" s="20">
        <v>6</v>
      </c>
      <c r="F1510" s="29" t="str">
        <f>CADASTROS!$E$1287</f>
        <v>Bradesco</v>
      </c>
      <c r="G1510" s="27" t="str">
        <f>CADASTROS!$F$1287</f>
        <v>3801-6</v>
      </c>
      <c r="H1510" s="29" t="str">
        <f>CADASTROS!$G$1287</f>
        <v>poup</v>
      </c>
      <c r="I1510" s="19" t="str">
        <f>CADASTROS!$H$1287</f>
        <v>0003614-5</v>
      </c>
      <c r="J1510" s="21">
        <f t="shared" si="46"/>
        <v>0</v>
      </c>
    </row>
    <row r="1511" spans="1:10" ht="15.75" x14ac:dyDescent="0.25">
      <c r="A1511" s="27">
        <f>CADASTROS!$B$1288</f>
        <v>1286</v>
      </c>
      <c r="B1511" s="18" t="str">
        <f>CADASTROS!$C$1288</f>
        <v>Silvania da Silva Santos</v>
      </c>
      <c r="C1511" s="28"/>
      <c r="D1511" s="44">
        <f>PLANILHA_COLHEITA_DIÁRIA!$I$1970</f>
        <v>0</v>
      </c>
      <c r="E1511" s="20">
        <v>6</v>
      </c>
      <c r="F1511" s="29" t="str">
        <f>CADASTROS!$E$1288</f>
        <v>Bradesco</v>
      </c>
      <c r="G1511" s="27" t="str">
        <f>CADASTROS!$F$1288</f>
        <v>3801-6</v>
      </c>
      <c r="H1511" s="29" t="str">
        <f>CADASTROS!$G$1288</f>
        <v>poup</v>
      </c>
      <c r="I1511" s="19" t="str">
        <f>CADASTROS!$H$1288</f>
        <v>0003393-6</v>
      </c>
      <c r="J1511" s="21">
        <f t="shared" si="46"/>
        <v>0</v>
      </c>
    </row>
    <row r="1512" spans="1:10" ht="15.75" x14ac:dyDescent="0.25">
      <c r="A1512" s="27">
        <f>CADASTROS!$B$1289</f>
        <v>1287</v>
      </c>
      <c r="B1512" s="18" t="str">
        <f>CADASTROS!$C$1289</f>
        <v>Erionice Jesus da Silva</v>
      </c>
      <c r="C1512" s="28"/>
      <c r="D1512" s="44">
        <f>PLANILHA_COLHEITA_DIÁRIA!$I$1971</f>
        <v>0</v>
      </c>
      <c r="E1512" s="20">
        <v>6</v>
      </c>
      <c r="F1512" s="29" t="str">
        <f>CADASTROS!$E$1289</f>
        <v>Cx. Econômica</v>
      </c>
      <c r="G1512" s="27">
        <f>CADASTROS!$F$1289</f>
        <v>4825</v>
      </c>
      <c r="H1512" s="29">
        <f>CADASTROS!$G$1289</f>
        <v>13</v>
      </c>
      <c r="I1512" s="19" t="str">
        <f>CADASTROS!$H$1289</f>
        <v>00003460-4</v>
      </c>
      <c r="J1512" s="21">
        <f t="shared" si="46"/>
        <v>0</v>
      </c>
    </row>
    <row r="1513" spans="1:10" ht="15.75" x14ac:dyDescent="0.25">
      <c r="A1513" s="27">
        <f>CADASTROS!$B$1290</f>
        <v>1288</v>
      </c>
      <c r="B1513" s="18" t="str">
        <f>CADASTROS!$C$1290</f>
        <v>Luzia Santos da Silva</v>
      </c>
      <c r="C1513" s="28"/>
      <c r="D1513" s="44">
        <f>PLANILHA_COLHEITA_DIÁRIA!$I$1972</f>
        <v>0</v>
      </c>
      <c r="E1513" s="20">
        <v>6</v>
      </c>
      <c r="F1513" s="29" t="str">
        <f>CADASTROS!$E$1290</f>
        <v>Bradesco</v>
      </c>
      <c r="G1513" s="27" t="str">
        <f>CADASTROS!$F$1290</f>
        <v>3801-6</v>
      </c>
      <c r="H1513" s="29" t="str">
        <f>CADASTROS!$G$1290</f>
        <v>poup</v>
      </c>
      <c r="I1513" s="19" t="str">
        <f>CADASTROS!$H$1290</f>
        <v>0003635-8</v>
      </c>
      <c r="J1513" s="21">
        <f t="shared" si="46"/>
        <v>0</v>
      </c>
    </row>
    <row r="1514" spans="1:10" ht="15.75" x14ac:dyDescent="0.25">
      <c r="A1514" s="27">
        <f>CADASTROS!$B$1291</f>
        <v>1289</v>
      </c>
      <c r="B1514" s="18" t="str">
        <f>CADASTROS!$C$1291</f>
        <v>João Francisco da Silva</v>
      </c>
      <c r="C1514" s="28"/>
      <c r="D1514" s="44">
        <f>PLANILHA_COLHEITA_DIÁRIA!$I$1973</f>
        <v>0</v>
      </c>
      <c r="E1514" s="20">
        <v>6</v>
      </c>
      <c r="F1514" s="29" t="str">
        <f>CADASTROS!$E$1291</f>
        <v>Bradesco</v>
      </c>
      <c r="G1514" s="27" t="str">
        <f>CADASTROS!$F$1291</f>
        <v>3801-6</v>
      </c>
      <c r="H1514" s="29" t="str">
        <f>CADASTROS!$G$1291</f>
        <v>poup</v>
      </c>
      <c r="I1514" s="19" t="str">
        <f>CADASTROS!$H$1291</f>
        <v>0064321-1</v>
      </c>
      <c r="J1514" s="21">
        <f t="shared" si="46"/>
        <v>0</v>
      </c>
    </row>
    <row r="1515" spans="1:10" ht="15.75" x14ac:dyDescent="0.25">
      <c r="A1515" s="27">
        <f>CADASTROS!$B$1292</f>
        <v>1290</v>
      </c>
      <c r="B1515" s="18" t="str">
        <f>CADASTROS!$C$1292</f>
        <v>Gilvandia Silva Alves</v>
      </c>
      <c r="C1515" s="28"/>
      <c r="D1515" s="44">
        <f>PLANILHA_COLHEITA_DIÁRIA!$I$1974</f>
        <v>0</v>
      </c>
      <c r="E1515" s="20">
        <v>6</v>
      </c>
      <c r="F1515" s="29" t="str">
        <f>CADASTROS!$E$1292</f>
        <v>Bradesco</v>
      </c>
      <c r="G1515" s="27" t="str">
        <f>CADASTROS!$F$1292</f>
        <v>3801-6</v>
      </c>
      <c r="H1515" s="29" t="str">
        <f>CADASTROS!$G$1292</f>
        <v>poup</v>
      </c>
      <c r="I1515" s="19" t="str">
        <f>CADASTROS!$H$1292</f>
        <v>0350253-8</v>
      </c>
      <c r="J1515" s="21">
        <f t="shared" si="46"/>
        <v>0</v>
      </c>
    </row>
    <row r="1516" spans="1:10" ht="15.75" x14ac:dyDescent="0.25">
      <c r="A1516" s="27">
        <f>CADASTROS!$B$1293</f>
        <v>1291</v>
      </c>
      <c r="B1516" s="18" t="str">
        <f>CADASTROS!$C$1293</f>
        <v>Gilson da Silva Pereira</v>
      </c>
      <c r="C1516" s="28"/>
      <c r="D1516" s="51">
        <f>PLANILHA_COLHEITA_DIÁRIA!$I$1986</f>
        <v>0</v>
      </c>
      <c r="E1516" s="20">
        <v>6</v>
      </c>
      <c r="F1516" s="29" t="str">
        <f>CADASTROS!$E$1293</f>
        <v>Cx. Econômica</v>
      </c>
      <c r="G1516" s="27">
        <f>CADASTROS!$F$1293</f>
        <v>128</v>
      </c>
      <c r="H1516" s="29">
        <f>CADASTROS!$G$1293</f>
        <v>13</v>
      </c>
      <c r="I1516" s="19" t="str">
        <f>CADASTROS!$H$1293</f>
        <v>00006961-0</v>
      </c>
      <c r="J1516" s="21">
        <f t="shared" si="46"/>
        <v>0</v>
      </c>
    </row>
    <row r="1517" spans="1:10" ht="15.75" x14ac:dyDescent="0.25">
      <c r="A1517" s="27">
        <f>CADASTROS!$B$1294</f>
        <v>1292</v>
      </c>
      <c r="B1517" s="18" t="str">
        <f>CADASTROS!$C$1294</f>
        <v>Reinilson Oliveira Souza</v>
      </c>
      <c r="C1517" s="28"/>
      <c r="D1517" s="44">
        <f>PLANILHA_COLHEITA_DIÁRIA!$I$1987</f>
        <v>0</v>
      </c>
      <c r="E1517" s="20">
        <v>6</v>
      </c>
      <c r="F1517" s="29" t="str">
        <f>CADASTROS!$E$1294</f>
        <v>Cx. Econômica</v>
      </c>
      <c r="G1517" s="27">
        <f>CADASTROS!$F$1294</f>
        <v>4825</v>
      </c>
      <c r="H1517" s="29">
        <f>CADASTROS!$G$1294</f>
        <v>13</v>
      </c>
      <c r="I1517" s="19" t="str">
        <f>CADASTROS!$H$1294</f>
        <v>00018338-3</v>
      </c>
      <c r="J1517" s="21">
        <f t="shared" si="46"/>
        <v>0</v>
      </c>
    </row>
    <row r="1518" spans="1:10" ht="15.75" x14ac:dyDescent="0.25">
      <c r="A1518" s="27">
        <f>CADASTROS!$B$1295</f>
        <v>1293</v>
      </c>
      <c r="B1518" s="18" t="str">
        <f>CADASTROS!$C$1295</f>
        <v>Isaque Rosa de Souza</v>
      </c>
      <c r="C1518" s="28"/>
      <c r="D1518" s="44">
        <f>PLANILHA_COLHEITA_DIÁRIA!$I$1988</f>
        <v>0</v>
      </c>
      <c r="E1518" s="20">
        <v>6</v>
      </c>
      <c r="F1518" s="29" t="str">
        <f>CADASTROS!$E$1295</f>
        <v>Bradesco</v>
      </c>
      <c r="G1518" s="27" t="str">
        <f>CADASTROS!$F$1295</f>
        <v>3801-6</v>
      </c>
      <c r="H1518" s="29" t="str">
        <f>CADASTROS!$G$1295</f>
        <v>c/corr</v>
      </c>
      <c r="I1518" s="19" t="str">
        <f>CADASTROS!$H$1295</f>
        <v>0002203-9</v>
      </c>
      <c r="J1518" s="21">
        <f t="shared" si="46"/>
        <v>0</v>
      </c>
    </row>
    <row r="1519" spans="1:10" ht="15.75" x14ac:dyDescent="0.25">
      <c r="A1519" s="27">
        <f>CADASTROS!$B$1296</f>
        <v>1294</v>
      </c>
      <c r="B1519" s="18" t="str">
        <f>CADASTROS!$C$1296</f>
        <v>Marlene Gaspar de Souza</v>
      </c>
      <c r="C1519" s="28"/>
      <c r="D1519" s="51">
        <f>PLANILHA_COLHEITA_DIÁRIA!$I$1989</f>
        <v>36.5</v>
      </c>
      <c r="E1519" s="20">
        <v>6</v>
      </c>
      <c r="F1519" s="29" t="str">
        <f>CADASTROS!$E$1296</f>
        <v>Bradesco</v>
      </c>
      <c r="G1519" s="27" t="str">
        <f>CADASTROS!$F$1296</f>
        <v>3801-6</v>
      </c>
      <c r="H1519" s="29">
        <f>CADASTROS!$G$1294</f>
        <v>13</v>
      </c>
      <c r="I1519" s="19" t="str">
        <f>CADASTROS!$H$1296</f>
        <v>0003390-1</v>
      </c>
      <c r="J1519" s="21">
        <f t="shared" si="46"/>
        <v>219</v>
      </c>
    </row>
    <row r="1520" spans="1:10" ht="15.75" x14ac:dyDescent="0.25">
      <c r="A1520" s="27">
        <f>CADASTROS!$B$1297</f>
        <v>1295</v>
      </c>
      <c r="B1520" s="18" t="str">
        <f>CADASTROS!$C$1297</f>
        <v>Clesia Souza Santos</v>
      </c>
      <c r="C1520" s="28"/>
      <c r="D1520" s="44">
        <f>PLANILHA_COLHEITA_DIÁRIA!$I$1990</f>
        <v>0</v>
      </c>
      <c r="E1520" s="20">
        <v>6</v>
      </c>
      <c r="F1520" s="29" t="str">
        <f>CADASTROS!$E$1297</f>
        <v>Bradesco</v>
      </c>
      <c r="G1520" s="27">
        <f>CADASTROS!$F$1297</f>
        <v>2842</v>
      </c>
      <c r="H1520" s="29" t="str">
        <f>CADASTROS!$G$1297</f>
        <v>poup</v>
      </c>
      <c r="I1520" s="19" t="str">
        <f>CADASTROS!$H$1297</f>
        <v>1003160-5</v>
      </c>
      <c r="J1520" s="21">
        <f t="shared" si="46"/>
        <v>0</v>
      </c>
    </row>
    <row r="1521" spans="1:10" ht="15.75" x14ac:dyDescent="0.25">
      <c r="A1521" s="27">
        <f>CADASTROS!$B$1298</f>
        <v>1296</v>
      </c>
      <c r="B1521" s="18" t="str">
        <f>CADASTROS!$C$1298</f>
        <v>Narina Santana Machado</v>
      </c>
      <c r="C1521" s="28"/>
      <c r="D1521" s="51">
        <f>PLANILHA_COLHEITA_DIÁRIA!$I$1991</f>
        <v>0</v>
      </c>
      <c r="E1521" s="20">
        <v>6</v>
      </c>
      <c r="F1521" s="29" t="str">
        <f>CADASTROS!$E$1298</f>
        <v>Cx. Econômica</v>
      </c>
      <c r="G1521" s="27">
        <f>CADASTROS!$F$1298</f>
        <v>949</v>
      </c>
      <c r="H1521" s="29">
        <f>CADASTROS!$G$1298</f>
        <v>23</v>
      </c>
      <c r="I1521" s="19" t="str">
        <f>CADASTROS!$H$1298</f>
        <v>00006099-1</v>
      </c>
      <c r="J1521" s="21">
        <f t="shared" si="46"/>
        <v>0</v>
      </c>
    </row>
    <row r="1522" spans="1:10" ht="15.75" x14ac:dyDescent="0.25">
      <c r="A1522" s="27">
        <f>CADASTROS!$B$1299</f>
        <v>1297</v>
      </c>
      <c r="B1522" s="18" t="str">
        <f>CADASTROS!$C$1299</f>
        <v>Cleide Silva Santos</v>
      </c>
      <c r="C1522" s="28"/>
      <c r="D1522" s="44">
        <f>PLANILHA_COLHEITA_DIÁRIA!$I$1992</f>
        <v>0</v>
      </c>
      <c r="E1522" s="20">
        <v>6</v>
      </c>
      <c r="F1522" s="29" t="str">
        <f>CADASTROS!$E$1299</f>
        <v>Cx. Econômica</v>
      </c>
      <c r="G1522" s="27">
        <f>CADASTROS!$F$1299</f>
        <v>4818</v>
      </c>
      <c r="H1522" s="29">
        <f>CADASTROS!$G$1299</f>
        <v>13</v>
      </c>
      <c r="I1522" s="19" t="str">
        <f>CADASTROS!$H$1299</f>
        <v>00007263-0</v>
      </c>
      <c r="J1522" s="21">
        <f t="shared" si="46"/>
        <v>0</v>
      </c>
    </row>
    <row r="1523" spans="1:10" ht="15.75" x14ac:dyDescent="0.25">
      <c r="A1523" s="27">
        <f>CADASTROS!$B$1300</f>
        <v>1298</v>
      </c>
      <c r="B1523" s="18" t="str">
        <f>CADASTROS!$C$1300</f>
        <v>José Carlos Araújo Gomes</v>
      </c>
      <c r="C1523" s="28"/>
      <c r="D1523" s="44">
        <f>PLANILHA_COLHEITA_DIÁRIA!$I$1993</f>
        <v>0</v>
      </c>
      <c r="E1523" s="20">
        <v>6</v>
      </c>
      <c r="F1523" s="29" t="str">
        <f>CADASTROS!$E$1300</f>
        <v>Cx. Econômica</v>
      </c>
      <c r="G1523" s="27">
        <f>CADASTROS!$F$1300</f>
        <v>4818</v>
      </c>
      <c r="H1523" s="29">
        <f>CADASTROS!$G$1300</f>
        <v>13</v>
      </c>
      <c r="I1523" s="19" t="str">
        <f>CADASTROS!$H$1300</f>
        <v>00005064-4</v>
      </c>
      <c r="J1523" s="21">
        <f t="shared" si="46"/>
        <v>0</v>
      </c>
    </row>
    <row r="1524" spans="1:10" ht="15.75" x14ac:dyDescent="0.25">
      <c r="A1524" s="27">
        <f>CADASTROS!$B$1301</f>
        <v>1299</v>
      </c>
      <c r="B1524" s="18" t="str">
        <f>CADASTROS!$C$1301</f>
        <v>Paulo Ricardo J. Santos</v>
      </c>
      <c r="C1524" s="28"/>
      <c r="D1524" s="44">
        <f>PLANILHA_COLHEITA_DIÁRIA!$I$1994</f>
        <v>0</v>
      </c>
      <c r="E1524" s="20">
        <v>6</v>
      </c>
      <c r="F1524" s="29" t="str">
        <f>CADASTROS!$E$1301</f>
        <v>Cx. Econômica</v>
      </c>
      <c r="G1524" s="27">
        <f>CADASTROS!$F$1301</f>
        <v>4893</v>
      </c>
      <c r="H1524" s="29">
        <f>CADASTROS!$G$1301</f>
        <v>13</v>
      </c>
      <c r="I1524" s="19" t="str">
        <f>CADASTROS!$H$1301</f>
        <v>00006305-2</v>
      </c>
      <c r="J1524" s="21">
        <f t="shared" si="46"/>
        <v>0</v>
      </c>
    </row>
    <row r="1525" spans="1:10" ht="15.75" x14ac:dyDescent="0.25">
      <c r="A1525" s="27">
        <f>CADASTROS!$B$1302</f>
        <v>1300</v>
      </c>
      <c r="B1525" s="18" t="str">
        <f>CADASTROS!$C$1302</f>
        <v>Tamires Pereira de Souza</v>
      </c>
      <c r="C1525" s="28"/>
      <c r="D1525" s="51">
        <f>PLANILHA_COLHEITA_DIÁRIA!$I$1995</f>
        <v>0</v>
      </c>
      <c r="E1525" s="20">
        <v>6</v>
      </c>
      <c r="F1525" s="29" t="str">
        <f>CADASTROS!$E$1302</f>
        <v>Cx. Econômica</v>
      </c>
      <c r="G1525" s="27">
        <f>CADASTROS!$F$1302</f>
        <v>4825</v>
      </c>
      <c r="H1525" s="29">
        <f>CADASTROS!$G$1302</f>
        <v>13</v>
      </c>
      <c r="I1525" s="19" t="str">
        <f>CADASTROS!$H$1302</f>
        <v>00014796-4</v>
      </c>
      <c r="J1525" s="21">
        <f t="shared" si="46"/>
        <v>0</v>
      </c>
    </row>
    <row r="1526" spans="1:10" ht="15.75" x14ac:dyDescent="0.25">
      <c r="A1526" s="27">
        <f>CADASTROS!$B$1303</f>
        <v>1301</v>
      </c>
      <c r="B1526" s="18" t="str">
        <f>CADASTROS!$C$1303</f>
        <v>Sandra Gonçalves Alves</v>
      </c>
      <c r="C1526" s="28"/>
      <c r="D1526" s="44">
        <f>PLANILHA_COLHEITA_DIÁRIA!$I$1996</f>
        <v>11.5</v>
      </c>
      <c r="E1526" s="20">
        <v>6</v>
      </c>
      <c r="F1526" s="29" t="str">
        <f>CADASTROS!$E$1303</f>
        <v>Cx. Econômica</v>
      </c>
      <c r="G1526" s="27">
        <f>CADASTROS!$F$1303</f>
        <v>4825</v>
      </c>
      <c r="H1526" s="29">
        <f>CADASTROS!$G$1303</f>
        <v>23</v>
      </c>
      <c r="I1526" s="19" t="str">
        <f>CADASTROS!$H$1303</f>
        <v>00000919-4</v>
      </c>
      <c r="J1526" s="21">
        <f t="shared" si="46"/>
        <v>69</v>
      </c>
    </row>
    <row r="1527" spans="1:10" ht="15.75" x14ac:dyDescent="0.25">
      <c r="A1527" s="27">
        <f>CADASTROS!$B$1304</f>
        <v>1302</v>
      </c>
      <c r="B1527" s="18" t="str">
        <f>CADASTROS!$C$1304</f>
        <v>Robson de Souza Santos</v>
      </c>
      <c r="C1527" s="28"/>
      <c r="D1527" s="44">
        <f>PLANILHA_COLHEITA_DIÁRIA!$I$1997</f>
        <v>0</v>
      </c>
      <c r="E1527" s="20">
        <v>6</v>
      </c>
      <c r="F1527" s="29" t="str">
        <f>CADASTROS!$E$1304</f>
        <v>Cx. Econômica</v>
      </c>
      <c r="G1527" s="27">
        <f>CADASTROS!$F$1304</f>
        <v>4825</v>
      </c>
      <c r="H1527" s="29">
        <f>CADASTROS!$G$1304</f>
        <v>13</v>
      </c>
      <c r="I1527" s="19" t="str">
        <f>CADASTROS!$H$1304</f>
        <v>00020376-7</v>
      </c>
      <c r="J1527" s="21">
        <f t="shared" si="46"/>
        <v>0</v>
      </c>
    </row>
    <row r="1528" spans="1:10" ht="15.75" x14ac:dyDescent="0.25">
      <c r="A1528" s="27">
        <f>CADASTROS!$B$1305</f>
        <v>1303</v>
      </c>
      <c r="B1528" s="18" t="str">
        <f>CADASTROS!$C$1305</f>
        <v>Sara Alves de Brito</v>
      </c>
      <c r="C1528" s="28"/>
      <c r="D1528" s="44">
        <f>PLANILHA_COLHEITA_DIÁRIA!$I$1998</f>
        <v>0</v>
      </c>
      <c r="E1528" s="20">
        <v>6</v>
      </c>
      <c r="F1528" s="29" t="str">
        <f>CADASTROS!$E$1305</f>
        <v>Bradesco</v>
      </c>
      <c r="G1528" s="27" t="str">
        <f>CADASTROS!$F$1305</f>
        <v>3801-6</v>
      </c>
      <c r="H1528" s="29" t="str">
        <f>CADASTROS!$G$1305</f>
        <v>c/corr</v>
      </c>
      <c r="I1528" s="19" t="str">
        <f>CADASTROS!$H$1305</f>
        <v>0001727-2</v>
      </c>
      <c r="J1528" s="21">
        <f t="shared" si="46"/>
        <v>0</v>
      </c>
    </row>
    <row r="1529" spans="1:10" ht="15.75" x14ac:dyDescent="0.25">
      <c r="A1529" s="27">
        <f>CADASTROS!$B$1306</f>
        <v>1304</v>
      </c>
      <c r="B1529" s="18" t="str">
        <f>CADASTROS!$C$1306</f>
        <v>Romário A. Santos</v>
      </c>
      <c r="C1529" s="28"/>
      <c r="D1529" s="64">
        <f>PLANILHA_COLHEITA_DIÁRIA!$I$1999</f>
        <v>0</v>
      </c>
      <c r="E1529" s="20">
        <v>6</v>
      </c>
      <c r="F1529" s="29" t="str">
        <f>CADASTROS!$E$1306</f>
        <v>Cx. Econômica</v>
      </c>
      <c r="G1529" s="27">
        <f>CADASTROS!$F$1306</f>
        <v>4825</v>
      </c>
      <c r="H1529" s="29">
        <f>CADASTROS!$G$1306</f>
        <v>13</v>
      </c>
      <c r="I1529" s="19" t="str">
        <f>CADASTROS!$H$1306</f>
        <v>00016960-7</v>
      </c>
      <c r="J1529" s="21">
        <f t="shared" si="46"/>
        <v>0</v>
      </c>
    </row>
    <row r="1530" spans="1:10" ht="15.75" x14ac:dyDescent="0.25">
      <c r="B1530" s="7"/>
      <c r="C1530" s="7"/>
      <c r="D1530" s="15">
        <f>SUM(D1485:D1529)</f>
        <v>239</v>
      </c>
      <c r="E1530" s="15"/>
      <c r="F1530" s="41"/>
      <c r="G1530" s="12"/>
      <c r="H1530" s="12"/>
      <c r="I1530" s="42"/>
      <c r="J1530" s="17">
        <f>SUM(J1485:J1529)</f>
        <v>1434</v>
      </c>
    </row>
    <row r="1532" spans="1:10" ht="15.75" x14ac:dyDescent="0.25">
      <c r="A1532" s="282" t="s">
        <v>8</v>
      </c>
      <c r="B1532" s="282"/>
      <c r="C1532" s="282"/>
      <c r="D1532" s="282"/>
      <c r="E1532" s="282"/>
      <c r="F1532" s="282"/>
      <c r="G1532" s="282"/>
      <c r="H1532" s="282"/>
      <c r="I1532" s="282"/>
      <c r="J1532" s="282"/>
    </row>
    <row r="1533" spans="1:10" ht="16.5" thickBot="1" x14ac:dyDescent="0.3">
      <c r="A1533" s="283" t="s">
        <v>10</v>
      </c>
      <c r="B1533" s="283"/>
      <c r="C1533" s="283"/>
      <c r="D1533" s="283"/>
      <c r="E1533" s="283"/>
      <c r="F1533" s="283"/>
      <c r="G1533" s="283"/>
      <c r="H1533" s="283"/>
      <c r="I1533" s="283"/>
      <c r="J1533" s="283"/>
    </row>
    <row r="1534" spans="1:10" ht="17.25" thickTop="1" thickBot="1" x14ac:dyDescent="0.3">
      <c r="A1534" s="284" t="s">
        <v>2967</v>
      </c>
      <c r="B1534" s="284"/>
      <c r="C1534" s="284"/>
      <c r="D1534" s="284"/>
      <c r="E1534" s="284"/>
      <c r="F1534" s="284"/>
      <c r="G1534" s="284"/>
      <c r="H1534" s="284"/>
      <c r="I1534" s="284"/>
      <c r="J1534" s="284"/>
    </row>
    <row r="1535" spans="1:10" ht="16.5" customHeight="1" x14ac:dyDescent="0.25">
      <c r="A1535" s="22" t="s">
        <v>21</v>
      </c>
      <c r="B1535" s="285" t="s">
        <v>19</v>
      </c>
      <c r="C1535" s="285" t="s">
        <v>7</v>
      </c>
      <c r="D1535" s="40" t="s">
        <v>13</v>
      </c>
      <c r="E1535" s="23" t="s">
        <v>12</v>
      </c>
      <c r="F1535" s="99" t="s">
        <v>14</v>
      </c>
      <c r="G1535" s="99" t="s">
        <v>15</v>
      </c>
      <c r="H1535" s="99" t="s">
        <v>16</v>
      </c>
      <c r="I1535" s="99" t="s">
        <v>17</v>
      </c>
      <c r="J1535" s="287" t="s">
        <v>18</v>
      </c>
    </row>
    <row r="1536" spans="1:10" ht="18" customHeight="1" thickBot="1" x14ac:dyDescent="0.3">
      <c r="A1536" s="24" t="s">
        <v>20</v>
      </c>
      <c r="B1536" s="286"/>
      <c r="C1536" s="286"/>
      <c r="D1536" s="38"/>
      <c r="E1536" s="38" t="s">
        <v>11</v>
      </c>
      <c r="F1536" s="100"/>
      <c r="G1536" s="100"/>
      <c r="H1536" s="100"/>
      <c r="I1536" s="100"/>
      <c r="J1536" s="288"/>
    </row>
    <row r="1537" spans="1:10" ht="15.75" x14ac:dyDescent="0.25">
      <c r="A1537" s="27">
        <f>CADASTROS!$B$1307</f>
        <v>1305</v>
      </c>
      <c r="B1537" s="18" t="str">
        <f>CADASTROS!$C$1307</f>
        <v>Raimunda O. Anjos</v>
      </c>
      <c r="C1537" s="28"/>
      <c r="D1537" s="44">
        <f>PLANILHA_COLHEITA_DIÁRIA!$I$2000</f>
        <v>0</v>
      </c>
      <c r="E1537" s="20">
        <v>6</v>
      </c>
      <c r="F1537" s="29" t="str">
        <f>CADASTROS!$E$1307</f>
        <v>Banco do Brasil</v>
      </c>
      <c r="G1537" s="27" t="str">
        <f>CADASTROS!$F$1307</f>
        <v>1696-9</v>
      </c>
      <c r="H1537" s="29" t="str">
        <f>CADASTROS!$G$1307</f>
        <v>poup</v>
      </c>
      <c r="I1537" s="19" t="str">
        <f>CADASTROS!$H$1307</f>
        <v>12.269-6</v>
      </c>
      <c r="J1537" s="21">
        <f t="shared" ref="J1537:J1546" si="47">D1537*E1537</f>
        <v>0</v>
      </c>
    </row>
    <row r="1538" spans="1:10" ht="15.75" x14ac:dyDescent="0.25">
      <c r="A1538" s="27">
        <f>CADASTROS!$B$1308</f>
        <v>1306</v>
      </c>
      <c r="B1538" s="18" t="str">
        <f>CADASTROS!$C$1308</f>
        <v>Virlene Bispo Mercês</v>
      </c>
      <c r="C1538" s="28"/>
      <c r="D1538" s="44">
        <f>PLANILHA_COLHEITA_DIÁRIA!$I$2001</f>
        <v>0</v>
      </c>
      <c r="E1538" s="20">
        <v>6</v>
      </c>
      <c r="F1538" s="29" t="str">
        <f>CADASTROS!$E$1308</f>
        <v>Bradesco</v>
      </c>
      <c r="G1538" s="27" t="str">
        <f>CADASTROS!$F$1308</f>
        <v>3616-1</v>
      </c>
      <c r="H1538" s="29" t="str">
        <f>CADASTROS!$G$1308</f>
        <v>poup</v>
      </c>
      <c r="I1538" s="19" t="str">
        <f>CADASTROS!$H$1308</f>
        <v>1000689-9</v>
      </c>
      <c r="J1538" s="21">
        <f t="shared" si="47"/>
        <v>0</v>
      </c>
    </row>
    <row r="1539" spans="1:10" ht="15.75" x14ac:dyDescent="0.25">
      <c r="A1539" s="27">
        <f>CADASTROS!$B$1309</f>
        <v>1307</v>
      </c>
      <c r="B1539" s="18" t="str">
        <f>CADASTROS!$C$1309</f>
        <v>Jilson Barbosa Oliveira</v>
      </c>
      <c r="C1539" s="28"/>
      <c r="D1539" s="44">
        <f>PLANILHA_COLHEITA_DIÁRIA!$I$2002</f>
        <v>14</v>
      </c>
      <c r="E1539" s="20">
        <v>6</v>
      </c>
      <c r="F1539" s="29" t="str">
        <f>CADASTROS!$E$1309</f>
        <v>Cx. Econômica</v>
      </c>
      <c r="G1539" s="27">
        <f>CADASTROS!$F$1309</f>
        <v>949</v>
      </c>
      <c r="H1539" s="29">
        <f>CADASTROS!$G$1309</f>
        <v>13</v>
      </c>
      <c r="I1539" s="19" t="str">
        <f>CADASTROS!$H$1309</f>
        <v>00039599-6</v>
      </c>
      <c r="J1539" s="21">
        <f t="shared" si="47"/>
        <v>84</v>
      </c>
    </row>
    <row r="1540" spans="1:10" ht="15.75" x14ac:dyDescent="0.25">
      <c r="A1540" s="27">
        <f>CADASTROS!$B$1310</f>
        <v>1308</v>
      </c>
      <c r="B1540" s="18" t="str">
        <f>CADASTROS!$C$1310</f>
        <v>Marinalva Gonçalves Silva</v>
      </c>
      <c r="C1540" s="28"/>
      <c r="D1540" s="44">
        <f>PLANILHA_COLHEITA_DIÁRIA!$I$2003</f>
        <v>0</v>
      </c>
      <c r="E1540" s="20">
        <v>6</v>
      </c>
      <c r="F1540" s="29" t="str">
        <f>CADASTROS!$E$1310</f>
        <v>Cx. Econômica</v>
      </c>
      <c r="G1540" s="27">
        <f>CADASTROS!$F$1310</f>
        <v>949</v>
      </c>
      <c r="H1540" s="29">
        <f>CADASTROS!$G$1310</f>
        <v>23</v>
      </c>
      <c r="I1540" s="19" t="str">
        <f>CADASTROS!$H$1310</f>
        <v>00014772-8</v>
      </c>
      <c r="J1540" s="21">
        <f t="shared" si="47"/>
        <v>0</v>
      </c>
    </row>
    <row r="1541" spans="1:10" ht="15.75" x14ac:dyDescent="0.25">
      <c r="A1541" s="27">
        <f>CADASTROS!$B$1311</f>
        <v>1309</v>
      </c>
      <c r="B1541" s="18" t="str">
        <f>CADASTROS!$C$1311</f>
        <v>Lourito Ferreira de Novais</v>
      </c>
      <c r="C1541" s="28"/>
      <c r="D1541" s="44">
        <f>PLANILHA_COLHEITA_DIÁRIA!$I$2004</f>
        <v>0</v>
      </c>
      <c r="E1541" s="20">
        <v>6</v>
      </c>
      <c r="F1541" s="29" t="str">
        <f>CADASTROS!$E$1311</f>
        <v>Bradesco</v>
      </c>
      <c r="G1541" s="27" t="str">
        <f>CADASTROS!$F$1311</f>
        <v>3801-6</v>
      </c>
      <c r="H1541" s="29" t="str">
        <f>CADASTROS!$G$1311</f>
        <v>c/corr</v>
      </c>
      <c r="I1541" s="19" t="str">
        <f>CADASTROS!$H$1311</f>
        <v>0008794-7</v>
      </c>
      <c r="J1541" s="21">
        <f t="shared" si="47"/>
        <v>0</v>
      </c>
    </row>
    <row r="1542" spans="1:10" ht="15.75" x14ac:dyDescent="0.25">
      <c r="A1542" s="27">
        <f>CADASTROS!$B$1312</f>
        <v>1310</v>
      </c>
      <c r="B1542" s="18" t="str">
        <f>CADASTROS!$C$1312</f>
        <v>Vera Lúcia Francisca de Sousa</v>
      </c>
      <c r="C1542" s="28"/>
      <c r="D1542" s="44">
        <f>PLANILHA_COLHEITA_DIÁRIA!$I$2005</f>
        <v>0</v>
      </c>
      <c r="E1542" s="20">
        <v>6</v>
      </c>
      <c r="F1542" s="29" t="str">
        <f>CADASTROS!$E$1312</f>
        <v>Bradesco</v>
      </c>
      <c r="G1542" s="27" t="str">
        <f>CADASTROS!$F$1312</f>
        <v>3801-6</v>
      </c>
      <c r="H1542" s="29" t="str">
        <f>CADASTROS!$G$1312</f>
        <v>poup</v>
      </c>
      <c r="I1542" s="19" t="str">
        <f>CADASTROS!$H$1312</f>
        <v>1000282-6</v>
      </c>
      <c r="J1542" s="21">
        <f t="shared" si="47"/>
        <v>0</v>
      </c>
    </row>
    <row r="1543" spans="1:10" ht="15.75" x14ac:dyDescent="0.25">
      <c r="A1543" s="27">
        <f>CADASTROS!$B$1313</f>
        <v>1311</v>
      </c>
      <c r="B1543" s="18" t="str">
        <f>CADASTROS!$C$1313</f>
        <v>Tereza Emília de Novais</v>
      </c>
      <c r="C1543" s="28"/>
      <c r="D1543" s="44">
        <f>PLANILHA_COLHEITA_DIÁRIA!$I$2006</f>
        <v>0</v>
      </c>
      <c r="E1543" s="20">
        <v>6</v>
      </c>
      <c r="F1543" s="29" t="str">
        <f>CADASTROS!$E$1313</f>
        <v>Bradesco</v>
      </c>
      <c r="G1543" s="27" t="str">
        <f>CADASTROS!$F$1313</f>
        <v>3801-6</v>
      </c>
      <c r="H1543" s="29" t="str">
        <f>CADASTROS!$G$1313</f>
        <v>c/corr</v>
      </c>
      <c r="I1543" s="19" t="str">
        <f>CADASTROS!$H$1313</f>
        <v>0060404-7</v>
      </c>
      <c r="J1543" s="21">
        <f t="shared" si="47"/>
        <v>0</v>
      </c>
    </row>
    <row r="1544" spans="1:10" ht="15.75" x14ac:dyDescent="0.25">
      <c r="A1544" s="27">
        <f>CADASTROS!$B$1314</f>
        <v>1312</v>
      </c>
      <c r="B1544" s="18" t="str">
        <f>CADASTROS!$C$1314</f>
        <v>Taciara Cruz Alves</v>
      </c>
      <c r="C1544" s="28"/>
      <c r="D1544" s="44">
        <f>PLANILHA_COLHEITA_DIÁRIA!$I$2007</f>
        <v>0</v>
      </c>
      <c r="E1544" s="20">
        <v>6</v>
      </c>
      <c r="F1544" s="29" t="str">
        <f>CADASTROS!$E$1314</f>
        <v>Bradesco</v>
      </c>
      <c r="G1544" s="27" t="str">
        <f>CADASTROS!$F$1314</f>
        <v>3801-6</v>
      </c>
      <c r="H1544" s="29" t="str">
        <f>CADASTROS!$G$1314</f>
        <v>c/corr</v>
      </c>
      <c r="I1544" s="19" t="str">
        <f>CADASTROS!$H$1314</f>
        <v>0004106-8</v>
      </c>
      <c r="J1544" s="21">
        <f t="shared" si="47"/>
        <v>0</v>
      </c>
    </row>
    <row r="1545" spans="1:10" ht="15.75" x14ac:dyDescent="0.25">
      <c r="A1545" s="27">
        <f>CADASTROS!$B$1315</f>
        <v>1313</v>
      </c>
      <c r="B1545" s="18" t="str">
        <f>CADASTROS!$C$1315</f>
        <v>Edileuza Cordeiro Paula</v>
      </c>
      <c r="C1545" s="28"/>
      <c r="D1545" s="44">
        <f>PLANILHA_COLHEITA_DIÁRIA!$I$2008</f>
        <v>0</v>
      </c>
      <c r="E1545" s="20">
        <v>6</v>
      </c>
      <c r="F1545" s="29" t="str">
        <f>CADASTROS!$E$1315</f>
        <v>Cx. Econômica</v>
      </c>
      <c r="G1545" s="27">
        <f>CADASTROS!$F$1315</f>
        <v>4535</v>
      </c>
      <c r="H1545" s="29">
        <f>CADASTROS!$G$1315</f>
        <v>13</v>
      </c>
      <c r="I1545" s="19" t="str">
        <f>CADASTROS!$H$1315</f>
        <v>00001555-7</v>
      </c>
      <c r="J1545" s="21">
        <f t="shared" si="47"/>
        <v>0</v>
      </c>
    </row>
    <row r="1546" spans="1:10" ht="15.75" x14ac:dyDescent="0.25">
      <c r="A1546" s="27">
        <f>CADASTROS!$B$1316</f>
        <v>1314</v>
      </c>
      <c r="B1546" s="18" t="str">
        <f>CADASTROS!$C$1316</f>
        <v>Tamires Dourado de Oliveira</v>
      </c>
      <c r="C1546" s="28"/>
      <c r="D1546" s="64">
        <f>PLANILHA_COLHEITA_DIÁRIA!$I$2009</f>
        <v>0</v>
      </c>
      <c r="E1546" s="20">
        <v>6</v>
      </c>
      <c r="F1546" s="29" t="str">
        <f>CADASTROS!$E$1316</f>
        <v>Cx. Econômica</v>
      </c>
      <c r="G1546" s="27">
        <f>CADASTROS!$F$1316</f>
        <v>780</v>
      </c>
      <c r="H1546" s="29">
        <f>CADASTROS!$G$1316</f>
        <v>13</v>
      </c>
      <c r="I1546" s="19" t="str">
        <f>CADASTROS!$H$1316</f>
        <v>00083659-5</v>
      </c>
      <c r="J1546" s="21">
        <f t="shared" si="47"/>
        <v>0</v>
      </c>
    </row>
    <row r="1547" spans="1:10" ht="15.75" x14ac:dyDescent="0.25">
      <c r="A1547" s="27">
        <f>CADASTROS!$B$1317</f>
        <v>1315</v>
      </c>
      <c r="B1547" s="18" t="str">
        <f>CADASTROS!$C$1317</f>
        <v>Simone A. Oliveira</v>
      </c>
      <c r="C1547" s="28"/>
      <c r="D1547" s="44">
        <f>PLANILHA_COLHEITA_DIÁRIA!$I$2010</f>
        <v>0</v>
      </c>
      <c r="E1547" s="20">
        <v>6</v>
      </c>
      <c r="F1547" s="29" t="str">
        <f>CADASTROS!$E$1317</f>
        <v>Banco do Brasil</v>
      </c>
      <c r="G1547" s="27" t="str">
        <f>CADASTROS!$F$1317</f>
        <v>2760-X</v>
      </c>
      <c r="H1547" s="29" t="str">
        <f>CADASTROS!$G$1317</f>
        <v>poup</v>
      </c>
      <c r="I1547" s="19" t="str">
        <f>CADASTROS!$H$1317</f>
        <v>10.249-0</v>
      </c>
      <c r="J1547" s="21">
        <f>D1547*E1547</f>
        <v>0</v>
      </c>
    </row>
    <row r="1548" spans="1:10" ht="15.75" x14ac:dyDescent="0.25">
      <c r="A1548" s="27">
        <f>CADASTROS!$B$1318</f>
        <v>1316</v>
      </c>
      <c r="B1548" s="18" t="str">
        <f>CADASTROS!$C$1318</f>
        <v>Claudio O. Ferreira</v>
      </c>
      <c r="C1548" s="28"/>
      <c r="D1548" s="44">
        <f>PLANILHA_COLHEITA_DIÁRIA!$I$2011</f>
        <v>0</v>
      </c>
      <c r="E1548" s="20">
        <v>6</v>
      </c>
      <c r="F1548" s="29" t="str">
        <f>CADASTROS!$E$1318</f>
        <v>Cx. Econômica</v>
      </c>
      <c r="G1548" s="27">
        <f>CADASTROS!$F$1318</f>
        <v>949</v>
      </c>
      <c r="H1548" s="29">
        <f>CADASTROS!$G$1318</f>
        <v>13</v>
      </c>
      <c r="I1548" s="19" t="str">
        <f>CADASTROS!$H$1318</f>
        <v>00076257-3</v>
      </c>
      <c r="J1548" s="21">
        <f>D1548*E1548</f>
        <v>0</v>
      </c>
    </row>
    <row r="1549" spans="1:10" ht="15.75" x14ac:dyDescent="0.25">
      <c r="A1549" s="27">
        <f>CADASTROS!$B$1319</f>
        <v>1317</v>
      </c>
      <c r="B1549" s="18" t="str">
        <f>CADASTROS!$C$1319</f>
        <v>Raimundo da Silva</v>
      </c>
      <c r="C1549" s="28"/>
      <c r="D1549" s="51">
        <f>PLANILHA_COLHEITA_DIÁRIA!$I$2012</f>
        <v>89.5</v>
      </c>
      <c r="E1549" s="20">
        <v>6</v>
      </c>
      <c r="F1549" s="29" t="str">
        <f>CADASTROS!$E$1319</f>
        <v>Bradesco</v>
      </c>
      <c r="G1549" s="27" t="str">
        <f>CADASTROS!$F$1319</f>
        <v>5490-9</v>
      </c>
      <c r="H1549" s="29" t="str">
        <f>CADASTROS!$G$1319</f>
        <v>c/corr</v>
      </c>
      <c r="I1549" s="19" t="str">
        <f>CADASTROS!$H$1319</f>
        <v>0002343-4</v>
      </c>
      <c r="J1549" s="21">
        <f>D1549*E1549</f>
        <v>537</v>
      </c>
    </row>
    <row r="1550" spans="1:10" ht="15.75" x14ac:dyDescent="0.25">
      <c r="A1550" s="27">
        <f>CADASTROS!$B$1320</f>
        <v>1318</v>
      </c>
      <c r="B1550" s="18" t="str">
        <f>CADASTROS!$C$1320</f>
        <v>Daniela dos Anjos Souza</v>
      </c>
      <c r="C1550" s="28"/>
      <c r="D1550" s="50">
        <f>PLANILHA_COLHEITA_DIÁRIA!$I$2024</f>
        <v>0</v>
      </c>
      <c r="E1550" s="20">
        <v>6</v>
      </c>
      <c r="F1550" s="29" t="str">
        <f>CADASTROS!$E$1320</f>
        <v>Cx. Econômica</v>
      </c>
      <c r="G1550" s="27">
        <f>CADASTROS!$F$1320</f>
        <v>4825</v>
      </c>
      <c r="H1550" s="29">
        <f>CADASTROS!$G$1320</f>
        <v>13</v>
      </c>
      <c r="I1550" s="19" t="str">
        <f>CADASTROS!$H$1320</f>
        <v>00020121-7</v>
      </c>
      <c r="J1550" s="21">
        <f t="shared" ref="J1550:J1581" si="48">D1550*E1550</f>
        <v>0</v>
      </c>
    </row>
    <row r="1551" spans="1:10" ht="15.75" x14ac:dyDescent="0.25">
      <c r="A1551" s="27">
        <f>CADASTROS!$B$1321</f>
        <v>1319</v>
      </c>
      <c r="B1551" s="18" t="str">
        <f>CADASTROS!$C$1321</f>
        <v>Vanessa Sampaio Santiago</v>
      </c>
      <c r="C1551" s="28"/>
      <c r="D1551" s="44">
        <f>PLANILHA_COLHEITA_DIÁRIA!$I$2025</f>
        <v>0</v>
      </c>
      <c r="E1551" s="20">
        <v>6</v>
      </c>
      <c r="F1551" s="29" t="str">
        <f>CADASTROS!$E$1321</f>
        <v>Cx. Econômica</v>
      </c>
      <c r="G1551" s="27">
        <f>CADASTROS!$F$1321</f>
        <v>780</v>
      </c>
      <c r="H1551" s="29">
        <f>CADASTROS!$G$1321</f>
        <v>23</v>
      </c>
      <c r="I1551" s="19" t="str">
        <f>CADASTROS!$H$1321</f>
        <v>00020248-8</v>
      </c>
      <c r="J1551" s="21">
        <f t="shared" si="48"/>
        <v>0</v>
      </c>
    </row>
    <row r="1552" spans="1:10" ht="15.75" x14ac:dyDescent="0.25">
      <c r="A1552" s="27">
        <f>CADASTROS!$B$1322</f>
        <v>1320</v>
      </c>
      <c r="B1552" s="18" t="str">
        <f>CADASTROS!$C$1322</f>
        <v>Elizabete Sa Teles Sena</v>
      </c>
      <c r="C1552" s="28"/>
      <c r="D1552" s="44">
        <f>PLANILHA_COLHEITA_DIÁRIA!$I$2026</f>
        <v>0</v>
      </c>
      <c r="E1552" s="20">
        <v>6</v>
      </c>
      <c r="F1552" s="29" t="str">
        <f>CADASTROS!$E$1322</f>
        <v>Cx. Econômica</v>
      </c>
      <c r="G1552" s="27">
        <f>CADASTROS!$F$1322</f>
        <v>4825</v>
      </c>
      <c r="H1552" s="29">
        <f>CADASTROS!$G$1322</f>
        <v>13</v>
      </c>
      <c r="I1552" s="19" t="str">
        <f>CADASTROS!$H$1322</f>
        <v>00005690-0</v>
      </c>
      <c r="J1552" s="21">
        <f t="shared" si="48"/>
        <v>0</v>
      </c>
    </row>
    <row r="1553" spans="1:10" ht="15.75" x14ac:dyDescent="0.25">
      <c r="A1553" s="27">
        <f>CADASTROS!$B$1323</f>
        <v>1321</v>
      </c>
      <c r="B1553" s="18" t="str">
        <f>CADASTROS!$C$1323</f>
        <v>Valdeque Teles Santos</v>
      </c>
      <c r="C1553" s="28"/>
      <c r="D1553" s="44">
        <f>PLANILHA_COLHEITA_DIÁRIA!$I$2027</f>
        <v>0</v>
      </c>
      <c r="E1553" s="20">
        <v>6</v>
      </c>
      <c r="F1553" s="29" t="str">
        <f>CADASTROS!$E$1323</f>
        <v>Bradesco</v>
      </c>
      <c r="G1553" s="27" t="str">
        <f>CADASTROS!$F$1323</f>
        <v>3655-2</v>
      </c>
      <c r="H1553" s="29" t="str">
        <f>CADASTROS!$G$1323</f>
        <v>poup</v>
      </c>
      <c r="I1553" s="19" t="str">
        <f>CADASTROS!$H$1323</f>
        <v>1002374-2</v>
      </c>
      <c r="J1553" s="21">
        <f t="shared" si="48"/>
        <v>0</v>
      </c>
    </row>
    <row r="1554" spans="1:10" ht="15.75" x14ac:dyDescent="0.25">
      <c r="A1554" s="27">
        <f>CADASTROS!$B$1324</f>
        <v>1322</v>
      </c>
      <c r="B1554" s="18" t="str">
        <f>CADASTROS!$C$1324</f>
        <v>Ivanilda Morais de Sousa</v>
      </c>
      <c r="C1554" s="28"/>
      <c r="D1554" s="44">
        <f>PLANILHA_COLHEITA_DIÁRIA!$I$2028</f>
        <v>0</v>
      </c>
      <c r="E1554" s="20">
        <v>6</v>
      </c>
      <c r="F1554" s="29" t="str">
        <f>CADASTROS!$E$1324</f>
        <v>Bradesco</v>
      </c>
      <c r="G1554" s="27" t="str">
        <f>CADASTROS!$F$1324</f>
        <v>2723-5</v>
      </c>
      <c r="H1554" s="29" t="str">
        <f>CADASTROS!$G$1324</f>
        <v>poup</v>
      </c>
      <c r="I1554" s="19" t="str">
        <f>CADASTROS!$H$1324</f>
        <v>1010969-8</v>
      </c>
      <c r="J1554" s="21">
        <f t="shared" si="48"/>
        <v>0</v>
      </c>
    </row>
    <row r="1555" spans="1:10" ht="15.75" x14ac:dyDescent="0.25">
      <c r="A1555" s="27">
        <f>CADASTROS!$B$1325</f>
        <v>1323</v>
      </c>
      <c r="B1555" s="18" t="str">
        <f>CADASTROS!$C$1325</f>
        <v>Marcia Silva dos Santos</v>
      </c>
      <c r="C1555" s="28"/>
      <c r="D1555" s="44">
        <f>PLANILHA_COLHEITA_DIÁRIA!$I$2029</f>
        <v>85.5</v>
      </c>
      <c r="E1555" s="20">
        <v>6</v>
      </c>
      <c r="F1555" s="29" t="str">
        <f>CADASTROS!$E$1325</f>
        <v>Cx. Econômica</v>
      </c>
      <c r="G1555" s="27">
        <f>CADASTROS!$F$1325</f>
        <v>949</v>
      </c>
      <c r="H1555" s="29">
        <f>CADASTROS!$G$1325</f>
        <v>23</v>
      </c>
      <c r="I1555" s="19" t="str">
        <f>CADASTROS!$H$1325</f>
        <v>00014804-0</v>
      </c>
      <c r="J1555" s="21">
        <f t="shared" si="48"/>
        <v>513</v>
      </c>
    </row>
    <row r="1556" spans="1:10" ht="15.75" x14ac:dyDescent="0.25">
      <c r="A1556" s="27">
        <f>CADASTROS!$B$1326</f>
        <v>1324</v>
      </c>
      <c r="B1556" s="18" t="str">
        <f>CADASTROS!$C$1326</f>
        <v>Solange Barbosa da Silva</v>
      </c>
      <c r="C1556" s="28"/>
      <c r="D1556" s="51">
        <f>PLANILHA_COLHEITA_DIÁRIA!$I$2030</f>
        <v>11</v>
      </c>
      <c r="E1556" s="20">
        <v>6</v>
      </c>
      <c r="F1556" s="29" t="str">
        <f>CADASTROS!$E$1326</f>
        <v>Bradesco</v>
      </c>
      <c r="G1556" s="27" t="str">
        <f>CADASTROS!$F$1326</f>
        <v>3616-1</v>
      </c>
      <c r="H1556" s="29" t="str">
        <f>CADASTROS!$G$1326</f>
        <v>c/corr</v>
      </c>
      <c r="I1556" s="19" t="str">
        <f>CADASTROS!$H$1326</f>
        <v>0005594-8</v>
      </c>
      <c r="J1556" s="21">
        <f t="shared" si="48"/>
        <v>66</v>
      </c>
    </row>
    <row r="1557" spans="1:10" ht="15.75" x14ac:dyDescent="0.25">
      <c r="A1557" s="27">
        <f>CADASTROS!$B$1327</f>
        <v>1325</v>
      </c>
      <c r="B1557" s="18" t="str">
        <f>CADASTROS!$C$1327</f>
        <v>Valéria de Jesus Bispo</v>
      </c>
      <c r="C1557" s="28"/>
      <c r="D1557" s="51">
        <f>PLANILHA_COLHEITA_DIÁRIA!$I$2031</f>
        <v>0</v>
      </c>
      <c r="E1557" s="20">
        <v>6</v>
      </c>
      <c r="F1557" s="29" t="str">
        <f>CADASTROS!$E$1327</f>
        <v>Cx. Econômica</v>
      </c>
      <c r="G1557" s="27">
        <f>CADASTROS!$F$1327</f>
        <v>780</v>
      </c>
      <c r="H1557" s="29">
        <f>CADASTROS!$G$1327</f>
        <v>13</v>
      </c>
      <c r="I1557" s="19" t="str">
        <f>CADASTROS!$H$1327</f>
        <v>00101466-1</v>
      </c>
      <c r="J1557" s="21">
        <f t="shared" si="48"/>
        <v>0</v>
      </c>
    </row>
    <row r="1558" spans="1:10" ht="15.75" x14ac:dyDescent="0.25">
      <c r="A1558" s="27">
        <f>CADASTROS!$B$1328</f>
        <v>1326</v>
      </c>
      <c r="B1558" s="18" t="str">
        <f>CADASTROS!$C$1328</f>
        <v>Natália dos Santos Araújo</v>
      </c>
      <c r="C1558" s="28"/>
      <c r="D1558" s="44">
        <f>PLANILHA_COLHEITA_DIÁRIA!$I$2032</f>
        <v>0</v>
      </c>
      <c r="E1558" s="20">
        <v>6</v>
      </c>
      <c r="F1558" s="29" t="str">
        <f>CADASTROS!$E$1328</f>
        <v>Cx. Econômica</v>
      </c>
      <c r="G1558" s="27">
        <f>CADASTROS!$F$1328</f>
        <v>4818</v>
      </c>
      <c r="H1558" s="29">
        <f>CADASTROS!$G$1328</f>
        <v>13</v>
      </c>
      <c r="I1558" s="19" t="str">
        <f>CADASTROS!$H$1328</f>
        <v>00013945-9</v>
      </c>
      <c r="J1558" s="21">
        <f t="shared" si="48"/>
        <v>0</v>
      </c>
    </row>
    <row r="1559" spans="1:10" ht="15.75" x14ac:dyDescent="0.25">
      <c r="A1559" s="27">
        <f>CADASTROS!$B$1329</f>
        <v>1327</v>
      </c>
      <c r="B1559" s="18" t="str">
        <f>CADASTROS!$C$1329</f>
        <v>Hildeni Alves Araujo</v>
      </c>
      <c r="C1559" s="28"/>
      <c r="D1559" s="51">
        <f>PLANILHA_COLHEITA_DIÁRIA!$I$2033</f>
        <v>0</v>
      </c>
      <c r="E1559" s="20">
        <v>6</v>
      </c>
      <c r="F1559" s="29" t="str">
        <f>CADASTROS!$E$1329</f>
        <v>Cx. Econômica</v>
      </c>
      <c r="G1559" s="27">
        <f>CADASTROS!$F$1329</f>
        <v>949</v>
      </c>
      <c r="H1559" s="29">
        <f>CADASTROS!$G$1329</f>
        <v>23</v>
      </c>
      <c r="I1559" s="19" t="str">
        <f>CADASTROS!$H$1329</f>
        <v>00024666-1</v>
      </c>
      <c r="J1559" s="21">
        <f t="shared" si="48"/>
        <v>0</v>
      </c>
    </row>
    <row r="1560" spans="1:10" ht="15.75" x14ac:dyDescent="0.25">
      <c r="A1560" s="27">
        <f>CADASTROS!$B$1330</f>
        <v>1328</v>
      </c>
      <c r="B1560" s="18" t="str">
        <f>CADASTROS!$C$1330</f>
        <v>Gisselia Santos da Silva</v>
      </c>
      <c r="C1560" s="28"/>
      <c r="D1560" s="51">
        <f>PLANILHA_COLHEITA_DIÁRIA!$I$2034</f>
        <v>0</v>
      </c>
      <c r="E1560" s="20">
        <v>6</v>
      </c>
      <c r="F1560" s="29" t="str">
        <f>CADASTROS!$E$1330</f>
        <v>Cx. Econômica</v>
      </c>
      <c r="G1560" s="27">
        <f>CADASTROS!$F$1330</f>
        <v>4818</v>
      </c>
      <c r="H1560" s="29">
        <f>CADASTROS!$G$1330</f>
        <v>13</v>
      </c>
      <c r="I1560" s="19" t="str">
        <f>CADASTROS!$H$1330</f>
        <v>00022760-0</v>
      </c>
      <c r="J1560" s="21">
        <f t="shared" si="48"/>
        <v>0</v>
      </c>
    </row>
    <row r="1561" spans="1:10" ht="15.75" x14ac:dyDescent="0.25">
      <c r="A1561" s="27">
        <f>CADASTROS!$B$1331</f>
        <v>1329</v>
      </c>
      <c r="B1561" s="18" t="str">
        <f>CADASTROS!$C$1331</f>
        <v>José Leandro Alves Costa</v>
      </c>
      <c r="C1561" s="28"/>
      <c r="D1561" s="44">
        <f>PLANILHA_COLHEITA_DIÁRIA!$I$2035</f>
        <v>0</v>
      </c>
      <c r="E1561" s="20">
        <v>6</v>
      </c>
      <c r="F1561" s="29" t="str">
        <f>CADASTROS!$E$1331</f>
        <v>Cx. Econômica</v>
      </c>
      <c r="G1561" s="27">
        <f>CADASTROS!$F$1331</f>
        <v>4825</v>
      </c>
      <c r="H1561" s="29">
        <f>CADASTROS!$G$1331</f>
        <v>13</v>
      </c>
      <c r="I1561" s="19" t="str">
        <f>CADASTROS!$H$1331</f>
        <v>00018703-6</v>
      </c>
      <c r="J1561" s="21">
        <f t="shared" si="48"/>
        <v>0</v>
      </c>
    </row>
    <row r="1562" spans="1:10" ht="15.75" x14ac:dyDescent="0.25">
      <c r="A1562" s="27">
        <f>CADASTROS!$B$1332</f>
        <v>1330</v>
      </c>
      <c r="B1562" s="18" t="str">
        <f>CADASTROS!$C$1332</f>
        <v>Robenilson da Cruz Silva</v>
      </c>
      <c r="C1562" s="28"/>
      <c r="D1562" s="44">
        <f>PLANILHA_COLHEITA_DIÁRIA!$I$2036</f>
        <v>0</v>
      </c>
      <c r="E1562" s="20">
        <v>6</v>
      </c>
      <c r="F1562" s="29" t="str">
        <f>CADASTROS!$E$1332</f>
        <v>Cx. Econômica</v>
      </c>
      <c r="G1562" s="27">
        <f>CADASTROS!$F$1332</f>
        <v>147</v>
      </c>
      <c r="H1562" s="29">
        <f>CADASTROS!$G$1332</f>
        <v>13</v>
      </c>
      <c r="I1562" s="19" t="str">
        <f>CADASTROS!$H$1332</f>
        <v>00025062-9</v>
      </c>
      <c r="J1562" s="21">
        <f t="shared" si="48"/>
        <v>0</v>
      </c>
    </row>
    <row r="1563" spans="1:10" ht="15.75" x14ac:dyDescent="0.25">
      <c r="A1563" s="27">
        <f>CADASTROS!$B$1333</f>
        <v>1331</v>
      </c>
      <c r="B1563" s="18" t="str">
        <f>CADASTROS!$C$1333</f>
        <v>Marilene do Rosário da Conceição</v>
      </c>
      <c r="C1563" s="28"/>
      <c r="D1563" s="44">
        <f>PLANILHA_COLHEITA_DIÁRIA!$I$2037</f>
        <v>53</v>
      </c>
      <c r="E1563" s="20">
        <v>6</v>
      </c>
      <c r="F1563" s="29" t="str">
        <f>CADASTROS!$E$1333</f>
        <v>Bradesco</v>
      </c>
      <c r="G1563" s="27" t="str">
        <f>CADASTROS!$F$1333</f>
        <v>3801-6</v>
      </c>
      <c r="H1563" s="29" t="str">
        <f>CADASTROS!$G$1333</f>
        <v>c/corr</v>
      </c>
      <c r="I1563" s="19" t="str">
        <f>CADASTROS!$H$1333</f>
        <v>0001442-7</v>
      </c>
      <c r="J1563" s="21">
        <f t="shared" si="48"/>
        <v>318</v>
      </c>
    </row>
    <row r="1564" spans="1:10" ht="15.75" x14ac:dyDescent="0.25">
      <c r="A1564" s="27">
        <f>CADASTROS!$B$1334</f>
        <v>1332</v>
      </c>
      <c r="B1564" s="18" t="str">
        <f>CADASTROS!$C$1334</f>
        <v>Milton Rosa de Souza</v>
      </c>
      <c r="C1564" s="28"/>
      <c r="D1564" s="44">
        <f>PLANILHA_COLHEITA_DIÁRIA!$I$2038</f>
        <v>0</v>
      </c>
      <c r="E1564" s="20">
        <v>6</v>
      </c>
      <c r="F1564" s="29" t="str">
        <f>CADASTROS!$E$1334</f>
        <v>Cx. Econômica</v>
      </c>
      <c r="G1564" s="27">
        <f>CADASTROS!$F$1334</f>
        <v>4825</v>
      </c>
      <c r="H1564" s="29">
        <f>CADASTROS!$G$1334</f>
        <v>13</v>
      </c>
      <c r="I1564" s="19" t="str">
        <f>CADASTROS!$H$1334</f>
        <v>00022628-7</v>
      </c>
      <c r="J1564" s="21">
        <f t="shared" si="48"/>
        <v>0</v>
      </c>
    </row>
    <row r="1565" spans="1:10" ht="15.75" x14ac:dyDescent="0.25">
      <c r="A1565" s="27">
        <f>CADASTROS!$B$1335</f>
        <v>1333</v>
      </c>
      <c r="B1565" s="18" t="str">
        <f>CADASTROS!$C$1335</f>
        <v>Natália Ribeiro de Souza</v>
      </c>
      <c r="C1565" s="28"/>
      <c r="D1565" s="44">
        <f>PLANILHA_COLHEITA_DIÁRIA!$I$2039</f>
        <v>0</v>
      </c>
      <c r="E1565" s="20">
        <v>6</v>
      </c>
      <c r="F1565" s="29" t="str">
        <f>CADASTROS!$E$1335</f>
        <v>Cx. Econômica</v>
      </c>
      <c r="G1565" s="27">
        <f>CADASTROS!$F$1335</f>
        <v>4825</v>
      </c>
      <c r="H1565" s="29">
        <f>CADASTROS!$G$1335</f>
        <v>13</v>
      </c>
      <c r="I1565" s="19" t="str">
        <f>CADASTROS!$H$1335</f>
        <v>00012123-0</v>
      </c>
      <c r="J1565" s="21">
        <f t="shared" si="48"/>
        <v>0</v>
      </c>
    </row>
    <row r="1566" spans="1:10" ht="15.75" x14ac:dyDescent="0.25">
      <c r="A1566" s="27">
        <f>CADASTROS!$B$1336</f>
        <v>1334</v>
      </c>
      <c r="B1566" s="18" t="str">
        <f>CADASTROS!$C$1336</f>
        <v>Edicleide Barbosa de Oliveira</v>
      </c>
      <c r="C1566" s="28"/>
      <c r="D1566" s="64">
        <f>PLANILHA_COLHEITA_DIÁRIA!$I$2040</f>
        <v>0</v>
      </c>
      <c r="E1566" s="20">
        <v>6</v>
      </c>
      <c r="F1566" s="29" t="str">
        <f>CADASTROS!$E$1336</f>
        <v>Bradesco</v>
      </c>
      <c r="G1566" s="27" t="str">
        <f>CADASTROS!$F$1336</f>
        <v>3616-1</v>
      </c>
      <c r="H1566" s="29" t="str">
        <f>CADASTROS!$G$1336</f>
        <v>c/corr</v>
      </c>
      <c r="I1566" s="19" t="str">
        <f>CADASTROS!$H$1336</f>
        <v>0005310-4</v>
      </c>
      <c r="J1566" s="21">
        <f t="shared" si="48"/>
        <v>0</v>
      </c>
    </row>
    <row r="1567" spans="1:10" ht="15.75" x14ac:dyDescent="0.25">
      <c r="A1567" s="27">
        <f>CADASTROS!$B$1337</f>
        <v>1335</v>
      </c>
      <c r="B1567" s="18" t="str">
        <f>CADASTROS!$C$1337</f>
        <v>Dionei J. dos Anjos</v>
      </c>
      <c r="C1567" s="28"/>
      <c r="D1567" s="44">
        <f>PLANILHA_COLHEITA_DIÁRIA!$I$2041</f>
        <v>26</v>
      </c>
      <c r="E1567" s="20">
        <v>6</v>
      </c>
      <c r="F1567" s="29" t="str">
        <f>CADASTROS!$E$1337</f>
        <v>Cx. Econômica</v>
      </c>
      <c r="G1567" s="27">
        <f>CADASTROS!$F$1337</f>
        <v>949</v>
      </c>
      <c r="H1567" s="29">
        <f>CADASTROS!$G$1337</f>
        <v>13</v>
      </c>
      <c r="I1567" s="19" t="str">
        <f>CADASTROS!$H$1337</f>
        <v>00070601-0</v>
      </c>
      <c r="J1567" s="21">
        <f t="shared" si="48"/>
        <v>156</v>
      </c>
    </row>
    <row r="1568" spans="1:10" ht="15.75" x14ac:dyDescent="0.25">
      <c r="A1568" s="27">
        <f>CADASTROS!$B$1338</f>
        <v>1336</v>
      </c>
      <c r="B1568" s="18" t="str">
        <f>CADASTROS!$C$1338</f>
        <v>Gabriel Sa Teles de Sousa</v>
      </c>
      <c r="C1568" s="28"/>
      <c r="D1568" s="51">
        <f>PLANILHA_COLHEITA_DIÁRIA!$I$2042</f>
        <v>0</v>
      </c>
      <c r="E1568" s="20">
        <v>6</v>
      </c>
      <c r="F1568" s="29" t="str">
        <f>CADASTROS!$E$1338</f>
        <v>Cx. Econômica</v>
      </c>
      <c r="G1568" s="27">
        <f>CADASTROS!$F$1338</f>
        <v>4818</v>
      </c>
      <c r="H1568" s="29">
        <f>CADASTROS!$G$1338</f>
        <v>13</v>
      </c>
      <c r="I1568" s="19" t="str">
        <f>CADASTROS!$H$1338</f>
        <v>00006062-3</v>
      </c>
      <c r="J1568" s="21">
        <f t="shared" si="48"/>
        <v>0</v>
      </c>
    </row>
    <row r="1569" spans="1:10" ht="15.75" x14ac:dyDescent="0.25">
      <c r="A1569" s="27">
        <f>CADASTROS!$B$1339</f>
        <v>1337</v>
      </c>
      <c r="B1569" s="18" t="str">
        <f>CADASTROS!$C$1339</f>
        <v>Jildecir Martins Sampaio</v>
      </c>
      <c r="C1569" s="28"/>
      <c r="D1569" s="64">
        <f>PLANILHA_COLHEITA_DIÁRIA!$I$2043</f>
        <v>190</v>
      </c>
      <c r="E1569" s="20">
        <v>6</v>
      </c>
      <c r="F1569" s="29" t="str">
        <f>CADASTROS!$E$1339</f>
        <v>Bradesco</v>
      </c>
      <c r="G1569" s="27" t="str">
        <f>CADASTROS!$F$1339</f>
        <v>3616-1</v>
      </c>
      <c r="H1569" s="29" t="str">
        <f>CADASTROS!$G$1339</f>
        <v>poup</v>
      </c>
      <c r="I1569" s="19" t="str">
        <f>CADASTROS!$H$1339</f>
        <v>1001140-0</v>
      </c>
      <c r="J1569" s="21">
        <f t="shared" si="48"/>
        <v>1140</v>
      </c>
    </row>
    <row r="1570" spans="1:10" ht="15.75" x14ac:dyDescent="0.25">
      <c r="A1570" s="27">
        <f>CADASTROS!$B$1340</f>
        <v>1338</v>
      </c>
      <c r="B1570" s="18" t="str">
        <f>CADASTROS!$C$1340</f>
        <v>Antônio Carlos Peixoto</v>
      </c>
      <c r="C1570" s="28"/>
      <c r="D1570" s="64">
        <f>PLANILHA_COLHEITA_DIÁRIA!$I$2044</f>
        <v>185</v>
      </c>
      <c r="E1570" s="20">
        <v>6</v>
      </c>
      <c r="F1570" s="29" t="str">
        <f>CADASTROS!$E$1340</f>
        <v>Cx. Econômica</v>
      </c>
      <c r="G1570" s="27">
        <f>CADASTROS!$F$1340</f>
        <v>780</v>
      </c>
      <c r="H1570" s="29">
        <f>CADASTROS!$G$1340</f>
        <v>13</v>
      </c>
      <c r="I1570" s="19" t="str">
        <f>CADASTROS!$H$1340</f>
        <v>00004572-5</v>
      </c>
      <c r="J1570" s="21">
        <f t="shared" si="48"/>
        <v>1110</v>
      </c>
    </row>
    <row r="1571" spans="1:10" ht="15.75" x14ac:dyDescent="0.25">
      <c r="A1571" s="27">
        <f>CADASTROS!$B$1341</f>
        <v>1339</v>
      </c>
      <c r="B1571" s="18" t="str">
        <f>CADASTROS!$C$1341</f>
        <v>Edison Brito da Silva</v>
      </c>
      <c r="C1571" s="28"/>
      <c r="D1571" s="44">
        <f>PLANILHA_COLHEITA_DIÁRIA!$I$2045</f>
        <v>9</v>
      </c>
      <c r="E1571" s="20">
        <v>6</v>
      </c>
      <c r="F1571" s="29" t="str">
        <f>CADASTROS!$E$1341</f>
        <v>Cx. Econômica</v>
      </c>
      <c r="G1571" s="27">
        <f>CADASTROS!$F$1341</f>
        <v>4825</v>
      </c>
      <c r="H1571" s="29">
        <f>CADASTROS!$G$1341</f>
        <v>13</v>
      </c>
      <c r="I1571" s="19" t="str">
        <f>CADASTROS!$H$1341</f>
        <v>00014812-0</v>
      </c>
      <c r="J1571" s="21">
        <f t="shared" si="48"/>
        <v>54</v>
      </c>
    </row>
    <row r="1572" spans="1:10" ht="15.75" x14ac:dyDescent="0.25">
      <c r="A1572" s="27">
        <f>CADASTROS!$B$1342</f>
        <v>1340</v>
      </c>
      <c r="B1572" s="18" t="str">
        <f>CADASTROS!$C$1342</f>
        <v>Gilmar Ferreira de Plinio</v>
      </c>
      <c r="C1572" s="28"/>
      <c r="D1572" s="51">
        <f>PLANILHA_COLHEITA_DIÁRIA!$I$2046</f>
        <v>43</v>
      </c>
      <c r="E1572" s="20">
        <v>6</v>
      </c>
      <c r="F1572" s="29" t="str">
        <f>CADASTROS!$E$1342</f>
        <v>Bradesco</v>
      </c>
      <c r="G1572" s="27" t="str">
        <f>CADASTROS!$F$1342</f>
        <v>3616-1</v>
      </c>
      <c r="H1572" s="29" t="str">
        <f>CADASTROS!$G$1342</f>
        <v>poup</v>
      </c>
      <c r="I1572" s="19" t="str">
        <f>CADASTROS!$H$1342</f>
        <v>1000721-6</v>
      </c>
      <c r="J1572" s="21">
        <f t="shared" si="48"/>
        <v>258</v>
      </c>
    </row>
    <row r="1573" spans="1:10" ht="15.75" x14ac:dyDescent="0.25">
      <c r="A1573" s="27">
        <f>CADASTROS!$B$1343</f>
        <v>1341</v>
      </c>
      <c r="B1573" s="18" t="str">
        <f>CADASTROS!$C$1343</f>
        <v>Mariana Silva Nunes</v>
      </c>
      <c r="C1573" s="28"/>
      <c r="D1573" s="44">
        <f>PLANILHA_COLHEITA_DIÁRIA!$I$2047</f>
        <v>0</v>
      </c>
      <c r="E1573" s="20">
        <v>6</v>
      </c>
      <c r="F1573" s="29" t="str">
        <f>CADASTROS!$E$1343</f>
        <v>Bradesco</v>
      </c>
      <c r="G1573" s="27" t="str">
        <f>CADASTROS!$F$1343</f>
        <v>3801-6</v>
      </c>
      <c r="H1573" s="29" t="str">
        <f>CADASTROS!$G$1343</f>
        <v>c/corr</v>
      </c>
      <c r="I1573" s="19" t="str">
        <f>CADASTROS!$H$1343</f>
        <v>0003446-0</v>
      </c>
      <c r="J1573" s="21">
        <f t="shared" si="48"/>
        <v>0</v>
      </c>
    </row>
    <row r="1574" spans="1:10" ht="15.75" x14ac:dyDescent="0.25">
      <c r="A1574" s="27">
        <f>CADASTROS!$B$1344</f>
        <v>1342</v>
      </c>
      <c r="B1574" s="18" t="str">
        <f>CADASTROS!$C$1344</f>
        <v>Celene Alves M de Matos</v>
      </c>
      <c r="C1574" s="28"/>
      <c r="D1574" s="64">
        <f>PLANILHA_COLHEITA_DIÁRIA!$I$2048</f>
        <v>0</v>
      </c>
      <c r="E1574" s="20">
        <v>6</v>
      </c>
      <c r="F1574" s="29" t="str">
        <f>CADASTROS!$E$1344</f>
        <v>Cx. Econômica</v>
      </c>
      <c r="G1574" s="27">
        <f>CADASTROS!$F$1344</f>
        <v>4825</v>
      </c>
      <c r="H1574" s="29">
        <f>CADASTROS!$G$1344</f>
        <v>13</v>
      </c>
      <c r="I1574" s="19" t="str">
        <f>CADASTROS!$H$1344</f>
        <v>00012993-1</v>
      </c>
      <c r="J1574" s="21">
        <f t="shared" si="48"/>
        <v>0</v>
      </c>
    </row>
    <row r="1575" spans="1:10" ht="15.75" x14ac:dyDescent="0.25">
      <c r="A1575" s="27">
        <f>CADASTROS!$B$1345</f>
        <v>1343</v>
      </c>
      <c r="B1575" s="18" t="str">
        <f>CADASTROS!$C$1345</f>
        <v>Jerferson Andrade de Lima</v>
      </c>
      <c r="C1575" s="28"/>
      <c r="D1575" s="64">
        <f>PLANILHA_COLHEITA_DIÁRIA!$I$2049</f>
        <v>0</v>
      </c>
      <c r="E1575" s="20">
        <v>6</v>
      </c>
      <c r="F1575" s="29" t="str">
        <f>CADASTROS!$E$1345</f>
        <v>Cx. Econômica</v>
      </c>
      <c r="G1575" s="27">
        <f>CADASTROS!$F$1345</f>
        <v>4825</v>
      </c>
      <c r="H1575" s="29">
        <f>CADASTROS!$G$1345</f>
        <v>13</v>
      </c>
      <c r="I1575" s="19" t="str">
        <f>CADASTROS!$H$1345</f>
        <v>00004561-4</v>
      </c>
      <c r="J1575" s="21">
        <f t="shared" si="48"/>
        <v>0</v>
      </c>
    </row>
    <row r="1576" spans="1:10" ht="15.75" x14ac:dyDescent="0.25">
      <c r="A1576" s="27">
        <f>CADASTROS!$B$1346</f>
        <v>1344</v>
      </c>
      <c r="B1576" s="18" t="str">
        <f>CADASTROS!$C$1346</f>
        <v>Ediene Lima Soares</v>
      </c>
      <c r="C1576" s="28"/>
      <c r="D1576" s="44">
        <f>PLANILHA_COLHEITA_DIÁRIA!$I$2050</f>
        <v>158</v>
      </c>
      <c r="E1576" s="20">
        <v>6</v>
      </c>
      <c r="F1576" s="29" t="str">
        <f>CADASTROS!$E$1346</f>
        <v>Cx. Econômica</v>
      </c>
      <c r="G1576" s="27">
        <f>CADASTROS!$F$1346</f>
        <v>4825</v>
      </c>
      <c r="H1576" s="29">
        <f>CADASTROS!$G$1346</f>
        <v>13</v>
      </c>
      <c r="I1576" s="19" t="str">
        <f>CADASTROS!$H$1346</f>
        <v>00009264-7</v>
      </c>
      <c r="J1576" s="21">
        <f t="shared" si="48"/>
        <v>948</v>
      </c>
    </row>
    <row r="1577" spans="1:10" ht="15.75" x14ac:dyDescent="0.25">
      <c r="A1577" s="27">
        <f>CADASTROS!$B$1347</f>
        <v>1345</v>
      </c>
      <c r="B1577" s="18" t="str">
        <f>CADASTROS!$C$1347</f>
        <v>Lucineide de Souza Santos</v>
      </c>
      <c r="C1577" s="28"/>
      <c r="D1577" s="44">
        <f>PLANILHA_COLHEITA_DIÁRIA!$I$2062</f>
        <v>102</v>
      </c>
      <c r="E1577" s="20">
        <v>6</v>
      </c>
      <c r="F1577" s="29" t="str">
        <f>CADASTROS!$E$1347</f>
        <v>Cx. Econômica</v>
      </c>
      <c r="G1577" s="27">
        <f>CADASTROS!$F$1347</f>
        <v>3204</v>
      </c>
      <c r="H1577" s="29">
        <f>CADASTROS!$G$1347</f>
        <v>13</v>
      </c>
      <c r="I1577" s="19" t="str">
        <f>CADASTROS!$H$1347</f>
        <v>00011119-7</v>
      </c>
      <c r="J1577" s="21">
        <f t="shared" si="48"/>
        <v>612</v>
      </c>
    </row>
    <row r="1578" spans="1:10" ht="15.75" x14ac:dyDescent="0.25">
      <c r="A1578" s="27">
        <f>CADASTROS!$B$1348</f>
        <v>1346</v>
      </c>
      <c r="B1578" s="18" t="str">
        <f>CADASTROS!$C$1348</f>
        <v>Terezinha S. Santos</v>
      </c>
      <c r="C1578" s="28"/>
      <c r="D1578" s="44">
        <f>PLANILHA_COLHEITA_DIÁRIA!$I$2063</f>
        <v>69</v>
      </c>
      <c r="E1578" s="20">
        <v>6</v>
      </c>
      <c r="F1578" s="29" t="str">
        <f>CADASTROS!$E$1348</f>
        <v>Banco do Brasil</v>
      </c>
      <c r="G1578" s="27" t="str">
        <f>CADASTROS!$F$1348</f>
        <v>2760-X</v>
      </c>
      <c r="H1578" s="29" t="str">
        <f>CADASTROS!$G$1348</f>
        <v>poup</v>
      </c>
      <c r="I1578" s="19" t="str">
        <f>CADASTROS!$H$1348</f>
        <v>12.775-2</v>
      </c>
      <c r="J1578" s="21">
        <f t="shared" si="48"/>
        <v>414</v>
      </c>
    </row>
    <row r="1579" spans="1:10" ht="15.75" x14ac:dyDescent="0.25">
      <c r="A1579" s="27">
        <f>CADASTROS!$B$1349</f>
        <v>1347</v>
      </c>
      <c r="B1579" s="18" t="str">
        <f>CADASTROS!$C$1349</f>
        <v>Poliana Nunes dos Santos</v>
      </c>
      <c r="C1579" s="28"/>
      <c r="D1579" s="64">
        <f>PLANILHA_COLHEITA_DIÁRIA!$I$2064</f>
        <v>61</v>
      </c>
      <c r="E1579" s="20">
        <v>6</v>
      </c>
      <c r="F1579" s="29" t="str">
        <f>CADASTROS!$E$1349</f>
        <v>Cx. Econômica</v>
      </c>
      <c r="G1579" s="27">
        <f>CADASTROS!$F$1349</f>
        <v>4825</v>
      </c>
      <c r="H1579" s="29">
        <f>CADASTROS!$G$1349</f>
        <v>13</v>
      </c>
      <c r="I1579" s="19" t="str">
        <f>CADASTROS!$H$1349</f>
        <v>00023900-1</v>
      </c>
      <c r="J1579" s="21">
        <f t="shared" si="48"/>
        <v>366</v>
      </c>
    </row>
    <row r="1580" spans="1:10" ht="15.75" x14ac:dyDescent="0.25">
      <c r="A1580" s="27">
        <f>CADASTROS!$B$1350</f>
        <v>1348</v>
      </c>
      <c r="B1580" s="18" t="str">
        <f>CADASTROS!$C$1350</f>
        <v>Jose Nilton P. dos Santos</v>
      </c>
      <c r="C1580" s="28"/>
      <c r="D1580" s="44">
        <f>PLANILHA_COLHEITA_DIÁRIA!$I$2065</f>
        <v>24</v>
      </c>
      <c r="E1580" s="20">
        <v>6</v>
      </c>
      <c r="F1580" s="29" t="str">
        <f>CADASTROS!$E$1350</f>
        <v>Cx. Econômica</v>
      </c>
      <c r="G1580" s="27">
        <f>CADASTROS!$F$1350</f>
        <v>4825</v>
      </c>
      <c r="H1580" s="29">
        <f>CADASTROS!$G$1350</f>
        <v>13</v>
      </c>
      <c r="I1580" s="19" t="str">
        <f>CADASTROS!$H$1350</f>
        <v>00023729-7</v>
      </c>
      <c r="J1580" s="21">
        <f t="shared" si="48"/>
        <v>144</v>
      </c>
    </row>
    <row r="1581" spans="1:10" ht="15.75" x14ac:dyDescent="0.25">
      <c r="A1581" s="27">
        <f>CADASTROS!$B$1351</f>
        <v>1349</v>
      </c>
      <c r="B1581" s="18" t="str">
        <f>CADASTROS!$C$1351</f>
        <v>Antônio Selmo N. Marques</v>
      </c>
      <c r="C1581" s="28"/>
      <c r="D1581" s="44">
        <f>PLANILHA_COLHEITA_DIÁRIA!$I$2066</f>
        <v>41</v>
      </c>
      <c r="E1581" s="20">
        <v>6</v>
      </c>
      <c r="F1581" s="29" t="str">
        <f>CADASTROS!$E$1351</f>
        <v>Cx. Econômica</v>
      </c>
      <c r="G1581" s="27">
        <f>CADASTROS!$F$1351</f>
        <v>566</v>
      </c>
      <c r="H1581" s="29">
        <f>CADASTROS!$G$1351</f>
        <v>13</v>
      </c>
      <c r="I1581" s="19" t="str">
        <f>CADASTROS!$H$1351</f>
        <v>00133614-2</v>
      </c>
      <c r="J1581" s="21">
        <f t="shared" si="48"/>
        <v>246</v>
      </c>
    </row>
    <row r="1582" spans="1:10" ht="15.75" x14ac:dyDescent="0.25">
      <c r="B1582" s="7"/>
      <c r="C1582" s="7"/>
      <c r="D1582" s="15">
        <f>SUM(D1537:D1581)</f>
        <v>1161</v>
      </c>
      <c r="E1582" s="15"/>
      <c r="F1582" s="41"/>
      <c r="G1582" s="12"/>
      <c r="H1582" s="12"/>
      <c r="I1582" s="42"/>
      <c r="J1582" s="17">
        <f>SUM(J1537:J1581)</f>
        <v>6966</v>
      </c>
    </row>
    <row r="1584" spans="1:10" ht="15.75" x14ac:dyDescent="0.25">
      <c r="A1584" s="282" t="s">
        <v>8</v>
      </c>
      <c r="B1584" s="282"/>
      <c r="C1584" s="282"/>
      <c r="D1584" s="282"/>
      <c r="E1584" s="282"/>
      <c r="F1584" s="282"/>
      <c r="G1584" s="282"/>
      <c r="H1584" s="282"/>
      <c r="I1584" s="282"/>
      <c r="J1584" s="282"/>
    </row>
    <row r="1585" spans="1:10" ht="16.5" thickBot="1" x14ac:dyDescent="0.3">
      <c r="A1585" s="283" t="s">
        <v>10</v>
      </c>
      <c r="B1585" s="283"/>
      <c r="C1585" s="283"/>
      <c r="D1585" s="283"/>
      <c r="E1585" s="283"/>
      <c r="F1585" s="283"/>
      <c r="G1585" s="283"/>
      <c r="H1585" s="283"/>
      <c r="I1585" s="283"/>
      <c r="J1585" s="283"/>
    </row>
    <row r="1586" spans="1:10" ht="17.25" thickTop="1" thickBot="1" x14ac:dyDescent="0.3">
      <c r="A1586" s="284" t="s">
        <v>2967</v>
      </c>
      <c r="B1586" s="284"/>
      <c r="C1586" s="284"/>
      <c r="D1586" s="284"/>
      <c r="E1586" s="284"/>
      <c r="F1586" s="284"/>
      <c r="G1586" s="284"/>
      <c r="H1586" s="284"/>
      <c r="I1586" s="284"/>
      <c r="J1586" s="284"/>
    </row>
    <row r="1587" spans="1:10" ht="17.100000000000001" customHeight="1" x14ac:dyDescent="0.25">
      <c r="A1587" s="22" t="s">
        <v>21</v>
      </c>
      <c r="B1587" s="285" t="s">
        <v>19</v>
      </c>
      <c r="C1587" s="285" t="s">
        <v>7</v>
      </c>
      <c r="D1587" s="40" t="s">
        <v>13</v>
      </c>
      <c r="E1587" s="23" t="s">
        <v>12</v>
      </c>
      <c r="F1587" s="99" t="s">
        <v>14</v>
      </c>
      <c r="G1587" s="99" t="s">
        <v>15</v>
      </c>
      <c r="H1587" s="99" t="s">
        <v>16</v>
      </c>
      <c r="I1587" s="99" t="s">
        <v>17</v>
      </c>
      <c r="J1587" s="287" t="s">
        <v>18</v>
      </c>
    </row>
    <row r="1588" spans="1:10" ht="18.600000000000001" customHeight="1" thickBot="1" x14ac:dyDescent="0.3">
      <c r="A1588" s="24" t="s">
        <v>20</v>
      </c>
      <c r="B1588" s="286"/>
      <c r="C1588" s="286"/>
      <c r="D1588" s="38"/>
      <c r="E1588" s="38" t="s">
        <v>11</v>
      </c>
      <c r="F1588" s="100"/>
      <c r="G1588" s="100"/>
      <c r="H1588" s="100"/>
      <c r="I1588" s="100"/>
      <c r="J1588" s="288"/>
    </row>
    <row r="1589" spans="1:10" ht="15.75" x14ac:dyDescent="0.25">
      <c r="A1589" s="27">
        <f>CADASTROS!$B$1352</f>
        <v>1350</v>
      </c>
      <c r="B1589" s="18" t="str">
        <f>CADASTROS!$C$1352</f>
        <v>Edilson Ribeiro</v>
      </c>
      <c r="C1589" s="28"/>
      <c r="D1589" s="44">
        <f>PLANILHA_COLHEITA_DIÁRIA!$I$2067</f>
        <v>0</v>
      </c>
      <c r="E1589" s="20">
        <v>6</v>
      </c>
      <c r="F1589" s="29" t="str">
        <f>CADASTROS!$E$1352</f>
        <v>Cx. Econômica</v>
      </c>
      <c r="G1589" s="27">
        <f>CADASTROS!$F$1352</f>
        <v>4825</v>
      </c>
      <c r="H1589" s="29">
        <f>CADASTROS!$G$1352</f>
        <v>13</v>
      </c>
      <c r="I1589" s="19" t="str">
        <f>CADASTROS!$H$1352</f>
        <v>00022187-0</v>
      </c>
      <c r="J1589" s="21">
        <f t="shared" ref="J1589:J1598" si="49">D1589*E1589</f>
        <v>0</v>
      </c>
    </row>
    <row r="1590" spans="1:10" ht="15.75" x14ac:dyDescent="0.25">
      <c r="A1590" s="27">
        <f>CADASTROS!$B$1353</f>
        <v>1351</v>
      </c>
      <c r="B1590" s="18" t="str">
        <f>CADASTROS!$C$1353</f>
        <v>Ivonete Euzébio dos Anjos</v>
      </c>
      <c r="C1590" s="28"/>
      <c r="D1590" s="51">
        <f>PLANILHA_COLHEITA_DIÁRIA!$I$2068</f>
        <v>0</v>
      </c>
      <c r="E1590" s="20">
        <v>6</v>
      </c>
      <c r="F1590" s="29" t="str">
        <f>CADASTROS!$E$1353</f>
        <v>Bradesco</v>
      </c>
      <c r="G1590" s="27" t="str">
        <f>CADASTROS!$F$1353</f>
        <v>3801-6</v>
      </c>
      <c r="H1590" s="29" t="str">
        <f>CADASTROS!$G$1353</f>
        <v>c/corr</v>
      </c>
      <c r="I1590" s="19" t="str">
        <f>CADASTROS!$H$1353</f>
        <v>0001042-1</v>
      </c>
      <c r="J1590" s="21">
        <f t="shared" si="49"/>
        <v>0</v>
      </c>
    </row>
    <row r="1591" spans="1:10" ht="15.75" x14ac:dyDescent="0.25">
      <c r="A1591" s="27">
        <f>CADASTROS!$B$1354</f>
        <v>1352</v>
      </c>
      <c r="B1591" s="18" t="str">
        <f>CADASTROS!$C$1354</f>
        <v>Fernando Sá Teles Santana</v>
      </c>
      <c r="C1591" s="28"/>
      <c r="D1591" s="44">
        <f>PLANILHA_COLHEITA_DIÁRIA!$I$2069</f>
        <v>0</v>
      </c>
      <c r="E1591" s="20">
        <v>6</v>
      </c>
      <c r="F1591" s="29" t="str">
        <f>CADASTROS!$E$1354</f>
        <v>Cx. Econômica</v>
      </c>
      <c r="G1591" s="27">
        <f>CADASTROS!$F$1354</f>
        <v>4825</v>
      </c>
      <c r="H1591" s="29">
        <f>CADASTROS!$G$1354</f>
        <v>13</v>
      </c>
      <c r="I1591" s="19" t="str">
        <f>CADASTROS!$H$1354</f>
        <v>00011398-9</v>
      </c>
      <c r="J1591" s="21">
        <f t="shared" si="49"/>
        <v>0</v>
      </c>
    </row>
    <row r="1592" spans="1:10" ht="15.75" x14ac:dyDescent="0.25">
      <c r="A1592" s="27">
        <f>CADASTROS!$B$1355</f>
        <v>1353</v>
      </c>
      <c r="B1592" s="18" t="str">
        <f>CADASTROS!$C$1355</f>
        <v>Laisa Mendes Araújo</v>
      </c>
      <c r="C1592" s="28"/>
      <c r="D1592" s="64">
        <f>PLANILHA_COLHEITA_DIÁRIA!$I$2070</f>
        <v>0</v>
      </c>
      <c r="E1592" s="20">
        <v>6</v>
      </c>
      <c r="F1592" s="29" t="str">
        <f>CADASTROS!$E$1355</f>
        <v>Bradesco</v>
      </c>
      <c r="G1592" s="27" t="str">
        <f>CADASTROS!$F$1355</f>
        <v>3801-6</v>
      </c>
      <c r="H1592" s="29" t="str">
        <f>CADASTROS!$G$1355</f>
        <v>c/corr</v>
      </c>
      <c r="I1592" s="19" t="str">
        <f>CADASTROS!$H$1355</f>
        <v>350353-4</v>
      </c>
      <c r="J1592" s="21">
        <f t="shared" si="49"/>
        <v>0</v>
      </c>
    </row>
    <row r="1593" spans="1:10" ht="15.75" x14ac:dyDescent="0.25">
      <c r="A1593" s="27">
        <f>CADASTROS!$B$1356</f>
        <v>1354</v>
      </c>
      <c r="B1593" s="18" t="str">
        <f>CADASTROS!$C$1356</f>
        <v>Gilderlandia M. de Oliveira</v>
      </c>
      <c r="C1593" s="28"/>
      <c r="D1593" s="44">
        <f>PLANILHA_COLHEITA_DIÁRIA!$I$2071</f>
        <v>0</v>
      </c>
      <c r="E1593" s="20">
        <v>6</v>
      </c>
      <c r="F1593" s="29" t="str">
        <f>CADASTROS!$E$1356</f>
        <v>Cx. Econômica</v>
      </c>
      <c r="G1593" s="27">
        <f>CADASTROS!$F$1356</f>
        <v>780</v>
      </c>
      <c r="H1593" s="29">
        <f>CADASTROS!$G$1356</f>
        <v>23</v>
      </c>
      <c r="I1593" s="19" t="str">
        <f>CADASTROS!$H$1356</f>
        <v>00009567-3</v>
      </c>
      <c r="J1593" s="21">
        <f t="shared" si="49"/>
        <v>0</v>
      </c>
    </row>
    <row r="1594" spans="1:10" ht="15.75" x14ac:dyDescent="0.25">
      <c r="A1594" s="27">
        <f>CADASTROS!$B$1357</f>
        <v>1355</v>
      </c>
      <c r="B1594" s="18" t="str">
        <f>CADASTROS!$C$1357</f>
        <v>Marineide de Jesus Moreira</v>
      </c>
      <c r="C1594" s="28"/>
      <c r="D1594" s="51">
        <f>PLANILHA_COLHEITA_DIÁRIA!$I$2072</f>
        <v>0</v>
      </c>
      <c r="E1594" s="20">
        <v>6</v>
      </c>
      <c r="F1594" s="29" t="str">
        <f>CADASTROS!$E$1357</f>
        <v>Cx. Econômica</v>
      </c>
      <c r="G1594" s="27">
        <f>CADASTROS!$F$1357</f>
        <v>780</v>
      </c>
      <c r="H1594" s="29">
        <f>CADASTROS!$G$1357</f>
        <v>13</v>
      </c>
      <c r="I1594" s="19" t="str">
        <f>CADASTROS!$H$1357</f>
        <v>00000371-2</v>
      </c>
      <c r="J1594" s="21">
        <f t="shared" si="49"/>
        <v>0</v>
      </c>
    </row>
    <row r="1595" spans="1:10" ht="15.75" x14ac:dyDescent="0.25">
      <c r="A1595" s="27">
        <f>CADASTROS!$B$1358</f>
        <v>1356</v>
      </c>
      <c r="B1595" s="18" t="str">
        <f>CADASTROS!$C$1358</f>
        <v>Marineide Cristina Alves</v>
      </c>
      <c r="C1595" s="28"/>
      <c r="D1595" s="64">
        <f>PLANILHA_COLHEITA_DIÁRIA!$I$2073</f>
        <v>0</v>
      </c>
      <c r="E1595" s="20">
        <v>6</v>
      </c>
      <c r="F1595" s="29" t="str">
        <f>CADASTROS!$E$1358</f>
        <v>Cx. Econômica</v>
      </c>
      <c r="G1595" s="27">
        <f>CADASTROS!$F$1358</f>
        <v>4825</v>
      </c>
      <c r="H1595" s="29">
        <f>CADASTROS!$G$1358</f>
        <v>13</v>
      </c>
      <c r="I1595" s="19" t="str">
        <f>CADASTROS!$H$1358</f>
        <v>00001283-0</v>
      </c>
      <c r="J1595" s="21">
        <f t="shared" si="49"/>
        <v>0</v>
      </c>
    </row>
    <row r="1596" spans="1:10" ht="15.75" x14ac:dyDescent="0.25">
      <c r="A1596" s="27">
        <f>CADASTROS!$B$1359</f>
        <v>1357</v>
      </c>
      <c r="B1596" s="18" t="str">
        <f>CADASTROS!$C$1359</f>
        <v>Wellington N. Ferreira</v>
      </c>
      <c r="C1596" s="28"/>
      <c r="D1596" s="44">
        <f>PLANILHA_COLHEITA_DIÁRIA!$I$2074</f>
        <v>0</v>
      </c>
      <c r="E1596" s="20">
        <v>6</v>
      </c>
      <c r="F1596" s="29" t="str">
        <f>CADASTROS!$E$1359</f>
        <v>Cx. Econômica</v>
      </c>
      <c r="G1596" s="27">
        <f>CADASTROS!$F$1359</f>
        <v>2734</v>
      </c>
      <c r="H1596" s="29">
        <f>CADASTROS!$G$1359</f>
        <v>13</v>
      </c>
      <c r="I1596" s="19" t="str">
        <f>CADASTROS!$H$1359</f>
        <v>00039924-6</v>
      </c>
      <c r="J1596" s="21">
        <f t="shared" si="49"/>
        <v>0</v>
      </c>
    </row>
    <row r="1597" spans="1:10" ht="15.75" x14ac:dyDescent="0.25">
      <c r="A1597" s="27">
        <f>CADASTROS!$B$1360</f>
        <v>1358</v>
      </c>
      <c r="B1597" s="18" t="str">
        <f>CADASTROS!$C$1360</f>
        <v>Adriana Evangelica</v>
      </c>
      <c r="C1597" s="28"/>
      <c r="D1597" s="44">
        <f>PLANILHA_COLHEITA_DIÁRIA!$I$2075</f>
        <v>7</v>
      </c>
      <c r="E1597" s="20">
        <v>6</v>
      </c>
      <c r="F1597" s="29" t="str">
        <f>CADASTROS!$E$1360</f>
        <v>Cx. Econômica</v>
      </c>
      <c r="G1597" s="27">
        <f>CADASTROS!$F$1360</f>
        <v>4825</v>
      </c>
      <c r="H1597" s="29">
        <f>CADASTROS!$G$1360</f>
        <v>13</v>
      </c>
      <c r="I1597" s="19" t="str">
        <f>CADASTROS!$H$1360</f>
        <v>00001063-2</v>
      </c>
      <c r="J1597" s="21">
        <f t="shared" si="49"/>
        <v>42</v>
      </c>
    </row>
    <row r="1598" spans="1:10" ht="15.75" x14ac:dyDescent="0.25">
      <c r="A1598" s="27">
        <f>CADASTROS!$B$1361</f>
        <v>1359</v>
      </c>
      <c r="B1598" s="18" t="str">
        <f>CADASTROS!$C$1361</f>
        <v>Joana F. da Conceição</v>
      </c>
      <c r="C1598" s="28"/>
      <c r="D1598" s="44">
        <f>PLANILHA_COLHEITA_DIÁRIA!$I$2076</f>
        <v>0</v>
      </c>
      <c r="E1598" s="20">
        <v>6</v>
      </c>
      <c r="F1598" s="29" t="str">
        <f>CADASTROS!$E$1361</f>
        <v>Banco do Brasil</v>
      </c>
      <c r="G1598" s="27" t="str">
        <f>CADASTROS!$F$1361</f>
        <v>1696-9</v>
      </c>
      <c r="H1598" s="29" t="str">
        <f>CADASTROS!$G$1361</f>
        <v>poup</v>
      </c>
      <c r="I1598" s="19" t="str">
        <f>CADASTROS!$H$1361</f>
        <v>16.396-1</v>
      </c>
      <c r="J1598" s="21">
        <f t="shared" si="49"/>
        <v>0</v>
      </c>
    </row>
    <row r="1599" spans="1:10" ht="15.75" x14ac:dyDescent="0.25">
      <c r="A1599" s="27">
        <f>CADASTROS!$B$1362</f>
        <v>1360</v>
      </c>
      <c r="B1599" s="18" t="str">
        <f>CADASTROS!$C$1362</f>
        <v>Mario Sergio Reis da Silva</v>
      </c>
      <c r="C1599" s="28"/>
      <c r="D1599" s="44">
        <f>PLANILHA_COLHEITA_DIÁRIA!$I$2077</f>
        <v>13</v>
      </c>
      <c r="E1599" s="20">
        <v>6</v>
      </c>
      <c r="F1599" s="29" t="str">
        <f>CADASTROS!$E$1362</f>
        <v>Cx. Econômica</v>
      </c>
      <c r="G1599" s="27">
        <f>CADASTROS!$F$1362</f>
        <v>674</v>
      </c>
      <c r="H1599" s="29">
        <f>CADASTROS!$G$1362</f>
        <v>13</v>
      </c>
      <c r="I1599" s="19" t="str">
        <f>CADASTROS!$H$1362</f>
        <v>00029029-4</v>
      </c>
      <c r="J1599" s="21">
        <f>D1599*E1599</f>
        <v>78</v>
      </c>
    </row>
    <row r="1600" spans="1:10" ht="15.75" x14ac:dyDescent="0.25">
      <c r="A1600" s="27">
        <f>CADASTROS!$B$1363</f>
        <v>1361</v>
      </c>
      <c r="B1600" s="18" t="str">
        <f>CADASTROS!$C$1363</f>
        <v>Adelmo Pinto Santana</v>
      </c>
      <c r="C1600" s="28"/>
      <c r="D1600" s="64">
        <f>PLANILHA_COLHEITA_DIÁRIA!$I$2078</f>
        <v>13</v>
      </c>
      <c r="E1600" s="20">
        <v>6</v>
      </c>
      <c r="F1600" s="29" t="str">
        <f>CADASTROS!$E$1363</f>
        <v>Cx. Econômica</v>
      </c>
      <c r="G1600" s="27">
        <f>CADASTROS!$F$1363</f>
        <v>4818</v>
      </c>
      <c r="H1600" s="29">
        <f>CADASTROS!$G$1363</f>
        <v>13</v>
      </c>
      <c r="I1600" s="19" t="str">
        <f>CADASTROS!$H$1363</f>
        <v>00004817-8</v>
      </c>
      <c r="J1600" s="21">
        <f>D1600*E1600</f>
        <v>78</v>
      </c>
    </row>
    <row r="1601" spans="1:10" ht="15.75" x14ac:dyDescent="0.25">
      <c r="A1601" s="27">
        <f>CADASTROS!$B$1364</f>
        <v>1362</v>
      </c>
      <c r="B1601" s="18" t="str">
        <f>CADASTROS!$C$1364</f>
        <v>Priscila Oliveira de Jesus</v>
      </c>
      <c r="C1601" s="28"/>
      <c r="D1601" s="44">
        <f>PLANILHA_COLHEITA_DIÁRIA!$I$2079</f>
        <v>0</v>
      </c>
      <c r="E1601" s="20">
        <v>6</v>
      </c>
      <c r="F1601" s="29" t="str">
        <f>CADASTROS!$E$1364</f>
        <v>Bradesco</v>
      </c>
      <c r="G1601" s="27">
        <f>CADASTROS!$F$1364</f>
        <v>3650</v>
      </c>
      <c r="H1601" s="29" t="str">
        <f>CADASTROS!$G$1364</f>
        <v>c/corr</v>
      </c>
      <c r="I1601" s="19" t="str">
        <f>CADASTROS!$H$1364</f>
        <v>028373-8</v>
      </c>
      <c r="J1601" s="21">
        <f>D1601*E1601</f>
        <v>0</v>
      </c>
    </row>
    <row r="1602" spans="1:10" ht="15.75" x14ac:dyDescent="0.25">
      <c r="A1602" s="27">
        <f>CADASTROS!$B$1365</f>
        <v>1363</v>
      </c>
      <c r="B1602" s="18" t="str">
        <f>CADASTROS!$C$1365</f>
        <v>Jaelson Miranda de Souza</v>
      </c>
      <c r="C1602" s="28"/>
      <c r="D1602" s="44">
        <f>PLANILHA_COLHEITA_DIÁRIA!$I$2080</f>
        <v>0</v>
      </c>
      <c r="E1602" s="20">
        <v>6</v>
      </c>
      <c r="F1602" s="29" t="str">
        <f>CADASTROS!$E$1365</f>
        <v>Cx. Econômica</v>
      </c>
      <c r="G1602" s="27">
        <f>CADASTROS!$F$1365</f>
        <v>4825</v>
      </c>
      <c r="H1602" s="29">
        <f>CADASTROS!$G$1365</f>
        <v>13</v>
      </c>
      <c r="I1602" s="19" t="str">
        <f>CADASTROS!$H$1365</f>
        <v>00010149-2</v>
      </c>
      <c r="J1602" s="21">
        <f t="shared" ref="J1602:J1633" si="50">D1602*E1602</f>
        <v>0</v>
      </c>
    </row>
    <row r="1603" spans="1:10" ht="15.75" x14ac:dyDescent="0.25">
      <c r="A1603" s="27">
        <f>CADASTROS!$B$1366</f>
        <v>1364</v>
      </c>
      <c r="B1603" s="18" t="str">
        <f>CADASTROS!$C$1366</f>
        <v>Jailton Souza de Jesus</v>
      </c>
      <c r="C1603" s="28"/>
      <c r="D1603" s="51">
        <f>PLANILHA_COLHEITA_DIÁRIA!$I$2081</f>
        <v>0</v>
      </c>
      <c r="E1603" s="20">
        <v>6</v>
      </c>
      <c r="F1603" s="29" t="str">
        <f>CADASTROS!$E$1366</f>
        <v>Cx. Econômica</v>
      </c>
      <c r="G1603" s="27">
        <f>CADASTROS!$F$1366</f>
        <v>4825</v>
      </c>
      <c r="H1603" s="29">
        <f>CADASTROS!$G$1366</f>
        <v>13</v>
      </c>
      <c r="I1603" s="19" t="str">
        <f>CADASTROS!$H$1366</f>
        <v>00016334-0</v>
      </c>
      <c r="J1603" s="21">
        <f t="shared" si="50"/>
        <v>0</v>
      </c>
    </row>
    <row r="1604" spans="1:10" ht="15.75" x14ac:dyDescent="0.25">
      <c r="A1604" s="27">
        <f>CADASTROS!$B$1367</f>
        <v>1365</v>
      </c>
      <c r="B1604" s="18" t="str">
        <f>CADASTROS!$C$1367</f>
        <v>Rafael O. Alves</v>
      </c>
      <c r="C1604" s="28"/>
      <c r="D1604" s="51">
        <f>PLANILHA_COLHEITA_DIÁRIA!$I$2082</f>
        <v>70</v>
      </c>
      <c r="E1604" s="20">
        <v>6</v>
      </c>
      <c r="F1604" s="29" t="str">
        <f>CADASTROS!$E$1367</f>
        <v>Cx. Econômica</v>
      </c>
      <c r="G1604" s="27">
        <f>CADASTROS!$F$1367</f>
        <v>4601</v>
      </c>
      <c r="H1604" s="29">
        <f>CADASTROS!$G$1367</f>
        <v>1288</v>
      </c>
      <c r="I1604" s="19" t="str">
        <f>CADASTROS!$H$1367</f>
        <v>803779744-7</v>
      </c>
      <c r="J1604" s="21">
        <f t="shared" si="50"/>
        <v>420</v>
      </c>
    </row>
    <row r="1605" spans="1:10" ht="15.75" x14ac:dyDescent="0.25">
      <c r="A1605" s="27">
        <f>CADASTROS!$B$1368</f>
        <v>1366</v>
      </c>
      <c r="B1605" s="18" t="str">
        <f>CADASTROS!$C$1368</f>
        <v>Crislaine Andrade Martins</v>
      </c>
      <c r="C1605" s="28"/>
      <c r="D1605" s="44">
        <f>PLANILHA_COLHEITA_DIÁRIA!$I$2083</f>
        <v>10</v>
      </c>
      <c r="E1605" s="20">
        <v>6</v>
      </c>
      <c r="F1605" s="29" t="str">
        <f>CADASTROS!$E$1368</f>
        <v>Cx. Econômica</v>
      </c>
      <c r="G1605" s="27">
        <f>CADASTROS!$F$1368</f>
        <v>3089</v>
      </c>
      <c r="H1605" s="29">
        <f>CADASTROS!$G$1368</f>
        <v>13</v>
      </c>
      <c r="I1605" s="19" t="str">
        <f>CADASTROS!$H$1368</f>
        <v>00019576-1</v>
      </c>
      <c r="J1605" s="21">
        <f t="shared" si="50"/>
        <v>60</v>
      </c>
    </row>
    <row r="1606" spans="1:10" ht="15.75" x14ac:dyDescent="0.25">
      <c r="A1606" s="27">
        <f>CADASTROS!$B$1369</f>
        <v>1367</v>
      </c>
      <c r="B1606" s="18" t="str">
        <f>CADASTROS!$C$1369</f>
        <v>Marineide Santos Santana</v>
      </c>
      <c r="C1606" s="28"/>
      <c r="D1606" s="44">
        <f>PLANILHA_COLHEITA_DIÁRIA!$I$2084</f>
        <v>0</v>
      </c>
      <c r="E1606" s="20">
        <v>6</v>
      </c>
      <c r="F1606" s="29" t="str">
        <f>CADASTROS!$E$1369</f>
        <v>Cx. Econômica</v>
      </c>
      <c r="G1606" s="27">
        <f>CADASTROS!$F$1369</f>
        <v>4825</v>
      </c>
      <c r="H1606" s="29">
        <f>CADASTROS!$G$1369</f>
        <v>13</v>
      </c>
      <c r="I1606" s="19" t="str">
        <f>CADASTROS!$H$1369</f>
        <v>00015696-3</v>
      </c>
      <c r="J1606" s="21">
        <f t="shared" si="50"/>
        <v>0</v>
      </c>
    </row>
    <row r="1607" spans="1:10" ht="15.75" x14ac:dyDescent="0.25">
      <c r="A1607" s="27">
        <f>CADASTROS!$B$1370</f>
        <v>1368</v>
      </c>
      <c r="B1607" s="18" t="str">
        <f>CADASTROS!$C$1370</f>
        <v>Valtonio Alves da Silva</v>
      </c>
      <c r="C1607" s="28"/>
      <c r="D1607" s="44">
        <f>PLANILHA_COLHEITA_DIÁRIA!$I$2085</f>
        <v>48.5</v>
      </c>
      <c r="E1607" s="20">
        <v>6</v>
      </c>
      <c r="F1607" s="29" t="str">
        <f>CADASTROS!$E$1370</f>
        <v>Cx. Econômica</v>
      </c>
      <c r="G1607" s="27">
        <f>CADASTROS!$F$1370</f>
        <v>4825</v>
      </c>
      <c r="H1607" s="29">
        <f>CADASTROS!$G$1370</f>
        <v>13</v>
      </c>
      <c r="I1607" s="19" t="str">
        <f>CADASTROS!$H$1370</f>
        <v>00005173-8</v>
      </c>
      <c r="J1607" s="21">
        <f t="shared" si="50"/>
        <v>291</v>
      </c>
    </row>
    <row r="1608" spans="1:10" ht="15.75" x14ac:dyDescent="0.25">
      <c r="A1608" s="27">
        <f>CADASTROS!$B$1371</f>
        <v>1369</v>
      </c>
      <c r="B1608" s="18" t="str">
        <f>CADASTROS!$C$1371</f>
        <v>Silvanete Antonio de Souza</v>
      </c>
      <c r="C1608" s="28"/>
      <c r="D1608" s="44">
        <f>PLANILHA_COLHEITA_DIÁRIA!$I$2086</f>
        <v>133</v>
      </c>
      <c r="E1608" s="20">
        <v>6</v>
      </c>
      <c r="F1608" s="29" t="str">
        <f>CADASTROS!$E$1371</f>
        <v>Cx. Econômica</v>
      </c>
      <c r="G1608" s="27">
        <f>CADASTROS!$F$1371</f>
        <v>780</v>
      </c>
      <c r="H1608" s="29">
        <f>CADASTROS!$G$1371</f>
        <v>13</v>
      </c>
      <c r="I1608" s="19" t="str">
        <f>CADASTROS!$H$1371</f>
        <v>00010115-0</v>
      </c>
      <c r="J1608" s="21">
        <f t="shared" si="50"/>
        <v>798</v>
      </c>
    </row>
    <row r="1609" spans="1:10" ht="15.75" x14ac:dyDescent="0.25">
      <c r="A1609" s="27">
        <f>CADASTROS!$B$1372</f>
        <v>1370</v>
      </c>
      <c r="B1609" s="18" t="str">
        <f>CADASTROS!$C$1372</f>
        <v>Natália Meira de Jesus</v>
      </c>
      <c r="C1609" s="28"/>
      <c r="D1609" s="51">
        <f>PLANILHA_COLHEITA_DIÁRIA!$I$2087</f>
        <v>12</v>
      </c>
      <c r="E1609" s="20">
        <v>6</v>
      </c>
      <c r="F1609" s="29" t="str">
        <f>CADASTROS!$E$1372</f>
        <v>Cx. Econômica</v>
      </c>
      <c r="G1609" s="27">
        <f>CADASTROS!$F$1372</f>
        <v>4825</v>
      </c>
      <c r="H1609" s="29">
        <f>CADASTROS!$G$1372</f>
        <v>13</v>
      </c>
      <c r="I1609" s="19" t="str">
        <f>CADASTROS!$H$1372</f>
        <v>00021741-5</v>
      </c>
      <c r="J1609" s="21">
        <f t="shared" si="50"/>
        <v>72</v>
      </c>
    </row>
    <row r="1610" spans="1:10" ht="15.75" x14ac:dyDescent="0.25">
      <c r="A1610" s="27">
        <f>CADASTROS!$B$1373</f>
        <v>1371</v>
      </c>
      <c r="B1610" s="18" t="str">
        <f>CADASTROS!$C$1373</f>
        <v>Jacson de Jesus Moreira</v>
      </c>
      <c r="C1610" s="28"/>
      <c r="D1610" s="51">
        <f>PLANILHA_COLHEITA_DIÁRIA!$I$2088</f>
        <v>42.5</v>
      </c>
      <c r="E1610" s="20">
        <v>6</v>
      </c>
      <c r="F1610" s="29" t="str">
        <f>CADASTROS!$E$1373</f>
        <v>Cx. Econômica</v>
      </c>
      <c r="G1610" s="27">
        <f>CADASTROS!$F$1373</f>
        <v>4825</v>
      </c>
      <c r="H1610" s="29">
        <f>CADASTROS!$G$1373</f>
        <v>13</v>
      </c>
      <c r="I1610" s="19" t="str">
        <f>CADASTROS!$H$1373</f>
        <v>00021532-3</v>
      </c>
      <c r="J1610" s="21">
        <f t="shared" si="50"/>
        <v>255</v>
      </c>
    </row>
    <row r="1611" spans="1:10" ht="15.75" x14ac:dyDescent="0.25">
      <c r="A1611" s="27">
        <f>CADASTROS!$B$1374</f>
        <v>1372</v>
      </c>
      <c r="B1611" s="18" t="str">
        <f>CADASTROS!$C$1374</f>
        <v>Vanderlucia Santana Souza</v>
      </c>
      <c r="C1611" s="28"/>
      <c r="D1611" s="44">
        <f>PLANILHA_COLHEITA_DIÁRIA!$I$2100</f>
        <v>0</v>
      </c>
      <c r="E1611" s="20">
        <v>6</v>
      </c>
      <c r="F1611" s="29" t="str">
        <f>CADASTROS!$E$1374</f>
        <v>Cx. Econômica</v>
      </c>
      <c r="G1611" s="27">
        <f>CADASTROS!$F$1374</f>
        <v>4825</v>
      </c>
      <c r="H1611" s="29">
        <f>CADASTROS!$G$1374</f>
        <v>13</v>
      </c>
      <c r="I1611" s="19" t="str">
        <f>CADASTROS!$H$1374</f>
        <v>00003511-2</v>
      </c>
      <c r="J1611" s="21">
        <f t="shared" si="50"/>
        <v>0</v>
      </c>
    </row>
    <row r="1612" spans="1:10" ht="15.75" x14ac:dyDescent="0.25">
      <c r="A1612" s="27">
        <f>CADASTROS!$B$1375</f>
        <v>1373</v>
      </c>
      <c r="B1612" s="18" t="str">
        <f>CADASTROS!$C$1375</f>
        <v>Robério Silva Oliveira</v>
      </c>
      <c r="C1612" s="28"/>
      <c r="D1612" s="44">
        <f>PLANILHA_COLHEITA_DIÁRIA!$I$2101</f>
        <v>62</v>
      </c>
      <c r="E1612" s="20">
        <v>6</v>
      </c>
      <c r="F1612" s="29" t="str">
        <f>CADASTROS!$E$1375</f>
        <v>Bradesco</v>
      </c>
      <c r="G1612" s="27" t="str">
        <f>CADASTROS!$F$1375</f>
        <v>3801-6</v>
      </c>
      <c r="H1612" s="29" t="str">
        <f>CADASTROS!$G$1375</f>
        <v>c/corr</v>
      </c>
      <c r="I1612" s="19" t="str">
        <f>CADASTROS!$H$1375</f>
        <v>0350542-1</v>
      </c>
      <c r="J1612" s="21">
        <f t="shared" si="50"/>
        <v>372</v>
      </c>
    </row>
    <row r="1613" spans="1:10" ht="15.75" x14ac:dyDescent="0.25">
      <c r="A1613" s="27">
        <f>CADASTROS!$B$1376</f>
        <v>1374</v>
      </c>
      <c r="B1613" s="18" t="str">
        <f>CADASTROS!$C$1376</f>
        <v>Laede Andrade Reis</v>
      </c>
      <c r="C1613" s="28"/>
      <c r="D1613" s="44">
        <f>PLANILHA_COLHEITA_DIÁRIA!$I$2102</f>
        <v>107</v>
      </c>
      <c r="E1613" s="20">
        <v>6</v>
      </c>
      <c r="F1613" s="29" t="str">
        <f>CADASTROS!$E$1376</f>
        <v>Cx. Econômica</v>
      </c>
      <c r="G1613" s="27">
        <f>CADASTROS!$F$1376</f>
        <v>4818</v>
      </c>
      <c r="H1613" s="29">
        <f>CADASTROS!$G$1376</f>
        <v>13</v>
      </c>
      <c r="I1613" s="19" t="str">
        <f>CADASTROS!$H$1376</f>
        <v>00014963-2</v>
      </c>
      <c r="J1613" s="21">
        <f t="shared" si="50"/>
        <v>642</v>
      </c>
    </row>
    <row r="1614" spans="1:10" ht="15.75" x14ac:dyDescent="0.25">
      <c r="A1614" s="27">
        <f>CADASTROS!$B$1377</f>
        <v>1375</v>
      </c>
      <c r="B1614" s="18" t="str">
        <f>CADASTROS!$C$1377</f>
        <v>Edineusa Maria de Brito</v>
      </c>
      <c r="C1614" s="28"/>
      <c r="D1614" s="44">
        <f>PLANILHA_COLHEITA_DIÁRIA!$I$2103</f>
        <v>0</v>
      </c>
      <c r="E1614" s="20">
        <v>6</v>
      </c>
      <c r="F1614" s="29" t="str">
        <f>CADASTROS!$E$1377</f>
        <v>Cx. Econômica</v>
      </c>
      <c r="G1614" s="27">
        <f>CADASTROS!$F$1377</f>
        <v>949</v>
      </c>
      <c r="H1614" s="29">
        <f>CADASTROS!$G$1377</f>
        <v>23</v>
      </c>
      <c r="I1614" s="19" t="str">
        <f>CADASTROS!$H$1377</f>
        <v>00006733-3</v>
      </c>
      <c r="J1614" s="21">
        <f t="shared" si="50"/>
        <v>0</v>
      </c>
    </row>
    <row r="1615" spans="1:10" ht="15.75" x14ac:dyDescent="0.25">
      <c r="A1615" s="27">
        <f>CADASTROS!$B$1378</f>
        <v>1376</v>
      </c>
      <c r="B1615" s="18" t="str">
        <f>CADASTROS!$C$1378</f>
        <v>Célia dos Santos Souza</v>
      </c>
      <c r="C1615" s="28"/>
      <c r="D1615" s="44">
        <f>PLANILHA_COLHEITA_DIÁRIA!$I$2104</f>
        <v>21.5</v>
      </c>
      <c r="E1615" s="20">
        <v>6</v>
      </c>
      <c r="F1615" s="29" t="str">
        <f>CADASTROS!$E$1378</f>
        <v>Cx. Econômica</v>
      </c>
      <c r="G1615" s="27">
        <f>CADASTROS!$F$1378</f>
        <v>4818</v>
      </c>
      <c r="H1615" s="29">
        <f>CADASTROS!$G$1378</f>
        <v>13</v>
      </c>
      <c r="I1615" s="19" t="str">
        <f>CADASTROS!$H$1378</f>
        <v>00014972-1</v>
      </c>
      <c r="J1615" s="21">
        <f t="shared" si="50"/>
        <v>129</v>
      </c>
    </row>
    <row r="1616" spans="1:10" ht="15.75" x14ac:dyDescent="0.25">
      <c r="A1616" s="27">
        <f>CADASTROS!$B$1379</f>
        <v>1377</v>
      </c>
      <c r="B1616" s="18" t="str">
        <f>CADASTROS!$C$1379</f>
        <v>Abenailton Oliveira Costa</v>
      </c>
      <c r="C1616" s="28"/>
      <c r="D1616" s="44">
        <f>PLANILHA_COLHEITA_DIÁRIA!$I$2105</f>
        <v>78</v>
      </c>
      <c r="E1616" s="20">
        <v>6</v>
      </c>
      <c r="F1616" s="29" t="str">
        <f>CADASTROS!$E$1379</f>
        <v>Bradesco</v>
      </c>
      <c r="G1616" s="27" t="str">
        <f>CADASTROS!$F$1379</f>
        <v>3801-6</v>
      </c>
      <c r="H1616" s="29" t="str">
        <f>CADASTROS!$G$1379</f>
        <v>c/corr</v>
      </c>
      <c r="I1616" s="19" t="str">
        <f>CADASTROS!$H$1379</f>
        <v>0003605-6</v>
      </c>
      <c r="J1616" s="21">
        <f t="shared" si="50"/>
        <v>468</v>
      </c>
    </row>
    <row r="1617" spans="1:10" ht="15.75" x14ac:dyDescent="0.25">
      <c r="A1617" s="27">
        <f>CADASTROS!$B$1380</f>
        <v>1378</v>
      </c>
      <c r="B1617" s="18" t="str">
        <f>CADASTROS!$C$1380</f>
        <v>Genival Gomes Carmo</v>
      </c>
      <c r="C1617" s="28"/>
      <c r="D1617" s="51">
        <f>PLANILHA_COLHEITA_DIÁRIA!$I$2106</f>
        <v>0</v>
      </c>
      <c r="E1617" s="20">
        <v>6</v>
      </c>
      <c r="F1617" s="29" t="str">
        <f>CADASTROS!$E$1380</f>
        <v>Cx. Econômica</v>
      </c>
      <c r="G1617" s="27">
        <f>CADASTROS!$F$1380</f>
        <v>3777</v>
      </c>
      <c r="H1617" s="29">
        <f>CADASTROS!$G$1380</f>
        <v>13</v>
      </c>
      <c r="I1617" s="19" t="str">
        <f>CADASTROS!$H$1380</f>
        <v>00003183-1</v>
      </c>
      <c r="J1617" s="21">
        <f t="shared" si="50"/>
        <v>0</v>
      </c>
    </row>
    <row r="1618" spans="1:10" ht="15.75" x14ac:dyDescent="0.25">
      <c r="A1618" s="27">
        <f>CADASTROS!$B$1381</f>
        <v>1379</v>
      </c>
      <c r="B1618" s="18" t="str">
        <f>CADASTROS!$C$1381</f>
        <v>Iolanda Oliveira Ribeiro</v>
      </c>
      <c r="C1618" s="28"/>
      <c r="D1618" s="44">
        <f>PLANILHA_COLHEITA_DIÁRIA!$I$2107</f>
        <v>0</v>
      </c>
      <c r="E1618" s="20">
        <v>6</v>
      </c>
      <c r="F1618" s="29" t="str">
        <f>CADASTROS!$E$1381</f>
        <v>Cx. Econômica</v>
      </c>
      <c r="G1618" s="27">
        <f>CADASTROS!$F$1381</f>
        <v>780</v>
      </c>
      <c r="H1618" s="29">
        <f>CADASTROS!$G$1381</f>
        <v>23</v>
      </c>
      <c r="I1618" s="19" t="str">
        <f>CADASTROS!$H$1381</f>
        <v>00024125-4</v>
      </c>
      <c r="J1618" s="21">
        <f t="shared" si="50"/>
        <v>0</v>
      </c>
    </row>
    <row r="1619" spans="1:10" ht="15.75" x14ac:dyDescent="0.25">
      <c r="A1619" s="27">
        <f>CADASTROS!$B$1382</f>
        <v>1380</v>
      </c>
      <c r="B1619" s="18" t="str">
        <f>CADASTROS!$C$1382</f>
        <v>Leonardo Louginho Souza</v>
      </c>
      <c r="C1619" s="28"/>
      <c r="D1619" s="44">
        <f>PLANILHA_COLHEITA_DIÁRIA!$I$2108</f>
        <v>33.5</v>
      </c>
      <c r="E1619" s="20">
        <v>6</v>
      </c>
      <c r="F1619" s="29" t="str">
        <f>CADASTROS!$E$1382</f>
        <v>Cx. Econômica</v>
      </c>
      <c r="G1619" s="27">
        <f>CADASTROS!$F$1382</f>
        <v>4825</v>
      </c>
      <c r="H1619" s="29">
        <f>CADASTROS!$G$1382</f>
        <v>13</v>
      </c>
      <c r="I1619" s="19" t="str">
        <f>CADASTROS!$H$1382</f>
        <v>00006331-0</v>
      </c>
      <c r="J1619" s="21">
        <f t="shared" si="50"/>
        <v>201</v>
      </c>
    </row>
    <row r="1620" spans="1:10" ht="15.75" x14ac:dyDescent="0.25">
      <c r="A1620" s="27">
        <f>CADASTROS!$B$1383</f>
        <v>1381</v>
      </c>
      <c r="B1620" s="18" t="str">
        <f>CADASTROS!$C$1383</f>
        <v>Tiago Silva de Oliveira</v>
      </c>
      <c r="C1620" s="28"/>
      <c r="D1620" s="44">
        <f>PLANILHA_COLHEITA_DIÁRIA!$I$2109</f>
        <v>0</v>
      </c>
      <c r="E1620" s="20">
        <v>6</v>
      </c>
      <c r="F1620" s="29" t="str">
        <f>CADASTROS!$E$1383</f>
        <v>Bradesco</v>
      </c>
      <c r="G1620" s="27" t="str">
        <f>CADASTROS!$F$1383</f>
        <v>3801-6</v>
      </c>
      <c r="H1620" s="29" t="str">
        <f>CADASTROS!$G$1383</f>
        <v>c/corr</v>
      </c>
      <c r="I1620" s="19" t="str">
        <f>CADASTROS!$H$1383</f>
        <v>0001782-5</v>
      </c>
      <c r="J1620" s="21">
        <f t="shared" si="50"/>
        <v>0</v>
      </c>
    </row>
    <row r="1621" spans="1:10" ht="15.75" x14ac:dyDescent="0.25">
      <c r="A1621" s="27">
        <f>CADASTROS!$B$1384</f>
        <v>1382</v>
      </c>
      <c r="B1621" s="18" t="str">
        <f>CADASTROS!$C$1384</f>
        <v>Genesson A. de Souza</v>
      </c>
      <c r="C1621" s="28"/>
      <c r="D1621" s="44">
        <f>PLANILHA_COLHEITA_DIÁRIA!$I$2110</f>
        <v>0</v>
      </c>
      <c r="E1621" s="20">
        <v>6</v>
      </c>
      <c r="F1621" s="29" t="str">
        <f>CADASTROS!$E$1384</f>
        <v>Cx. Econômica</v>
      </c>
      <c r="G1621" s="27">
        <f>CADASTROS!$F$1384</f>
        <v>4825</v>
      </c>
      <c r="H1621" s="29">
        <f>CADASTROS!$G$1384</f>
        <v>13</v>
      </c>
      <c r="I1621" s="19" t="str">
        <f>CADASTROS!$H$1384</f>
        <v>00023022-5</v>
      </c>
      <c r="J1621" s="21">
        <f t="shared" si="50"/>
        <v>0</v>
      </c>
    </row>
    <row r="1622" spans="1:10" ht="15.75" x14ac:dyDescent="0.25">
      <c r="A1622" s="27">
        <f>CADASTROS!$B$1385</f>
        <v>1383</v>
      </c>
      <c r="B1622" s="18" t="str">
        <f>CADASTROS!$C$1385</f>
        <v>Geniclevia F. da Silva</v>
      </c>
      <c r="C1622" s="28"/>
      <c r="D1622" s="44">
        <f>PLANILHA_COLHEITA_DIÁRIA!$I$2111</f>
        <v>57.5</v>
      </c>
      <c r="E1622" s="20">
        <v>6</v>
      </c>
      <c r="F1622" s="29" t="str">
        <f>CADASTROS!$E$1385</f>
        <v>Cx. Econômica</v>
      </c>
      <c r="G1622" s="27">
        <f>CADASTROS!$F$1385</f>
        <v>4825</v>
      </c>
      <c r="H1622" s="29">
        <f>CADASTROS!$G$1385</f>
        <v>13</v>
      </c>
      <c r="I1622" s="19" t="str">
        <f>CADASTROS!$H$1385</f>
        <v>00023358-5</v>
      </c>
      <c r="J1622" s="21">
        <f t="shared" si="50"/>
        <v>345</v>
      </c>
    </row>
    <row r="1623" spans="1:10" ht="15.75" x14ac:dyDescent="0.25">
      <c r="A1623" s="27">
        <f>CADASTROS!$B$1386</f>
        <v>1384</v>
      </c>
      <c r="B1623" s="18" t="str">
        <f>CADASTROS!$C$1386</f>
        <v>Janice Santana dos Santos</v>
      </c>
      <c r="C1623" s="28"/>
      <c r="D1623" s="44">
        <f>PLANILHA_COLHEITA_DIÁRIA!$I$2112</f>
        <v>174</v>
      </c>
      <c r="E1623" s="20">
        <v>6</v>
      </c>
      <c r="F1623" s="29" t="str">
        <f>CADASTROS!$E$1386</f>
        <v>Bradesco</v>
      </c>
      <c r="G1623" s="27" t="str">
        <f>CADASTROS!$F$1386</f>
        <v>3616-1</v>
      </c>
      <c r="H1623" s="29" t="str">
        <f>CADASTROS!$G$1386</f>
        <v>poup</v>
      </c>
      <c r="I1623" s="19" t="str">
        <f>CADASTROS!$H$1386</f>
        <v>1001717-3</v>
      </c>
      <c r="J1623" s="21">
        <f t="shared" si="50"/>
        <v>1044</v>
      </c>
    </row>
    <row r="1624" spans="1:10" ht="15.75" x14ac:dyDescent="0.25">
      <c r="A1624" s="27">
        <f>CADASTROS!$B$1387</f>
        <v>1385</v>
      </c>
      <c r="B1624" s="18" t="str">
        <f>CADASTROS!$C$1387</f>
        <v>Jessica Soares Oliveira</v>
      </c>
      <c r="C1624" s="28"/>
      <c r="D1624" s="44">
        <f>PLANILHA_COLHEITA_DIÁRIA!$I$2113</f>
        <v>0</v>
      </c>
      <c r="E1624" s="20">
        <v>6</v>
      </c>
      <c r="F1624" s="29" t="str">
        <f>CADASTROS!$E$1387</f>
        <v>Cx. Econômica</v>
      </c>
      <c r="G1624" s="27">
        <f>CADASTROS!$F$1387</f>
        <v>949</v>
      </c>
      <c r="H1624" s="29">
        <f>CADASTROS!$G$1387</f>
        <v>13</v>
      </c>
      <c r="I1624" s="19" t="str">
        <f>CADASTROS!$H$1387</f>
        <v>00084300-0</v>
      </c>
      <c r="J1624" s="21">
        <f t="shared" si="50"/>
        <v>0</v>
      </c>
    </row>
    <row r="1625" spans="1:10" ht="15.75" x14ac:dyDescent="0.25">
      <c r="A1625" s="27">
        <f>CADASTROS!$B$1388</f>
        <v>1386</v>
      </c>
      <c r="B1625" s="18" t="str">
        <f>CADASTROS!$C$1388</f>
        <v>Valdir Ferreira Pinto</v>
      </c>
      <c r="C1625" s="28"/>
      <c r="D1625" s="44">
        <f>PLANILHA_COLHEITA_DIÁRIA!$I$2114</f>
        <v>26.5</v>
      </c>
      <c r="E1625" s="20">
        <v>6</v>
      </c>
      <c r="F1625" s="29" t="str">
        <f>CADASTROS!$E$1388</f>
        <v>Cx. Econômica</v>
      </c>
      <c r="G1625" s="27">
        <f>CADASTROS!$F$1388</f>
        <v>2734</v>
      </c>
      <c r="H1625" s="29">
        <f>CADASTROS!$G$1388</f>
        <v>13</v>
      </c>
      <c r="I1625" s="19" t="str">
        <f>CADASTROS!$H$1388</f>
        <v>00025483-3</v>
      </c>
      <c r="J1625" s="21">
        <f t="shared" si="50"/>
        <v>159</v>
      </c>
    </row>
    <row r="1626" spans="1:10" ht="15.75" x14ac:dyDescent="0.25">
      <c r="A1626" s="27">
        <f>CADASTROS!$B$1389</f>
        <v>1387</v>
      </c>
      <c r="B1626" s="18" t="str">
        <f>CADASTROS!$C$1389</f>
        <v>Daelcio Oliveira</v>
      </c>
      <c r="C1626" s="28"/>
      <c r="D1626" s="44">
        <f>PLANILHA_COLHEITA_DIÁRIA!$I$2115</f>
        <v>93</v>
      </c>
      <c r="E1626" s="20">
        <v>6</v>
      </c>
      <c r="F1626" s="29" t="str">
        <f>CADASTROS!$E$1389</f>
        <v>Cx. Econômica</v>
      </c>
      <c r="G1626" s="27">
        <f>CADASTROS!$F$1389</f>
        <v>4825</v>
      </c>
      <c r="H1626" s="29">
        <f>CADASTROS!$G$1389</f>
        <v>13</v>
      </c>
      <c r="I1626" s="19" t="str">
        <f>CADASTROS!$H$1389</f>
        <v>00023179-5</v>
      </c>
      <c r="J1626" s="21">
        <f t="shared" si="50"/>
        <v>558</v>
      </c>
    </row>
    <row r="1627" spans="1:10" ht="15.75" x14ac:dyDescent="0.25">
      <c r="A1627" s="27">
        <f>CADASTROS!$B$1390</f>
        <v>1388</v>
      </c>
      <c r="B1627" s="18" t="str">
        <f>CADASTROS!$C$1390</f>
        <v>Gleito E. S. Souza</v>
      </c>
      <c r="C1627" s="28"/>
      <c r="D1627" s="44">
        <f>PLANILHA_COLHEITA_DIÁRIA!$I$2116</f>
        <v>93</v>
      </c>
      <c r="E1627" s="20">
        <v>6</v>
      </c>
      <c r="F1627" s="29" t="str">
        <f>CADASTROS!$E$1390</f>
        <v>Cx. Econômica</v>
      </c>
      <c r="G1627" s="27">
        <f>CADASTROS!$F$1390</f>
        <v>4535</v>
      </c>
      <c r="H1627" s="29">
        <f>CADASTROS!$G$1390</f>
        <v>13</v>
      </c>
      <c r="I1627" s="19" t="str">
        <f>CADASTROS!$H$1390</f>
        <v>00007215-1</v>
      </c>
      <c r="J1627" s="21">
        <f t="shared" si="50"/>
        <v>558</v>
      </c>
    </row>
    <row r="1628" spans="1:10" ht="15.75" x14ac:dyDescent="0.25">
      <c r="A1628" s="27">
        <f>CADASTROS!$B$1391</f>
        <v>1389</v>
      </c>
      <c r="B1628" s="18" t="str">
        <f>CADASTROS!$C$1391</f>
        <v>Ana N. Santos Soares</v>
      </c>
      <c r="C1628" s="28"/>
      <c r="D1628" s="51">
        <f>PLANILHA_COLHEITA_DIÁRIA!$I$2117</f>
        <v>164</v>
      </c>
      <c r="E1628" s="20">
        <v>6</v>
      </c>
      <c r="F1628" s="29" t="str">
        <f>CADASTROS!$E$1391</f>
        <v>Banco do Brasil</v>
      </c>
      <c r="G1628" s="27" t="str">
        <f>CADASTROS!$F$1391</f>
        <v>2760-X</v>
      </c>
      <c r="H1628" s="29" t="str">
        <f>CADASTROS!$G$1391</f>
        <v>poup</v>
      </c>
      <c r="I1628" s="19" t="str">
        <f>CADASTROS!$H$1391</f>
        <v>15.629-9</v>
      </c>
      <c r="J1628" s="21">
        <f t="shared" si="50"/>
        <v>984</v>
      </c>
    </row>
    <row r="1629" spans="1:10" ht="15.75" x14ac:dyDescent="0.25">
      <c r="A1629" s="27">
        <f>CADASTROS!$B$1392</f>
        <v>1390</v>
      </c>
      <c r="B1629" s="18" t="str">
        <f>CADASTROS!$C$1392</f>
        <v>Dermivania de Souza Cedro</v>
      </c>
      <c r="C1629" s="28"/>
      <c r="D1629" s="44">
        <f>PLANILHA_COLHEITA_DIÁRIA!$I$2118</f>
        <v>0</v>
      </c>
      <c r="E1629" s="20">
        <v>6</v>
      </c>
      <c r="F1629" s="29" t="str">
        <f>CADASTROS!$E$1392</f>
        <v>Cx. Econômica</v>
      </c>
      <c r="G1629" s="27">
        <f>CADASTROS!$F$1392</f>
        <v>780</v>
      </c>
      <c r="H1629" s="29">
        <f>CADASTROS!$G$1392</f>
        <v>23</v>
      </c>
      <c r="I1629" s="19" t="str">
        <f>CADASTROS!$H$1392</f>
        <v>00020339-5</v>
      </c>
      <c r="J1629" s="21">
        <f t="shared" si="50"/>
        <v>0</v>
      </c>
    </row>
    <row r="1630" spans="1:10" ht="15.75" x14ac:dyDescent="0.25">
      <c r="A1630" s="27">
        <f>CADASTROS!$B$1393</f>
        <v>1391</v>
      </c>
      <c r="B1630" s="18" t="str">
        <f>CADASTROS!$C$1393</f>
        <v>Elisangela Marciana Souza</v>
      </c>
      <c r="C1630" s="28"/>
      <c r="D1630" s="51">
        <f>PLANILHA_COLHEITA_DIÁRIA!$I$2119</f>
        <v>21</v>
      </c>
      <c r="E1630" s="20">
        <v>6</v>
      </c>
      <c r="F1630" s="29" t="str">
        <f>CADASTROS!$E$1393</f>
        <v>Cx. Econômica</v>
      </c>
      <c r="G1630" s="27">
        <f>CADASTROS!$F$1393</f>
        <v>780</v>
      </c>
      <c r="H1630" s="29">
        <f>CADASTROS!$G$1393</f>
        <v>13</v>
      </c>
      <c r="I1630" s="19" t="str">
        <f>CADASTROS!$H$1393</f>
        <v>00014540-1</v>
      </c>
      <c r="J1630" s="21">
        <f t="shared" si="50"/>
        <v>126</v>
      </c>
    </row>
    <row r="1631" spans="1:10" ht="15.75" x14ac:dyDescent="0.25">
      <c r="A1631" s="27">
        <f>CADASTROS!$B$1394</f>
        <v>1392</v>
      </c>
      <c r="B1631" s="18" t="str">
        <f>CADASTROS!$C$1394</f>
        <v>Manelito Silva A. Souza</v>
      </c>
      <c r="C1631" s="28"/>
      <c r="D1631" s="44">
        <f>PLANILHA_COLHEITA_DIÁRIA!$I$2120</f>
        <v>28</v>
      </c>
      <c r="E1631" s="20">
        <v>6</v>
      </c>
      <c r="F1631" s="29" t="str">
        <f>CADASTROS!$E$1394</f>
        <v>Cx. Econômica</v>
      </c>
      <c r="G1631" s="27">
        <f>CADASTROS!$F$1394</f>
        <v>4818</v>
      </c>
      <c r="H1631" s="29">
        <f>CADASTROS!$G$1394</f>
        <v>13</v>
      </c>
      <c r="I1631" s="19" t="str">
        <f>CADASTROS!$H$1394</f>
        <v>00007921-9</v>
      </c>
      <c r="J1631" s="21">
        <f t="shared" si="50"/>
        <v>168</v>
      </c>
    </row>
    <row r="1632" spans="1:10" ht="15.75" x14ac:dyDescent="0.25">
      <c r="A1632" s="27">
        <f>CADASTROS!$B$1395</f>
        <v>1393</v>
      </c>
      <c r="B1632" s="18" t="str">
        <f>CADASTROS!$C$1395</f>
        <v>Lívia Sousa Gonçalves</v>
      </c>
      <c r="C1632" s="28"/>
      <c r="D1632" s="44">
        <f>PLANILHA_COLHEITA_DIÁRIA!$I$2121</f>
        <v>40.5</v>
      </c>
      <c r="E1632" s="20">
        <v>6</v>
      </c>
      <c r="F1632" s="29" t="str">
        <f>CADASTROS!$E$1395</f>
        <v>Bradesco</v>
      </c>
      <c r="G1632" s="27" t="str">
        <f>CADASTROS!$F$1395</f>
        <v>3801-6</v>
      </c>
      <c r="H1632" s="29" t="str">
        <f>CADASTROS!$G$1395</f>
        <v>poup</v>
      </c>
      <c r="I1632" s="19" t="str">
        <f>CADASTROS!$H$1395</f>
        <v>0004280-3</v>
      </c>
      <c r="J1632" s="21">
        <f t="shared" si="50"/>
        <v>243</v>
      </c>
    </row>
    <row r="1633" spans="1:10" ht="15.75" x14ac:dyDescent="0.25">
      <c r="A1633" s="27">
        <f>CADASTROS!$B$1396</f>
        <v>1394</v>
      </c>
      <c r="B1633" s="18" t="str">
        <f>CADASTROS!$C$1396</f>
        <v>Poliana Nunes dos Santos</v>
      </c>
      <c r="C1633" s="28"/>
      <c r="D1633" s="44">
        <f>PLANILHA_COLHEITA_DIÁRIA!$I$2122</f>
        <v>0</v>
      </c>
      <c r="E1633" s="20">
        <v>6</v>
      </c>
      <c r="F1633" s="29" t="str">
        <f>CADASTROS!$E$1396</f>
        <v>Cx. Econômica</v>
      </c>
      <c r="G1633" s="27">
        <f>CADASTROS!$F$1396</f>
        <v>4825</v>
      </c>
      <c r="H1633" s="29">
        <f>CADASTROS!$G$1396</f>
        <v>13</v>
      </c>
      <c r="I1633" s="19" t="str">
        <f>CADASTROS!$H$1396</f>
        <v>00023900-1</v>
      </c>
      <c r="J1633" s="21">
        <f t="shared" si="50"/>
        <v>0</v>
      </c>
    </row>
    <row r="1634" spans="1:10" ht="15.75" x14ac:dyDescent="0.25">
      <c r="B1634" s="7"/>
      <c r="C1634" s="7"/>
      <c r="D1634" s="15">
        <f>SUM(D1589:D1633)</f>
        <v>1348.5</v>
      </c>
      <c r="E1634" s="15"/>
      <c r="F1634" s="41"/>
      <c r="G1634" s="12"/>
      <c r="H1634" s="12"/>
      <c r="I1634" s="42"/>
      <c r="J1634" s="17">
        <f>SUM(J1589:J1633)</f>
        <v>8091</v>
      </c>
    </row>
    <row r="1636" spans="1:10" ht="15.75" x14ac:dyDescent="0.25">
      <c r="A1636" s="282" t="s">
        <v>8</v>
      </c>
      <c r="B1636" s="282"/>
      <c r="C1636" s="282"/>
      <c r="D1636" s="282"/>
      <c r="E1636" s="282"/>
      <c r="F1636" s="282"/>
      <c r="G1636" s="282"/>
      <c r="H1636" s="282"/>
      <c r="I1636" s="282"/>
      <c r="J1636" s="282"/>
    </row>
    <row r="1637" spans="1:10" ht="16.5" thickBot="1" x14ac:dyDescent="0.3">
      <c r="A1637" s="283" t="s">
        <v>10</v>
      </c>
      <c r="B1637" s="283"/>
      <c r="C1637" s="283"/>
      <c r="D1637" s="283"/>
      <c r="E1637" s="283"/>
      <c r="F1637" s="283"/>
      <c r="G1637" s="283"/>
      <c r="H1637" s="283"/>
      <c r="I1637" s="283"/>
      <c r="J1637" s="283"/>
    </row>
    <row r="1638" spans="1:10" ht="17.25" thickTop="1" thickBot="1" x14ac:dyDescent="0.3">
      <c r="A1638" s="284" t="s">
        <v>2967</v>
      </c>
      <c r="B1638" s="284"/>
      <c r="C1638" s="284"/>
      <c r="D1638" s="284"/>
      <c r="E1638" s="284"/>
      <c r="F1638" s="284"/>
      <c r="G1638" s="284"/>
      <c r="H1638" s="284"/>
      <c r="I1638" s="284"/>
      <c r="J1638" s="284"/>
    </row>
    <row r="1639" spans="1:10" ht="16.5" customHeight="1" x14ac:dyDescent="0.25">
      <c r="A1639" s="22" t="s">
        <v>21</v>
      </c>
      <c r="B1639" s="285" t="s">
        <v>19</v>
      </c>
      <c r="C1639" s="285" t="s">
        <v>7</v>
      </c>
      <c r="D1639" s="40" t="s">
        <v>13</v>
      </c>
      <c r="E1639" s="23" t="s">
        <v>12</v>
      </c>
      <c r="F1639" s="99" t="s">
        <v>14</v>
      </c>
      <c r="G1639" s="99" t="s">
        <v>15</v>
      </c>
      <c r="H1639" s="99" t="s">
        <v>16</v>
      </c>
      <c r="I1639" s="99" t="s">
        <v>17</v>
      </c>
      <c r="J1639" s="287" t="s">
        <v>18</v>
      </c>
    </row>
    <row r="1640" spans="1:10" ht="17.45" customHeight="1" thickBot="1" x14ac:dyDescent="0.3">
      <c r="A1640" s="24" t="s">
        <v>20</v>
      </c>
      <c r="B1640" s="286"/>
      <c r="C1640" s="286"/>
      <c r="D1640" s="38"/>
      <c r="E1640" s="38" t="s">
        <v>11</v>
      </c>
      <c r="F1640" s="100"/>
      <c r="G1640" s="100"/>
      <c r="H1640" s="100"/>
      <c r="I1640" s="100"/>
      <c r="J1640" s="288"/>
    </row>
    <row r="1641" spans="1:10" ht="15.75" x14ac:dyDescent="0.25">
      <c r="A1641" s="27">
        <f>CADASTROS!$B$1397</f>
        <v>1395</v>
      </c>
      <c r="B1641" s="18" t="str">
        <f>CADASTROS!$C$1397</f>
        <v>Ivonaldo Sousa Silva</v>
      </c>
      <c r="C1641" s="28"/>
      <c r="D1641" s="44">
        <f>PLANILHA_COLHEITA_DIÁRIA!$I$2123</f>
        <v>60</v>
      </c>
      <c r="E1641" s="20">
        <v>6</v>
      </c>
      <c r="F1641" s="29" t="str">
        <f>CADASTROS!$E$1397</f>
        <v>Cx. Econômica</v>
      </c>
      <c r="G1641" s="27">
        <f>CADASTROS!$F$1397</f>
        <v>4825</v>
      </c>
      <c r="H1641" s="29">
        <f>CADASTROS!$G$1397</f>
        <v>13</v>
      </c>
      <c r="I1641" s="19" t="str">
        <f>CADASTROS!$H$1397</f>
        <v>00004638-6</v>
      </c>
      <c r="J1641" s="21">
        <f t="shared" ref="J1641:J1650" si="51">D1641*E1641</f>
        <v>360</v>
      </c>
    </row>
    <row r="1642" spans="1:10" ht="15.75" x14ac:dyDescent="0.25">
      <c r="A1642" s="27">
        <f>CADASTROS!$B$1398</f>
        <v>1396</v>
      </c>
      <c r="B1642" s="18" t="str">
        <f>CADASTROS!$C$1398</f>
        <v>Anderson de Sousa Pereira</v>
      </c>
      <c r="C1642" s="28"/>
      <c r="D1642" s="44">
        <f>PLANILHA_COLHEITA_DIÁRIA!$I$2124</f>
        <v>27</v>
      </c>
      <c r="E1642" s="20">
        <v>6</v>
      </c>
      <c r="F1642" s="29" t="str">
        <f>CADASTROS!$E$1398</f>
        <v>Cx. Econômica</v>
      </c>
      <c r="G1642" s="27">
        <f>CADASTROS!$F$1398</f>
        <v>4825</v>
      </c>
      <c r="H1642" s="29">
        <f>CADASTROS!$G$1398</f>
        <v>13</v>
      </c>
      <c r="I1642" s="19" t="str">
        <f>CADASTROS!$H$1398</f>
        <v>00020105-5</v>
      </c>
      <c r="J1642" s="21">
        <f t="shared" si="51"/>
        <v>162</v>
      </c>
    </row>
    <row r="1643" spans="1:10" ht="15.75" x14ac:dyDescent="0.25">
      <c r="A1643" s="27">
        <f>CADASTROS!$B$1399</f>
        <v>1397</v>
      </c>
      <c r="B1643" s="18" t="str">
        <f>CADASTROS!$C$1399</f>
        <v>Flávia de S. Cedro</v>
      </c>
      <c r="C1643" s="28"/>
      <c r="D1643" s="44">
        <f>PLANILHA_COLHEITA_DIÁRIA!$I$2125</f>
        <v>0</v>
      </c>
      <c r="E1643" s="20">
        <v>6</v>
      </c>
      <c r="F1643" s="29" t="str">
        <f>CADASTROS!$E$1399</f>
        <v>Cx. Econômica</v>
      </c>
      <c r="G1643" s="27">
        <f>CADASTROS!$F$1399</f>
        <v>4535</v>
      </c>
      <c r="H1643" s="29">
        <f>CADASTROS!$G$1399</f>
        <v>13</v>
      </c>
      <c r="I1643" s="19" t="str">
        <f>CADASTROS!$H$1399</f>
        <v>00005981-3</v>
      </c>
      <c r="J1643" s="21">
        <f t="shared" si="51"/>
        <v>0</v>
      </c>
    </row>
    <row r="1644" spans="1:10" ht="15.75" x14ac:dyDescent="0.25">
      <c r="A1644" s="27">
        <f>CADASTROS!$B$1400</f>
        <v>1398</v>
      </c>
      <c r="B1644" s="18" t="str">
        <f>CADASTROS!$C$1400</f>
        <v>Mª de Lourdes M. Oliveira</v>
      </c>
      <c r="C1644" s="28"/>
      <c r="D1644" s="64">
        <f>PLANILHA_COLHEITA_DIÁRIA!$I$2126</f>
        <v>50.5</v>
      </c>
      <c r="E1644" s="20">
        <v>6</v>
      </c>
      <c r="F1644" s="29" t="str">
        <f>CADASTROS!$E$1400</f>
        <v>Cx. Econômica</v>
      </c>
      <c r="G1644" s="27">
        <f>CADASTROS!$F$1400</f>
        <v>4825</v>
      </c>
      <c r="H1644" s="29">
        <f>CADASTROS!$G$1400</f>
        <v>13</v>
      </c>
      <c r="I1644" s="19" t="str">
        <f>CADASTROS!$H$1400</f>
        <v>00008694-9</v>
      </c>
      <c r="J1644" s="21">
        <f t="shared" si="51"/>
        <v>303</v>
      </c>
    </row>
    <row r="1645" spans="1:10" ht="15.75" x14ac:dyDescent="0.25">
      <c r="A1645" s="27">
        <f>CADASTROS!$B$1401</f>
        <v>1399</v>
      </c>
      <c r="B1645" s="18" t="str">
        <f>CADASTROS!$C$1401</f>
        <v>Leidiane Souza dos Santos</v>
      </c>
      <c r="C1645" s="28"/>
      <c r="D1645" s="64">
        <f>PLANILHA_COLHEITA_DIÁRIA!$I$2138</f>
        <v>0</v>
      </c>
      <c r="E1645" s="20">
        <v>6</v>
      </c>
      <c r="F1645" s="29" t="str">
        <f>CADASTROS!$E$1401</f>
        <v>Bradesco</v>
      </c>
      <c r="G1645" s="27">
        <f>CADASTROS!$F$1401</f>
        <v>3738</v>
      </c>
      <c r="H1645" s="29" t="str">
        <f>CADASTROS!$G$1401</f>
        <v>poup</v>
      </c>
      <c r="I1645" s="19" t="str">
        <f>CADASTROS!$H$1401</f>
        <v>0681091-8</v>
      </c>
      <c r="J1645" s="21">
        <f t="shared" si="51"/>
        <v>0</v>
      </c>
    </row>
    <row r="1646" spans="1:10" ht="15.75" x14ac:dyDescent="0.25">
      <c r="A1646" s="27">
        <f>CADASTROS!$B$1402</f>
        <v>1400</v>
      </c>
      <c r="B1646" s="18" t="str">
        <f>CADASTROS!$C$1402</f>
        <v>Janilson Francisco dos Santos</v>
      </c>
      <c r="C1646" s="28"/>
      <c r="D1646" s="64">
        <f>PLANILHA_COLHEITA_DIÁRIA!$I$2139</f>
        <v>0</v>
      </c>
      <c r="E1646" s="20">
        <v>6</v>
      </c>
      <c r="F1646" s="29" t="str">
        <f>CADASTROS!$E$1402</f>
        <v>Cx. Econômica</v>
      </c>
      <c r="G1646" s="27">
        <f>CADASTROS!$F$1402</f>
        <v>3204</v>
      </c>
      <c r="H1646" s="29">
        <f>CADASTROS!$G$1402</f>
        <v>13</v>
      </c>
      <c r="I1646" s="19" t="str">
        <f>CADASTROS!$H$1402</f>
        <v>00016531-9</v>
      </c>
      <c r="J1646" s="21">
        <f t="shared" si="51"/>
        <v>0</v>
      </c>
    </row>
    <row r="1647" spans="1:10" ht="15.75" x14ac:dyDescent="0.25">
      <c r="A1647" s="27">
        <f>CADASTROS!$B$1403</f>
        <v>1401</v>
      </c>
      <c r="B1647" s="18" t="str">
        <f>CADASTROS!$C$1403</f>
        <v>Marivania Teles Oliveira</v>
      </c>
      <c r="C1647" s="28"/>
      <c r="D1647" s="44">
        <f>PLANILHA_COLHEITA_DIÁRIA!$I$2140</f>
        <v>0</v>
      </c>
      <c r="E1647" s="20">
        <v>6</v>
      </c>
      <c r="F1647" s="29" t="str">
        <f>CADASTROS!$E$1403</f>
        <v>Cx. Econômica</v>
      </c>
      <c r="G1647" s="27">
        <f>CADASTROS!$F$1403</f>
        <v>780</v>
      </c>
      <c r="H1647" s="29">
        <f>CADASTROS!$G$1403</f>
        <v>23</v>
      </c>
      <c r="I1647" s="19" t="str">
        <f>CADASTROS!$H$1403</f>
        <v>00011412-0</v>
      </c>
      <c r="J1647" s="21">
        <f t="shared" si="51"/>
        <v>0</v>
      </c>
    </row>
    <row r="1648" spans="1:10" ht="15.75" x14ac:dyDescent="0.25">
      <c r="A1648" s="27">
        <f>CADASTROS!$B$1404</f>
        <v>1402</v>
      </c>
      <c r="B1648" s="18" t="str">
        <f>CADASTROS!$C$1404</f>
        <v>Roseli Lima de Oliveira</v>
      </c>
      <c r="C1648" s="28"/>
      <c r="D1648" s="44">
        <f>PLANILHA_COLHEITA_DIÁRIA!$I$2141</f>
        <v>44.5</v>
      </c>
      <c r="E1648" s="20">
        <v>6</v>
      </c>
      <c r="F1648" s="29" t="str">
        <f>CADASTROS!$E$1404</f>
        <v>Bradesco</v>
      </c>
      <c r="G1648" s="27" t="str">
        <f>CADASTROS!$F$1404</f>
        <v>3538-6</v>
      </c>
      <c r="H1648" s="29" t="str">
        <f>CADASTROS!$G$1404</f>
        <v>poup</v>
      </c>
      <c r="I1648" s="19" t="str">
        <f>CADASTROS!$H$1404</f>
        <v>0005253-1</v>
      </c>
      <c r="J1648" s="21">
        <f t="shared" si="51"/>
        <v>267</v>
      </c>
    </row>
    <row r="1649" spans="1:10" ht="15.75" x14ac:dyDescent="0.25">
      <c r="A1649" s="27">
        <f>CADASTROS!$B$1405</f>
        <v>1403</v>
      </c>
      <c r="B1649" s="18" t="str">
        <f>CADASTROS!$C$1405</f>
        <v>Lindinalva Rosa dos Santos</v>
      </c>
      <c r="C1649" s="28"/>
      <c r="D1649" s="44">
        <f>PLANILHA_COLHEITA_DIÁRIA!$I$2142</f>
        <v>28.5</v>
      </c>
      <c r="E1649" s="20">
        <v>6</v>
      </c>
      <c r="F1649" s="29" t="str">
        <f>CADASTROS!$E$1405</f>
        <v>Cx. Econômica</v>
      </c>
      <c r="G1649" s="27">
        <f>CADASTROS!$F$1405</f>
        <v>4825</v>
      </c>
      <c r="H1649" s="29">
        <f>CADASTROS!$G$1405</f>
        <v>13</v>
      </c>
      <c r="I1649" s="19" t="str">
        <f>CADASTROS!$H$1405</f>
        <v>00019261-7</v>
      </c>
      <c r="J1649" s="21">
        <f t="shared" si="51"/>
        <v>171</v>
      </c>
    </row>
    <row r="1650" spans="1:10" ht="15.75" x14ac:dyDescent="0.25">
      <c r="A1650" s="27">
        <f>CADASTROS!$B$1406</f>
        <v>1404</v>
      </c>
      <c r="B1650" s="18" t="str">
        <f>CADASTROS!$C$1406</f>
        <v>Juliana Silva da Conceição</v>
      </c>
      <c r="C1650" s="28"/>
      <c r="D1650" s="64">
        <f>PLANILHA_COLHEITA_DIÁRIA!$I$2143</f>
        <v>0</v>
      </c>
      <c r="E1650" s="20">
        <v>6</v>
      </c>
      <c r="F1650" s="29" t="str">
        <f>CADASTROS!$E$1406</f>
        <v>Cx. Econômica</v>
      </c>
      <c r="G1650" s="27">
        <f>CADASTROS!$F$1406</f>
        <v>4825</v>
      </c>
      <c r="H1650" s="29">
        <f>CADASTROS!$G$1406</f>
        <v>13</v>
      </c>
      <c r="I1650" s="19" t="str">
        <f>CADASTROS!$H$1406</f>
        <v>00015507-0</v>
      </c>
      <c r="J1650" s="21">
        <f t="shared" si="51"/>
        <v>0</v>
      </c>
    </row>
    <row r="1651" spans="1:10" ht="15.75" x14ac:dyDescent="0.25">
      <c r="A1651" s="27">
        <f>CADASTROS!$B$1407</f>
        <v>1405</v>
      </c>
      <c r="B1651" s="18" t="str">
        <f>CADASTROS!$C$1407</f>
        <v>Célia Pereira dos Santos</v>
      </c>
      <c r="C1651" s="28"/>
      <c r="D1651" s="44">
        <f>PLANILHA_COLHEITA_DIÁRIA!$I$2144</f>
        <v>0</v>
      </c>
      <c r="E1651" s="20">
        <v>6</v>
      </c>
      <c r="F1651" s="29" t="str">
        <f>CADASTROS!$E$1407</f>
        <v>Cx. Econômica</v>
      </c>
      <c r="G1651" s="27">
        <f>CADASTROS!$F$1407</f>
        <v>4825</v>
      </c>
      <c r="H1651" s="29">
        <f>CADASTROS!$G$1407</f>
        <v>13</v>
      </c>
      <c r="I1651" s="19" t="str">
        <f>CADASTROS!$H$1407</f>
        <v>00002507-9</v>
      </c>
      <c r="J1651" s="21">
        <f>D1651*E1651</f>
        <v>0</v>
      </c>
    </row>
    <row r="1652" spans="1:10" ht="15.75" x14ac:dyDescent="0.25">
      <c r="A1652" s="27">
        <f>CADASTROS!$B$1408</f>
        <v>1406</v>
      </c>
      <c r="B1652" s="18" t="str">
        <f>CADASTROS!$C$1408</f>
        <v>Eloisa Santana Guimarães</v>
      </c>
      <c r="C1652" s="28"/>
      <c r="D1652" s="44">
        <f>PLANILHA_COLHEITA_DIÁRIA!$I$2145</f>
        <v>46</v>
      </c>
      <c r="E1652" s="20">
        <v>6</v>
      </c>
      <c r="F1652" s="29" t="str">
        <f>CADASTROS!$E$1408</f>
        <v>Bradesco</v>
      </c>
      <c r="G1652" s="27" t="str">
        <f>CADASTROS!$F$1408</f>
        <v>3801-6</v>
      </c>
      <c r="H1652" s="29" t="str">
        <f>CADASTROS!$G$1408</f>
        <v>poup</v>
      </c>
      <c r="I1652" s="19" t="str">
        <f>CADASTROS!$H$1408</f>
        <v>0521931-0</v>
      </c>
      <c r="J1652" s="21">
        <f>D1652*E1652</f>
        <v>276</v>
      </c>
    </row>
    <row r="1653" spans="1:10" ht="15.75" x14ac:dyDescent="0.25">
      <c r="A1653" s="27">
        <f>CADASTROS!$B$1409</f>
        <v>1407</v>
      </c>
      <c r="B1653" s="18" t="str">
        <f>CADASTROS!$C$1409</f>
        <v>Luana Conceição Santos</v>
      </c>
      <c r="C1653" s="28"/>
      <c r="D1653" s="64">
        <f>PLANILHA_COLHEITA_DIÁRIA!$I$2146</f>
        <v>0</v>
      </c>
      <c r="E1653" s="20">
        <v>6</v>
      </c>
      <c r="F1653" s="29" t="str">
        <f>CADASTROS!$E$1409</f>
        <v>Bradesco</v>
      </c>
      <c r="G1653" s="27" t="str">
        <f>CADASTROS!$F$1409</f>
        <v>0294-1</v>
      </c>
      <c r="H1653" s="29" t="str">
        <f>CADASTROS!$G$1409</f>
        <v>poup</v>
      </c>
      <c r="I1653" s="19" t="str">
        <f>CADASTROS!$H$1409</f>
        <v>1014181-8</v>
      </c>
      <c r="J1653" s="21">
        <f>D1653*E1653</f>
        <v>0</v>
      </c>
    </row>
    <row r="1654" spans="1:10" ht="15.75" x14ac:dyDescent="0.25">
      <c r="A1654" s="27">
        <f>CADASTROS!$B$1410</f>
        <v>1408</v>
      </c>
      <c r="B1654" s="18" t="str">
        <f>CADASTROS!$C$1410</f>
        <v>Euciléia Santos</v>
      </c>
      <c r="C1654" s="28"/>
      <c r="D1654" s="44">
        <f>PLANILHA_COLHEITA_DIÁRIA!$I$2147</f>
        <v>0</v>
      </c>
      <c r="E1654" s="20">
        <v>6</v>
      </c>
      <c r="F1654" s="29" t="str">
        <f>CADASTROS!$E$1410</f>
        <v>Cx. Econômica</v>
      </c>
      <c r="G1654" s="27">
        <f>CADASTROS!$F$1410</f>
        <v>4825</v>
      </c>
      <c r="H1654" s="29">
        <f>CADASTROS!$G$1410</f>
        <v>13</v>
      </c>
      <c r="I1654" s="19" t="str">
        <f>CADASTROS!$H$1410</f>
        <v>00020018-0</v>
      </c>
      <c r="J1654" s="21">
        <f t="shared" ref="J1654:J1685" si="52">D1654*E1654</f>
        <v>0</v>
      </c>
    </row>
    <row r="1655" spans="1:10" ht="15.75" x14ac:dyDescent="0.25">
      <c r="A1655" s="27">
        <f>CADASTROS!$B$1411</f>
        <v>1409</v>
      </c>
      <c r="B1655" s="18" t="str">
        <f>CADASTROS!$C$1411</f>
        <v>Carine Souza de Jesus</v>
      </c>
      <c r="C1655" s="28"/>
      <c r="D1655" s="44">
        <f>PLANILHA_COLHEITA_DIÁRIA!$I$2148</f>
        <v>7</v>
      </c>
      <c r="E1655" s="20">
        <v>6</v>
      </c>
      <c r="F1655" s="29" t="str">
        <f>CADASTROS!$E$1411</f>
        <v>Cx. Econômica</v>
      </c>
      <c r="G1655" s="27">
        <f>CADASTROS!$F$1411</f>
        <v>4825</v>
      </c>
      <c r="H1655" s="29">
        <f>CADASTROS!$G$1411</f>
        <v>13</v>
      </c>
      <c r="I1655" s="19" t="str">
        <f>CADASTROS!$H$1411</f>
        <v>00020099-7</v>
      </c>
      <c r="J1655" s="21">
        <f t="shared" si="52"/>
        <v>42</v>
      </c>
    </row>
    <row r="1656" spans="1:10" ht="15.75" x14ac:dyDescent="0.25">
      <c r="A1656" s="27">
        <f>CADASTROS!$B$1412</f>
        <v>1410</v>
      </c>
      <c r="B1656" s="18" t="str">
        <f>CADASTROS!$C$1412</f>
        <v>Vanilza Pereira de Souza</v>
      </c>
      <c r="C1656" s="28"/>
      <c r="D1656" s="44">
        <f>PLANILHA_COLHEITA_DIÁRIA!$I$2149</f>
        <v>69.5</v>
      </c>
      <c r="E1656" s="20">
        <v>6</v>
      </c>
      <c r="F1656" s="29" t="str">
        <f>CADASTROS!$E$1412</f>
        <v>Cx. Econômica</v>
      </c>
      <c r="G1656" s="27">
        <f>CADASTROS!$F$1412</f>
        <v>780</v>
      </c>
      <c r="H1656" s="29">
        <f>CADASTROS!$G$1412</f>
        <v>13</v>
      </c>
      <c r="I1656" s="19" t="str">
        <f>CADASTROS!$H$1412</f>
        <v>00072112-7</v>
      </c>
      <c r="J1656" s="21">
        <f t="shared" si="52"/>
        <v>417</v>
      </c>
    </row>
    <row r="1657" spans="1:10" ht="15.75" x14ac:dyDescent="0.25">
      <c r="A1657" s="27">
        <f>CADASTROS!$B$1413</f>
        <v>1411</v>
      </c>
      <c r="B1657" s="18" t="str">
        <f>CADASTROS!$C$1413</f>
        <v>Ediene Lima Soares</v>
      </c>
      <c r="C1657" s="28"/>
      <c r="D1657" s="44">
        <f>PLANILHA_COLHEITA_DIÁRIA!$I$2150</f>
        <v>0</v>
      </c>
      <c r="E1657" s="20">
        <v>6</v>
      </c>
      <c r="F1657" s="29" t="str">
        <f>CADASTROS!$E$1413</f>
        <v>Banco do Brasil</v>
      </c>
      <c r="G1657" s="27" t="str">
        <f>CADASTROS!$F$1413</f>
        <v>2760-X</v>
      </c>
      <c r="H1657" s="29" t="str">
        <f>CADASTROS!$G$1413</f>
        <v>poup</v>
      </c>
      <c r="I1657" s="19" t="str">
        <f>CADASTROS!$H$1413</f>
        <v>872-9</v>
      </c>
      <c r="J1657" s="21">
        <f t="shared" si="52"/>
        <v>0</v>
      </c>
    </row>
    <row r="1658" spans="1:10" ht="15.75" x14ac:dyDescent="0.25">
      <c r="A1658" s="27">
        <f>CADASTROS!$B$1414</f>
        <v>1412</v>
      </c>
      <c r="B1658" s="18" t="str">
        <f>CADASTROS!$C$1414</f>
        <v>Jilmaene Pereira de Souza</v>
      </c>
      <c r="C1658" s="28"/>
      <c r="D1658" s="44">
        <f>PLANILHA_COLHEITA_DIÁRIA!$I$2151</f>
        <v>0</v>
      </c>
      <c r="E1658" s="20">
        <v>6</v>
      </c>
      <c r="F1658" s="29" t="str">
        <f>CADASTROS!$E$1414</f>
        <v>Cx. Econômica</v>
      </c>
      <c r="G1658" s="27">
        <f>CADASTROS!$F$1414</f>
        <v>4825</v>
      </c>
      <c r="H1658" s="29">
        <f>CADASTROS!$G$1414</f>
        <v>13</v>
      </c>
      <c r="I1658" s="19" t="str">
        <f>CADASTROS!$H$1414</f>
        <v>854053096-0</v>
      </c>
      <c r="J1658" s="21">
        <f t="shared" si="52"/>
        <v>0</v>
      </c>
    </row>
    <row r="1659" spans="1:10" ht="15.75" x14ac:dyDescent="0.25">
      <c r="A1659" s="27">
        <f>CADASTROS!$B$1415</f>
        <v>1413</v>
      </c>
      <c r="B1659" s="18" t="str">
        <f>CADASTROS!$C$1415</f>
        <v>Valcira Araújo  de Souza</v>
      </c>
      <c r="C1659" s="28"/>
      <c r="D1659" s="44">
        <f>PLANILHA_COLHEITA_DIÁRIA!$I$2152</f>
        <v>213.5</v>
      </c>
      <c r="E1659" s="20">
        <v>6</v>
      </c>
      <c r="F1659" s="29" t="str">
        <f>CADASTROS!$E$1415</f>
        <v>Cx. Econômica</v>
      </c>
      <c r="G1659" s="27">
        <f>CADASTROS!$F$1415</f>
        <v>3183</v>
      </c>
      <c r="H1659" s="29">
        <f>CADASTROS!$G$1415</f>
        <v>13</v>
      </c>
      <c r="I1659" s="19" t="str">
        <f>CADASTROS!$H$1415</f>
        <v>00001768-6</v>
      </c>
      <c r="J1659" s="21">
        <f t="shared" si="52"/>
        <v>1281</v>
      </c>
    </row>
    <row r="1660" spans="1:10" ht="15.75" x14ac:dyDescent="0.25">
      <c r="A1660" s="27">
        <f>CADASTROS!$B$1416</f>
        <v>1414</v>
      </c>
      <c r="B1660" s="18" t="str">
        <f>CADASTROS!$C$1416</f>
        <v>José Alves de Souza</v>
      </c>
      <c r="C1660" s="28"/>
      <c r="D1660" s="51">
        <f>PLANILHA_COLHEITA_DIÁRIA!$I$2153</f>
        <v>14</v>
      </c>
      <c r="E1660" s="20">
        <v>6</v>
      </c>
      <c r="F1660" s="29" t="str">
        <f>CADASTROS!$E$1416</f>
        <v>Bradesco</v>
      </c>
      <c r="G1660" s="27" t="str">
        <f>CADASTROS!$F$1416</f>
        <v>3801-6</v>
      </c>
      <c r="H1660" s="29" t="str">
        <f>CADASTROS!$G$1416</f>
        <v>poup</v>
      </c>
      <c r="I1660" s="19" t="str">
        <f>CADASTROS!$H$1416</f>
        <v>1000397-0</v>
      </c>
      <c r="J1660" s="21">
        <f t="shared" si="52"/>
        <v>84</v>
      </c>
    </row>
    <row r="1661" spans="1:10" ht="15.75" x14ac:dyDescent="0.25">
      <c r="A1661" s="27">
        <f>CADASTROS!$B$1417</f>
        <v>1415</v>
      </c>
      <c r="B1661" s="18" t="str">
        <f>CADASTROS!$C$1417</f>
        <v>Cosme Almeida Santos</v>
      </c>
      <c r="C1661" s="28"/>
      <c r="D1661" s="44">
        <f>PLANILHA_COLHEITA_DIÁRIA!$I$2154</f>
        <v>0</v>
      </c>
      <c r="E1661" s="20">
        <v>6</v>
      </c>
      <c r="F1661" s="29" t="str">
        <f>CADASTROS!$E$1417</f>
        <v>Bradesco</v>
      </c>
      <c r="G1661" s="27" t="str">
        <f>CADASTROS!$F$1417</f>
        <v>3801-6</v>
      </c>
      <c r="H1661" s="29" t="str">
        <f>CADASTROS!$G$1417</f>
        <v>poup</v>
      </c>
      <c r="I1661" s="19" t="str">
        <f>CADASTROS!$H$1417</f>
        <v>0002530-5</v>
      </c>
      <c r="J1661" s="21">
        <f t="shared" si="52"/>
        <v>0</v>
      </c>
    </row>
    <row r="1662" spans="1:10" ht="15.75" x14ac:dyDescent="0.25">
      <c r="A1662" s="27">
        <f>CADASTROS!$B$1418</f>
        <v>1416</v>
      </c>
      <c r="B1662" s="18" t="str">
        <f>CADASTROS!$C$1418</f>
        <v>Fabiana Ribeiro Costa</v>
      </c>
      <c r="C1662" s="28"/>
      <c r="D1662" s="44">
        <f>PLANILHA_COLHEITA_DIÁRIA!$I$2155</f>
        <v>8</v>
      </c>
      <c r="E1662" s="20">
        <v>6</v>
      </c>
      <c r="F1662" s="29" t="str">
        <f>CADASTROS!$E$1418</f>
        <v>Cx. Econômica</v>
      </c>
      <c r="G1662" s="27">
        <f>CADASTROS!$F$1418</f>
        <v>780</v>
      </c>
      <c r="H1662" s="29">
        <f>CADASTROS!$G$1418</f>
        <v>23</v>
      </c>
      <c r="I1662" s="19" t="str">
        <f>CADASTROS!$H$1418</f>
        <v>00025581-6</v>
      </c>
      <c r="J1662" s="21">
        <f t="shared" si="52"/>
        <v>48</v>
      </c>
    </row>
    <row r="1663" spans="1:10" ht="15.75" x14ac:dyDescent="0.25">
      <c r="A1663" s="27">
        <f>CADASTROS!$B$1419</f>
        <v>1417</v>
      </c>
      <c r="B1663" s="18" t="str">
        <f>CADASTROS!$C$1419</f>
        <v>Jaciara Santos Nascimento</v>
      </c>
      <c r="C1663" s="28"/>
      <c r="D1663" s="44">
        <f>PLANILHA_COLHEITA_DIÁRIA!$I$2156</f>
        <v>30</v>
      </c>
      <c r="E1663" s="20">
        <v>6</v>
      </c>
      <c r="F1663" s="29" t="str">
        <f>CADASTROS!$E$1419</f>
        <v>Cx. Econômica</v>
      </c>
      <c r="G1663" s="27">
        <f>CADASTROS!$F$1419</f>
        <v>4773</v>
      </c>
      <c r="H1663" s="29">
        <f>CADASTROS!$G$1419</f>
        <v>23</v>
      </c>
      <c r="I1663" s="19" t="str">
        <f>CADASTROS!$H$1419</f>
        <v>00000604-5</v>
      </c>
      <c r="J1663" s="21">
        <f t="shared" si="52"/>
        <v>180</v>
      </c>
    </row>
    <row r="1664" spans="1:10" ht="15.75" x14ac:dyDescent="0.25">
      <c r="A1664" s="27">
        <f>CADASTROS!$B$1420</f>
        <v>1418</v>
      </c>
      <c r="B1664" s="18" t="str">
        <f>CADASTROS!$C$1420</f>
        <v>Jeane Silva dos Santos</v>
      </c>
      <c r="C1664" s="28"/>
      <c r="D1664" s="44">
        <f>PLANILHA_COLHEITA_DIÁRIA!$I$2157</f>
        <v>51.5</v>
      </c>
      <c r="E1664" s="20">
        <v>6</v>
      </c>
      <c r="F1664" s="29" t="str">
        <f>CADASTROS!$E$1420</f>
        <v>Cx. Econômica</v>
      </c>
      <c r="G1664" s="27">
        <f>CADASTROS!$F$1420</f>
        <v>4825</v>
      </c>
      <c r="H1664" s="29">
        <f>CADASTROS!$G$1420</f>
        <v>13</v>
      </c>
      <c r="I1664" s="19" t="str">
        <f>CADASTROS!$H$1420</f>
        <v>00012163-9</v>
      </c>
      <c r="J1664" s="21">
        <f t="shared" si="52"/>
        <v>309</v>
      </c>
    </row>
    <row r="1665" spans="1:10" ht="15.75" x14ac:dyDescent="0.25">
      <c r="A1665" s="27">
        <f>CADASTROS!$B$1421</f>
        <v>1419</v>
      </c>
      <c r="B1665" s="18" t="str">
        <f>CADASTROS!$C$1421</f>
        <v>Gilmar dos Santos Alves</v>
      </c>
      <c r="C1665" s="28"/>
      <c r="D1665" s="50">
        <f>PLANILHA_COLHEITA_DIÁRIA!$I$2158</f>
        <v>25</v>
      </c>
      <c r="E1665" s="20">
        <v>6</v>
      </c>
      <c r="F1665" s="29" t="str">
        <f>CADASTROS!$E$1421</f>
        <v>Bradesco</v>
      </c>
      <c r="G1665" s="27" t="str">
        <f>CADASTROS!$F$1421</f>
        <v>3801-6</v>
      </c>
      <c r="H1665" s="29" t="str">
        <f>CADASTROS!$G$1421</f>
        <v>poup</v>
      </c>
      <c r="I1665" s="19" t="str">
        <f>CADASTROS!$H$1421</f>
        <v>0004264-1</v>
      </c>
      <c r="J1665" s="21">
        <f t="shared" si="52"/>
        <v>150</v>
      </c>
    </row>
    <row r="1666" spans="1:10" ht="15.75" x14ac:dyDescent="0.25">
      <c r="A1666" s="27">
        <f>CADASTROS!$B$1422</f>
        <v>1420</v>
      </c>
      <c r="B1666" s="18">
        <f>CADASTROS!$C$1422</f>
        <v>0</v>
      </c>
      <c r="C1666" s="28"/>
      <c r="D1666" s="44">
        <f>PLANILHA_COLHEITA_DIÁRIA!$I$2159</f>
        <v>58</v>
      </c>
      <c r="E1666" s="20">
        <v>6</v>
      </c>
      <c r="F1666" s="29">
        <f>CADASTROS!$E$1422</f>
        <v>0</v>
      </c>
      <c r="G1666" s="27">
        <f>CADASTROS!$F$1422</f>
        <v>0</v>
      </c>
      <c r="H1666" s="29">
        <f>CADASTROS!$G$1422</f>
        <v>0</v>
      </c>
      <c r="I1666" s="19">
        <f>CADASTROS!$H$1422</f>
        <v>0</v>
      </c>
      <c r="J1666" s="21">
        <f t="shared" si="52"/>
        <v>348</v>
      </c>
    </row>
    <row r="1667" spans="1:10" ht="15.75" x14ac:dyDescent="0.25">
      <c r="A1667" s="27">
        <f>CADASTROS!$B$1423</f>
        <v>1421</v>
      </c>
      <c r="B1667" s="18" t="str">
        <f>CADASTROS!$C$1423</f>
        <v>Edriana Costa dos Santos</v>
      </c>
      <c r="C1667" s="28"/>
      <c r="D1667" s="44">
        <f>PLANILHA_COLHEITA_DIÁRIA!$I$2160</f>
        <v>0</v>
      </c>
      <c r="E1667" s="20">
        <v>6</v>
      </c>
      <c r="F1667" s="29" t="str">
        <f>CADASTROS!$E$1423</f>
        <v>Cx. Econômica</v>
      </c>
      <c r="G1667" s="27">
        <f>CADASTROS!$F$1423</f>
        <v>4825</v>
      </c>
      <c r="H1667" s="29">
        <f>CADASTROS!$G$1423</f>
        <v>13</v>
      </c>
      <c r="I1667" s="19" t="str">
        <f>CADASTROS!$H$1423</f>
        <v>00015143-0</v>
      </c>
      <c r="J1667" s="21">
        <f t="shared" si="52"/>
        <v>0</v>
      </c>
    </row>
    <row r="1668" spans="1:10" ht="15.75" x14ac:dyDescent="0.25">
      <c r="A1668" s="27">
        <f>CADASTROS!$B$1424</f>
        <v>1422</v>
      </c>
      <c r="B1668" s="18" t="str">
        <f>CADASTROS!$C$1424</f>
        <v>Lúcio de Jesus Souza</v>
      </c>
      <c r="C1668" s="28"/>
      <c r="D1668" s="44">
        <f>PLANILHA_COLHEITA_DIÁRIA!$I$2161</f>
        <v>0</v>
      </c>
      <c r="E1668" s="20">
        <v>6</v>
      </c>
      <c r="F1668" s="29" t="str">
        <f>CADASTROS!$E$1424</f>
        <v>Cx. Econômica</v>
      </c>
      <c r="G1668" s="27">
        <f>CADASTROS!$F$1424</f>
        <v>4825</v>
      </c>
      <c r="H1668" s="29">
        <f>CADASTROS!$G$1424</f>
        <v>13</v>
      </c>
      <c r="I1668" s="19" t="str">
        <f>CADASTROS!$H$1424</f>
        <v>00005495-8</v>
      </c>
      <c r="J1668" s="21">
        <f t="shared" si="52"/>
        <v>0</v>
      </c>
    </row>
    <row r="1669" spans="1:10" ht="15.75" x14ac:dyDescent="0.25">
      <c r="A1669" s="27">
        <f>CADASTROS!$B$1425</f>
        <v>1423</v>
      </c>
      <c r="B1669" s="18" t="str">
        <f>CADASTROS!$C$1425</f>
        <v>Robenilson da Cruz Silva</v>
      </c>
      <c r="C1669" s="28"/>
      <c r="D1669" s="51">
        <f>PLANILHA_COLHEITA_DIÁRIA!$I$2162</f>
        <v>9</v>
      </c>
      <c r="E1669" s="20">
        <v>6</v>
      </c>
      <c r="F1669" s="29" t="str">
        <f>CADASTROS!$E$1425</f>
        <v>Cx. Econômica</v>
      </c>
      <c r="G1669" s="27">
        <f>CADASTROS!$F$1425</f>
        <v>147</v>
      </c>
      <c r="H1669" s="29">
        <f>CADASTROS!$G$1425</f>
        <v>13</v>
      </c>
      <c r="I1669" s="19" t="str">
        <f>CADASTROS!$H$1425</f>
        <v>00025062-9</v>
      </c>
      <c r="J1669" s="21">
        <f t="shared" si="52"/>
        <v>54</v>
      </c>
    </row>
    <row r="1670" spans="1:10" ht="15.75" x14ac:dyDescent="0.25">
      <c r="A1670" s="27">
        <f>CADASTROS!$B$1426</f>
        <v>1424</v>
      </c>
      <c r="B1670" s="18" t="str">
        <f>CADASTROS!$C$1426</f>
        <v>Jovania Santos da Cruz</v>
      </c>
      <c r="C1670" s="28"/>
      <c r="D1670" s="44">
        <f>PLANILHA_COLHEITA_DIÁRIA!$I$2163</f>
        <v>0</v>
      </c>
      <c r="E1670" s="20">
        <v>6</v>
      </c>
      <c r="F1670" s="29" t="str">
        <f>CADASTROS!$E$1426</f>
        <v>Bradesco</v>
      </c>
      <c r="G1670" s="27">
        <f>CADASTROS!$F$1426</f>
        <v>7802</v>
      </c>
      <c r="H1670" s="29" t="str">
        <f>CADASTROS!$G$1426</f>
        <v>c/corr</v>
      </c>
      <c r="I1670" s="19" t="str">
        <f>CADASTROS!$H$1426</f>
        <v>530094-0</v>
      </c>
      <c r="J1670" s="21">
        <f t="shared" si="52"/>
        <v>0</v>
      </c>
    </row>
    <row r="1671" spans="1:10" ht="15.75" x14ac:dyDescent="0.25">
      <c r="A1671" s="27">
        <f>CADASTROS!$B$1427</f>
        <v>1425</v>
      </c>
      <c r="B1671" s="18" t="str">
        <f>CADASTROS!$C$1427</f>
        <v>Almir de Jesus Carvalho</v>
      </c>
      <c r="C1671" s="28"/>
      <c r="D1671" s="44">
        <f>PLANILHA_COLHEITA_DIÁRIA!$I$2164</f>
        <v>3</v>
      </c>
      <c r="E1671" s="20">
        <v>6</v>
      </c>
      <c r="F1671" s="29" t="str">
        <f>CADASTROS!$E$1427</f>
        <v>Cx. Econômica</v>
      </c>
      <c r="G1671" s="27">
        <f>CADASTROS!$F$1427</f>
        <v>2734</v>
      </c>
      <c r="H1671" s="29">
        <f>CADASTROS!$G$1427</f>
        <v>13</v>
      </c>
      <c r="I1671" s="19" t="str">
        <f>CADASTROS!$H$1427</f>
        <v>00023222-8</v>
      </c>
      <c r="J1671" s="21">
        <f t="shared" si="52"/>
        <v>18</v>
      </c>
    </row>
    <row r="1672" spans="1:10" ht="15.75" x14ac:dyDescent="0.25">
      <c r="A1672" s="27">
        <f>CADASTROS!$B$1428</f>
        <v>1426</v>
      </c>
      <c r="B1672" s="18" t="str">
        <f>CADASTROS!$C$1428</f>
        <v>Luciana dos Anjos Costa</v>
      </c>
      <c r="C1672" s="28"/>
      <c r="D1672" s="44">
        <f>PLANILHA_COLHEITA_DIÁRIA!$I$2176</f>
        <v>0</v>
      </c>
      <c r="E1672" s="20">
        <v>6</v>
      </c>
      <c r="F1672" s="29" t="str">
        <f>CADASTROS!$E$1428</f>
        <v>Cx. Econômica</v>
      </c>
      <c r="G1672" s="27">
        <f>CADASTROS!$F$1428</f>
        <v>4825</v>
      </c>
      <c r="H1672" s="29">
        <f>CADASTROS!$G$1428</f>
        <v>13</v>
      </c>
      <c r="I1672" s="19" t="str">
        <f>CADASTROS!$H$1428</f>
        <v>855654528-7</v>
      </c>
      <c r="J1672" s="21">
        <f t="shared" si="52"/>
        <v>0</v>
      </c>
    </row>
    <row r="1673" spans="1:10" ht="15.75" x14ac:dyDescent="0.25">
      <c r="A1673" s="27">
        <f>CADASTROS!$B$1429</f>
        <v>1427</v>
      </c>
      <c r="B1673" s="18" t="str">
        <f>CADASTROS!$C$1429</f>
        <v>Domingas Betania de Souza</v>
      </c>
      <c r="C1673" s="28"/>
      <c r="D1673" s="44">
        <f>PLANILHA_COLHEITA_DIÁRIA!$I$2177</f>
        <v>42.5</v>
      </c>
      <c r="E1673" s="20">
        <v>6</v>
      </c>
      <c r="F1673" s="29" t="str">
        <f>CADASTROS!$E$1429</f>
        <v>Bradesco</v>
      </c>
      <c r="G1673" s="27" t="str">
        <f>CADASTROS!$F$1429</f>
        <v>3801-6</v>
      </c>
      <c r="H1673" s="29" t="str">
        <f>CADASTROS!$G$1429</f>
        <v>poup</v>
      </c>
      <c r="I1673" s="19">
        <f>CADASTROS!$H$1429</f>
        <v>41505</v>
      </c>
      <c r="J1673" s="21">
        <f t="shared" si="52"/>
        <v>255</v>
      </c>
    </row>
    <row r="1674" spans="1:10" ht="15.75" x14ac:dyDescent="0.25">
      <c r="A1674" s="27">
        <f>CADASTROS!$B$1430</f>
        <v>1428</v>
      </c>
      <c r="B1674" s="18" t="str">
        <f>CADASTROS!$C$1430</f>
        <v>Gilson Alves Ribeiro</v>
      </c>
      <c r="C1674" s="28"/>
      <c r="D1674" s="44">
        <f>PLANILHA_COLHEITA_DIÁRIA!$I$2178</f>
        <v>25.5</v>
      </c>
      <c r="E1674" s="20">
        <v>6</v>
      </c>
      <c r="F1674" s="29" t="str">
        <f>CADASTROS!$E$1430</f>
        <v>Bradesco</v>
      </c>
      <c r="G1674" s="27" t="str">
        <f>CADASTROS!$F$1430</f>
        <v>3801-6</v>
      </c>
      <c r="H1674" s="29" t="str">
        <f>CADASTROS!$G$1430</f>
        <v>poup</v>
      </c>
      <c r="I1674" s="19">
        <f>CADASTROS!$H$1430</f>
        <v>3502503</v>
      </c>
      <c r="J1674" s="21">
        <f t="shared" si="52"/>
        <v>153</v>
      </c>
    </row>
    <row r="1675" spans="1:10" ht="15.75" x14ac:dyDescent="0.25">
      <c r="A1675" s="27">
        <f>CADASTROS!$B$1431</f>
        <v>1429</v>
      </c>
      <c r="B1675" s="18" t="str">
        <f>CADASTROS!$C$1431</f>
        <v>Ana Lucia Sena Meira</v>
      </c>
      <c r="C1675" s="28"/>
      <c r="D1675" s="51">
        <f>PLANILHA_COLHEITA_DIÁRIA!$I$2179</f>
        <v>14</v>
      </c>
      <c r="E1675" s="20">
        <v>6</v>
      </c>
      <c r="F1675" s="29" t="str">
        <f>CADASTROS!$E$1431</f>
        <v>Cx. Econômica</v>
      </c>
      <c r="G1675" s="27">
        <f>CADASTROS!$F$1431</f>
        <v>780</v>
      </c>
      <c r="H1675" s="29">
        <f>CADASTROS!$G$1431</f>
        <v>23</v>
      </c>
      <c r="I1675" s="19" t="str">
        <f>CADASTROS!$H$1431</f>
        <v>00010112-6</v>
      </c>
      <c r="J1675" s="21">
        <f t="shared" si="52"/>
        <v>84</v>
      </c>
    </row>
    <row r="1676" spans="1:10" ht="15.75" x14ac:dyDescent="0.25">
      <c r="A1676" s="27">
        <f>CADASTROS!$B$1432</f>
        <v>1430</v>
      </c>
      <c r="B1676" s="18" t="str">
        <f>CADASTROS!$C$1432</f>
        <v>Nivaldo Antônio Magno</v>
      </c>
      <c r="C1676" s="28"/>
      <c r="D1676" s="44">
        <f>PLANILHA_COLHEITA_DIÁRIA!$I$2180</f>
        <v>80.5</v>
      </c>
      <c r="E1676" s="20">
        <v>6</v>
      </c>
      <c r="F1676" s="29" t="str">
        <f>CADASTROS!$E$1432</f>
        <v>Bradesco</v>
      </c>
      <c r="G1676" s="27" t="str">
        <f>CADASTROS!$F$1432</f>
        <v>3616-1</v>
      </c>
      <c r="H1676" s="29" t="str">
        <f>CADASTROS!$G$1432</f>
        <v>c/corr</v>
      </c>
      <c r="I1676" s="19" t="str">
        <f>CADASTROS!$H$1432</f>
        <v>0600602-7</v>
      </c>
      <c r="J1676" s="21">
        <f t="shared" si="52"/>
        <v>483</v>
      </c>
    </row>
    <row r="1677" spans="1:10" ht="15.75" x14ac:dyDescent="0.25">
      <c r="A1677" s="27">
        <f>CADASTROS!$B$1433</f>
        <v>1431</v>
      </c>
      <c r="B1677" s="18" t="str">
        <f>CADASTROS!$C$1433</f>
        <v>Ana Cedro Alves Santos</v>
      </c>
      <c r="C1677" s="28"/>
      <c r="D1677" s="51">
        <f>PLANILHA_COLHEITA_DIÁRIA!$I$2181</f>
        <v>0</v>
      </c>
      <c r="E1677" s="20">
        <v>6</v>
      </c>
      <c r="F1677" s="29" t="str">
        <f>CADASTROS!$E$1433</f>
        <v>Banco do Brasil</v>
      </c>
      <c r="G1677" s="27" t="str">
        <f>CADASTROS!$F$1433</f>
        <v>2760-X</v>
      </c>
      <c r="H1677" s="29" t="str">
        <f>CADASTROS!$G$1433</f>
        <v>poup</v>
      </c>
      <c r="I1677" s="19" t="str">
        <f>CADASTROS!$H$1433</f>
        <v>10.936-3</v>
      </c>
      <c r="J1677" s="21">
        <f t="shared" si="52"/>
        <v>0</v>
      </c>
    </row>
    <row r="1678" spans="1:10" ht="15.75" x14ac:dyDescent="0.25">
      <c r="A1678" s="27">
        <f>CADASTROS!$B$1434</f>
        <v>1432</v>
      </c>
      <c r="B1678" s="18" t="str">
        <f>CADASTROS!$C$1434</f>
        <v>Paulo Santos Oliveira</v>
      </c>
      <c r="C1678" s="28"/>
      <c r="D1678" s="51">
        <f>PLANILHA_COLHEITA_DIÁRIA!$I$2182</f>
        <v>0</v>
      </c>
      <c r="E1678" s="20">
        <v>6</v>
      </c>
      <c r="F1678" s="29" t="str">
        <f>CADASTROS!$E$1434</f>
        <v>Cx. Econômica</v>
      </c>
      <c r="G1678" s="27">
        <f>CADASTROS!$F$1434</f>
        <v>4818</v>
      </c>
      <c r="H1678" s="29">
        <f>CADASTROS!$G$1434</f>
        <v>13</v>
      </c>
      <c r="I1678" s="19" t="str">
        <f>CADASTROS!$H$1434</f>
        <v>00001670-5</v>
      </c>
      <c r="J1678" s="21">
        <f t="shared" si="52"/>
        <v>0</v>
      </c>
    </row>
    <row r="1679" spans="1:10" ht="15.75" x14ac:dyDescent="0.25">
      <c r="A1679" s="27">
        <f>CADASTROS!$B$1435</f>
        <v>1433</v>
      </c>
      <c r="B1679" s="18" t="str">
        <f>CADASTROS!$C$1435</f>
        <v>Valdirene Alve Pereira</v>
      </c>
      <c r="C1679" s="28"/>
      <c r="D1679" s="44">
        <f>PLANILHA_COLHEITA_DIÁRIA!$I$2183</f>
        <v>0</v>
      </c>
      <c r="E1679" s="20">
        <v>6</v>
      </c>
      <c r="F1679" s="29" t="str">
        <f>CADASTROS!$E$1435</f>
        <v>Cx. Econômica</v>
      </c>
      <c r="G1679" s="27">
        <f>CADASTROS!$F$1435</f>
        <v>780</v>
      </c>
      <c r="H1679" s="29">
        <f>CADASTROS!$G$1435</f>
        <v>23</v>
      </c>
      <c r="I1679" s="19" t="str">
        <f>CADASTROS!$H$1435</f>
        <v>00010519-9</v>
      </c>
      <c r="J1679" s="21">
        <f t="shared" si="52"/>
        <v>0</v>
      </c>
    </row>
    <row r="1680" spans="1:10" ht="15.75" x14ac:dyDescent="0.25">
      <c r="A1680" s="27">
        <f>CADASTROS!$B$1436</f>
        <v>1434</v>
      </c>
      <c r="B1680" s="18" t="str">
        <f>CADASTROS!$C$1436</f>
        <v>Valdir Pereira S. Souza</v>
      </c>
      <c r="C1680" s="28"/>
      <c r="D1680" s="44">
        <f>PLANILHA_COLHEITA_DIÁRIA!$I$2184</f>
        <v>20.5</v>
      </c>
      <c r="E1680" s="20">
        <v>6</v>
      </c>
      <c r="F1680" s="29" t="str">
        <f>CADASTROS!$E$1436</f>
        <v>Cx. Econômica</v>
      </c>
      <c r="G1680" s="27">
        <f>CADASTROS!$F$1436</f>
        <v>4825</v>
      </c>
      <c r="H1680" s="29">
        <f>CADASTROS!$G$1436</f>
        <v>13</v>
      </c>
      <c r="I1680" s="19" t="str">
        <f>CADASTROS!$H$1436</f>
        <v>00020749-5</v>
      </c>
      <c r="J1680" s="21">
        <f t="shared" si="52"/>
        <v>123</v>
      </c>
    </row>
    <row r="1681" spans="1:10" ht="15.75" x14ac:dyDescent="0.25">
      <c r="A1681" s="27">
        <f>CADASTROS!$B$1437</f>
        <v>1435</v>
      </c>
      <c r="B1681" s="18" t="str">
        <f>CADASTROS!$C$1437</f>
        <v>Reinaldo Costa da Rocha</v>
      </c>
      <c r="C1681" s="28"/>
      <c r="D1681" s="50">
        <f>PLANILHA_COLHEITA_DIÁRIA!$I$2185</f>
        <v>0</v>
      </c>
      <c r="E1681" s="20">
        <v>6</v>
      </c>
      <c r="F1681" s="29" t="str">
        <f>CADASTROS!$E$1437</f>
        <v>Bradesco</v>
      </c>
      <c r="G1681" s="27" t="str">
        <f>CADASTROS!$F$1437</f>
        <v>3616-1</v>
      </c>
      <c r="H1681" s="29" t="str">
        <f>CADASTROS!$G$1437</f>
        <v>poup</v>
      </c>
      <c r="I1681" s="19" t="str">
        <f>CADASTROS!$H$1437</f>
        <v>1001578-2</v>
      </c>
      <c r="J1681" s="21">
        <f t="shared" si="52"/>
        <v>0</v>
      </c>
    </row>
    <row r="1682" spans="1:10" ht="15.75" x14ac:dyDescent="0.25">
      <c r="A1682" s="27">
        <f>CADASTROS!$B$1438</f>
        <v>1436</v>
      </c>
      <c r="B1682" s="18" t="str">
        <f>CADASTROS!$C$1438</f>
        <v>Jorge Elcivan Filho</v>
      </c>
      <c r="C1682" s="28"/>
      <c r="D1682" s="50">
        <f>PLANILHA_COLHEITA_DIÁRIA!$I$2186</f>
        <v>56</v>
      </c>
      <c r="E1682" s="20">
        <v>6</v>
      </c>
      <c r="F1682" s="29" t="str">
        <f>CADASTROS!$E$1438</f>
        <v>Banco do Brasil</v>
      </c>
      <c r="G1682" s="27" t="str">
        <f>CADASTROS!$F$1438</f>
        <v>2760-X</v>
      </c>
      <c r="H1682" s="29" t="str">
        <f>CADASTROS!$G$1438</f>
        <v>poup</v>
      </c>
      <c r="I1682" s="19" t="str">
        <f>CADASTROS!$H$1438</f>
        <v>8.282-1</v>
      </c>
      <c r="J1682" s="21">
        <f t="shared" si="52"/>
        <v>336</v>
      </c>
    </row>
    <row r="1683" spans="1:10" ht="15.75" x14ac:dyDescent="0.25">
      <c r="A1683" s="27">
        <f>CADASTROS!$B$1439</f>
        <v>1437</v>
      </c>
      <c r="B1683" s="18" t="str">
        <f>CADASTROS!$C$1439</f>
        <v>Aristeu Gomes de Souza</v>
      </c>
      <c r="C1683" s="28"/>
      <c r="D1683" s="44">
        <f>PLANILHA_COLHEITA_DIÁRIA!$I$2187</f>
        <v>19.5</v>
      </c>
      <c r="E1683" s="20">
        <v>6</v>
      </c>
      <c r="F1683" s="29" t="str">
        <f>CADASTROS!$E$1439</f>
        <v>Cx. Econômica</v>
      </c>
      <c r="G1683" s="27">
        <f>CADASTROS!$F$1439</f>
        <v>4818</v>
      </c>
      <c r="H1683" s="29">
        <f>CADASTROS!$G$1439</f>
        <v>13</v>
      </c>
      <c r="I1683" s="19" t="str">
        <f>CADASTROS!$H$1439</f>
        <v>00004168-8</v>
      </c>
      <c r="J1683" s="21">
        <f t="shared" si="52"/>
        <v>117</v>
      </c>
    </row>
    <row r="1684" spans="1:10" ht="15.75" x14ac:dyDescent="0.25">
      <c r="A1684" s="27">
        <f>CADASTROS!$B$1440</f>
        <v>1438</v>
      </c>
      <c r="B1684" s="18" t="str">
        <f>CADASTROS!$C$1440</f>
        <v>Maria Glória Gomes Sousa</v>
      </c>
      <c r="C1684" s="28"/>
      <c r="D1684" s="44">
        <f>PLANILHA_COLHEITA_DIÁRIA!$I$2188</f>
        <v>0</v>
      </c>
      <c r="E1684" s="20">
        <v>6</v>
      </c>
      <c r="F1684" s="29" t="str">
        <f>CADASTROS!$E$1440</f>
        <v>Banco do Brasil</v>
      </c>
      <c r="G1684" s="27" t="str">
        <f>CADASTROS!$F$1440</f>
        <v>2760-X</v>
      </c>
      <c r="H1684" s="29" t="str">
        <f>CADASTROS!$G$1440</f>
        <v>poup</v>
      </c>
      <c r="I1684" s="19" t="str">
        <f>CADASTROS!$H$1440</f>
        <v>18.352-0</v>
      </c>
      <c r="J1684" s="21">
        <f t="shared" si="52"/>
        <v>0</v>
      </c>
    </row>
    <row r="1685" spans="1:10" ht="15.75" x14ac:dyDescent="0.25">
      <c r="A1685" s="27">
        <f>CADASTROS!$B$1441</f>
        <v>1439</v>
      </c>
      <c r="B1685" s="18" t="str">
        <f>CADASTROS!$C$1441</f>
        <v>Joseval Gomes de Souza</v>
      </c>
      <c r="C1685" s="28"/>
      <c r="D1685" s="50">
        <f>PLANILHA_COLHEITA_DIÁRIA!$I$2189</f>
        <v>29</v>
      </c>
      <c r="E1685" s="20">
        <v>6</v>
      </c>
      <c r="F1685" s="29" t="str">
        <f>CADASTROS!$E$1441</f>
        <v>Cx. Econômica</v>
      </c>
      <c r="G1685" s="27">
        <f>CADASTROS!$F$1441</f>
        <v>4818</v>
      </c>
      <c r="H1685" s="29">
        <f>CADASTROS!$G$1441</f>
        <v>13</v>
      </c>
      <c r="I1685" s="19" t="str">
        <f>CADASTROS!$H$1441</f>
        <v>00008009-8</v>
      </c>
      <c r="J1685" s="21">
        <f t="shared" si="52"/>
        <v>174</v>
      </c>
    </row>
    <row r="1686" spans="1:10" ht="15.75" x14ac:dyDescent="0.25">
      <c r="B1686" s="7"/>
      <c r="C1686" s="7"/>
      <c r="D1686" s="15">
        <f>SUM(D1641:D1685)</f>
        <v>1032.5</v>
      </c>
      <c r="E1686" s="15"/>
      <c r="F1686" s="41"/>
      <c r="G1686" s="12"/>
      <c r="H1686" s="12"/>
      <c r="I1686" s="42"/>
      <c r="J1686" s="17">
        <f>SUM(J1641:J1685)</f>
        <v>6195</v>
      </c>
    </row>
    <row r="1688" spans="1:10" ht="15.75" x14ac:dyDescent="0.25">
      <c r="A1688" s="282" t="s">
        <v>8</v>
      </c>
      <c r="B1688" s="282"/>
      <c r="C1688" s="282"/>
      <c r="D1688" s="282"/>
      <c r="E1688" s="282"/>
      <c r="F1688" s="282"/>
      <c r="G1688" s="282"/>
      <c r="H1688" s="282"/>
      <c r="I1688" s="282"/>
      <c r="J1688" s="282"/>
    </row>
    <row r="1689" spans="1:10" ht="16.5" thickBot="1" x14ac:dyDescent="0.3">
      <c r="A1689" s="283" t="s">
        <v>10</v>
      </c>
      <c r="B1689" s="283"/>
      <c r="C1689" s="283"/>
      <c r="D1689" s="283"/>
      <c r="E1689" s="283"/>
      <c r="F1689" s="283"/>
      <c r="G1689" s="283"/>
      <c r="H1689" s="283"/>
      <c r="I1689" s="283"/>
      <c r="J1689" s="283"/>
    </row>
    <row r="1690" spans="1:10" ht="17.25" thickTop="1" thickBot="1" x14ac:dyDescent="0.3">
      <c r="A1690" s="284" t="s">
        <v>2967</v>
      </c>
      <c r="B1690" s="284"/>
      <c r="C1690" s="284"/>
      <c r="D1690" s="284"/>
      <c r="E1690" s="284"/>
      <c r="F1690" s="284"/>
      <c r="G1690" s="284"/>
      <c r="H1690" s="284"/>
      <c r="I1690" s="284"/>
      <c r="J1690" s="284"/>
    </row>
    <row r="1691" spans="1:10" ht="15.95" customHeight="1" x14ac:dyDescent="0.25">
      <c r="A1691" s="22" t="s">
        <v>21</v>
      </c>
      <c r="B1691" s="285" t="s">
        <v>19</v>
      </c>
      <c r="C1691" s="285" t="s">
        <v>7</v>
      </c>
      <c r="D1691" s="40" t="s">
        <v>13</v>
      </c>
      <c r="E1691" s="23" t="s">
        <v>12</v>
      </c>
      <c r="F1691" s="99" t="s">
        <v>14</v>
      </c>
      <c r="G1691" s="99" t="s">
        <v>15</v>
      </c>
      <c r="H1691" s="99" t="s">
        <v>16</v>
      </c>
      <c r="I1691" s="99" t="s">
        <v>17</v>
      </c>
      <c r="J1691" s="287" t="s">
        <v>18</v>
      </c>
    </row>
    <row r="1692" spans="1:10" ht="17.100000000000001" customHeight="1" thickBot="1" x14ac:dyDescent="0.3">
      <c r="A1692" s="24" t="s">
        <v>20</v>
      </c>
      <c r="B1692" s="286"/>
      <c r="C1692" s="286"/>
      <c r="D1692" s="38"/>
      <c r="E1692" s="38" t="s">
        <v>11</v>
      </c>
      <c r="F1692" s="100"/>
      <c r="G1692" s="100"/>
      <c r="H1692" s="100"/>
      <c r="I1692" s="100"/>
      <c r="J1692" s="288"/>
    </row>
    <row r="1693" spans="1:10" ht="15.75" x14ac:dyDescent="0.25">
      <c r="A1693" s="27">
        <f>CADASTROS!$B$1442</f>
        <v>1440</v>
      </c>
      <c r="B1693" s="18" t="str">
        <f>CADASTROS!$C$1442</f>
        <v>Darleide Oliveira Santos</v>
      </c>
      <c r="C1693" s="28"/>
      <c r="D1693" s="44">
        <f>PLANILHA_COLHEITA_DIÁRIA!$I$2190</f>
        <v>29.5</v>
      </c>
      <c r="E1693" s="20">
        <v>6</v>
      </c>
      <c r="F1693" s="29" t="str">
        <f>CADASTROS!$E$1442</f>
        <v>Cx. Econômica</v>
      </c>
      <c r="G1693" s="27">
        <f>CADASTROS!$F$1442</f>
        <v>949</v>
      </c>
      <c r="H1693" s="29">
        <f>CADASTROS!$G$1442</f>
        <v>13</v>
      </c>
      <c r="I1693" s="19" t="str">
        <f>CADASTROS!$H$1442</f>
        <v>00084963-6</v>
      </c>
      <c r="J1693" s="21">
        <f t="shared" ref="J1693:J1702" si="53">D1693*E1693</f>
        <v>177</v>
      </c>
    </row>
    <row r="1694" spans="1:10" ht="15.75" x14ac:dyDescent="0.25">
      <c r="A1694" s="27">
        <f>CADASTROS!$B$1443</f>
        <v>1441</v>
      </c>
      <c r="B1694" s="18" t="str">
        <f>CADASTROS!$C$1443</f>
        <v>Antônio Cesar dos Santos</v>
      </c>
      <c r="C1694" s="28"/>
      <c r="D1694" s="50">
        <f>PLANILHA_COLHEITA_DIÁRIA!$I$2191</f>
        <v>0</v>
      </c>
      <c r="E1694" s="20">
        <v>6</v>
      </c>
      <c r="F1694" s="29" t="str">
        <f>CADASTROS!$E$1443</f>
        <v>Banco do Brasil</v>
      </c>
      <c r="G1694" s="27" t="str">
        <f>CADASTROS!$F$1443</f>
        <v>2760-X</v>
      </c>
      <c r="H1694" s="29" t="str">
        <f>CADASTROS!$G$1443</f>
        <v>poup</v>
      </c>
      <c r="I1694" s="19" t="str">
        <f>CADASTROS!$H$1443</f>
        <v>19.611-8</v>
      </c>
      <c r="J1694" s="21">
        <f t="shared" si="53"/>
        <v>0</v>
      </c>
    </row>
    <row r="1695" spans="1:10" ht="15.75" x14ac:dyDescent="0.25">
      <c r="A1695" s="27">
        <f>CADASTROS!$B$1444</f>
        <v>1442</v>
      </c>
      <c r="B1695" s="18" t="str">
        <f>CADASTROS!$C$1444</f>
        <v>Maria Rodrigues de Souza</v>
      </c>
      <c r="C1695" s="28"/>
      <c r="D1695" s="44">
        <f>PLANILHA_COLHEITA_DIÁRIA!$I$2192</f>
        <v>19</v>
      </c>
      <c r="E1695" s="20">
        <v>6</v>
      </c>
      <c r="F1695" s="29" t="str">
        <f>CADASTROS!$E$1444</f>
        <v>Cx. Econômica</v>
      </c>
      <c r="G1695" s="27">
        <f>CADASTROS!$F$1444</f>
        <v>949</v>
      </c>
      <c r="H1695" s="29">
        <f>CADASTROS!$G$1444</f>
        <v>23</v>
      </c>
      <c r="I1695" s="19" t="str">
        <f>CADASTROS!$H$1444</f>
        <v>00006481-4</v>
      </c>
      <c r="J1695" s="21">
        <f t="shared" si="53"/>
        <v>114</v>
      </c>
    </row>
    <row r="1696" spans="1:10" ht="15.75" x14ac:dyDescent="0.25">
      <c r="A1696" s="27">
        <f>CADASTROS!$B$1445</f>
        <v>1443</v>
      </c>
      <c r="B1696" s="18" t="str">
        <f>CADASTROS!$C$1445</f>
        <v>Andrea Oliveira Moraes</v>
      </c>
      <c r="C1696" s="28"/>
      <c r="D1696" s="51">
        <f>PLANILHA_COLHEITA_DIÁRIA!$I$2193</f>
        <v>79.5</v>
      </c>
      <c r="E1696" s="20">
        <v>6</v>
      </c>
      <c r="F1696" s="29" t="str">
        <f>CADASTROS!$E$1445</f>
        <v>Cx. Econômica</v>
      </c>
      <c r="G1696" s="27">
        <f>CADASTROS!$F$1445</f>
        <v>949</v>
      </c>
      <c r="H1696" s="29">
        <f>CADASTROS!$G$1445</f>
        <v>23</v>
      </c>
      <c r="I1696" s="19" t="str">
        <f>CADASTROS!$H$1445</f>
        <v>00022919-8</v>
      </c>
      <c r="J1696" s="21">
        <f t="shared" si="53"/>
        <v>477</v>
      </c>
    </row>
    <row r="1697" spans="1:10" ht="15.75" x14ac:dyDescent="0.25">
      <c r="A1697" s="27">
        <f>CADASTROS!$B$1446</f>
        <v>1444</v>
      </c>
      <c r="B1697" s="18" t="str">
        <f>CADASTROS!$C$1446</f>
        <v>Lucas Souza Ferreira</v>
      </c>
      <c r="C1697" s="28"/>
      <c r="D1697" s="44">
        <f>PLANILHA_COLHEITA_DIÁRIA!$I$2194</f>
        <v>0</v>
      </c>
      <c r="E1697" s="20">
        <v>6</v>
      </c>
      <c r="F1697" s="29" t="str">
        <f>CADASTROS!$E$1446</f>
        <v>Cx. Econômica</v>
      </c>
      <c r="G1697" s="27">
        <f>CADASTROS!$F$1446</f>
        <v>4818</v>
      </c>
      <c r="H1697" s="29">
        <f>CADASTROS!$G$1446</f>
        <v>13</v>
      </c>
      <c r="I1697" s="19" t="str">
        <f>CADASTROS!$H$1446</f>
        <v>00006204-9</v>
      </c>
      <c r="J1697" s="21">
        <f t="shared" si="53"/>
        <v>0</v>
      </c>
    </row>
    <row r="1698" spans="1:10" ht="15.75" x14ac:dyDescent="0.25">
      <c r="A1698" s="27">
        <f>CADASTROS!$B$1447</f>
        <v>1445</v>
      </c>
      <c r="B1698" s="18" t="str">
        <f>CADASTROS!$C$1447</f>
        <v>Sidione Oliveira Medeiros</v>
      </c>
      <c r="C1698" s="28"/>
      <c r="D1698" s="44">
        <f>PLANILHA_COLHEITA_DIÁRIA!$I$2195</f>
        <v>64.5</v>
      </c>
      <c r="E1698" s="20">
        <v>6</v>
      </c>
      <c r="F1698" s="29" t="str">
        <f>CADASTROS!$E$1447</f>
        <v>Cx. Econômica</v>
      </c>
      <c r="G1698" s="27">
        <f>CADASTROS!$F$1447</f>
        <v>2734</v>
      </c>
      <c r="H1698" s="29">
        <f>CADASTROS!$G$1447</f>
        <v>13</v>
      </c>
      <c r="I1698" s="19" t="str">
        <f>CADASTROS!$H$1447</f>
        <v>00070170-8</v>
      </c>
      <c r="J1698" s="21">
        <f t="shared" si="53"/>
        <v>387</v>
      </c>
    </row>
    <row r="1699" spans="1:10" ht="15.75" x14ac:dyDescent="0.25">
      <c r="A1699" s="27">
        <f>CADASTROS!$B$1448</f>
        <v>1446</v>
      </c>
      <c r="B1699" s="18" t="str">
        <f>CADASTROS!$C$1448</f>
        <v>Lucas Cruz Carvalho</v>
      </c>
      <c r="C1699" s="28"/>
      <c r="D1699" s="44">
        <f>PLANILHA_COLHEITA_DIÁRIA!$I$2196</f>
        <v>75.5</v>
      </c>
      <c r="E1699" s="20">
        <v>6</v>
      </c>
      <c r="F1699" s="29" t="str">
        <f>CADASTROS!$E$1448</f>
        <v>Cx. Econômica</v>
      </c>
      <c r="G1699" s="27">
        <f>CADASTROS!$F$1448</f>
        <v>4825</v>
      </c>
      <c r="H1699" s="29">
        <f>CADASTROS!$G$1448</f>
        <v>13</v>
      </c>
      <c r="I1699" s="19" t="str">
        <f>CADASTROS!$H$1448</f>
        <v>00008154-8</v>
      </c>
      <c r="J1699" s="21">
        <f t="shared" si="53"/>
        <v>453</v>
      </c>
    </row>
    <row r="1700" spans="1:10" ht="15.75" x14ac:dyDescent="0.25">
      <c r="A1700" s="27">
        <f>CADASTROS!$B$1449</f>
        <v>1447</v>
      </c>
      <c r="B1700" s="18" t="str">
        <f>CADASTROS!$C$1449</f>
        <v>Daniel da Silva Santos</v>
      </c>
      <c r="C1700" s="28"/>
      <c r="D1700" s="50">
        <f>PLANILHA_COLHEITA_DIÁRIA!$I$2197</f>
        <v>0</v>
      </c>
      <c r="E1700" s="20">
        <v>6</v>
      </c>
      <c r="F1700" s="29" t="str">
        <f>CADASTROS!$E$1449</f>
        <v>Cx. Econômica</v>
      </c>
      <c r="G1700" s="27">
        <f>CADASTROS!$F$1449</f>
        <v>4825</v>
      </c>
      <c r="H1700" s="29">
        <f>CADASTROS!$G$1449</f>
        <v>13</v>
      </c>
      <c r="I1700" s="19" t="str">
        <f>CADASTROS!$H$1449</f>
        <v>00017510-0</v>
      </c>
      <c r="J1700" s="21">
        <f t="shared" si="53"/>
        <v>0</v>
      </c>
    </row>
    <row r="1701" spans="1:10" ht="15.75" x14ac:dyDescent="0.25">
      <c r="A1701" s="27">
        <f>CADASTROS!$B$1450</f>
        <v>1448</v>
      </c>
      <c r="B1701" s="18" t="str">
        <f>CADASTROS!$C$1450</f>
        <v>Marieta Rosa da Silva</v>
      </c>
      <c r="C1701" s="28"/>
      <c r="D1701" s="44">
        <f>PLANILHA_COLHEITA_DIÁRIA!$I$2198</f>
        <v>0</v>
      </c>
      <c r="E1701" s="20">
        <v>6</v>
      </c>
      <c r="F1701" s="29" t="str">
        <f>CADASTROS!$E$1450</f>
        <v>Banco do Brasil</v>
      </c>
      <c r="G1701" s="27" t="str">
        <f>CADASTROS!$F$1450</f>
        <v>2760-X</v>
      </c>
      <c r="H1701" s="29" t="str">
        <f>CADASTROS!$G$1450</f>
        <v>poup</v>
      </c>
      <c r="I1701" s="19" t="str">
        <f>CADASTROS!$H$1450</f>
        <v>16.811-4</v>
      </c>
      <c r="J1701" s="21">
        <f t="shared" si="53"/>
        <v>0</v>
      </c>
    </row>
    <row r="1702" spans="1:10" ht="15.75" x14ac:dyDescent="0.25">
      <c r="A1702" s="27">
        <f>CADASTROS!$B$1451</f>
        <v>1449</v>
      </c>
      <c r="B1702" s="18" t="str">
        <f>CADASTROS!$C$1451</f>
        <v>Eutácio Silva de Oliveira</v>
      </c>
      <c r="C1702" s="28"/>
      <c r="D1702" s="50">
        <f>PLANILHA_COLHEITA_DIÁRIA!$I$2199</f>
        <v>59</v>
      </c>
      <c r="E1702" s="20">
        <v>6</v>
      </c>
      <c r="F1702" s="29" t="str">
        <f>CADASTROS!$E$1451</f>
        <v>Cx. Econômica</v>
      </c>
      <c r="G1702" s="27">
        <f>CADASTROS!$F$1451</f>
        <v>4825</v>
      </c>
      <c r="H1702" s="29">
        <f>CADASTROS!$G$1451</f>
        <v>13</v>
      </c>
      <c r="I1702" s="19" t="str">
        <f>CADASTROS!$H$1451</f>
        <v>00004832-0</v>
      </c>
      <c r="J1702" s="21">
        <f t="shared" si="53"/>
        <v>354</v>
      </c>
    </row>
    <row r="1703" spans="1:10" ht="15.75" x14ac:dyDescent="0.25">
      <c r="A1703" s="27">
        <f>CADASTROS!$B$1452</f>
        <v>1450</v>
      </c>
      <c r="B1703" s="18" t="str">
        <f>CADASTROS!$C$1452</f>
        <v>Luciene Silva de Oliveira</v>
      </c>
      <c r="C1703" s="28"/>
      <c r="D1703" s="44">
        <f>PLANILHA_COLHEITA_DIÁRIA!$I$2200</f>
        <v>22</v>
      </c>
      <c r="E1703" s="20">
        <v>6</v>
      </c>
      <c r="F1703" s="29" t="str">
        <f>CADASTROS!$E$1452</f>
        <v>Bradesco</v>
      </c>
      <c r="G1703" s="27" t="str">
        <f>CADASTROS!$F$1452</f>
        <v>3801-6</v>
      </c>
      <c r="H1703" s="29" t="str">
        <f>CADASTROS!$G$1452</f>
        <v>c/corr</v>
      </c>
      <c r="I1703" s="19" t="str">
        <f>CADASTROS!$H$1452</f>
        <v>0350384-4</v>
      </c>
      <c r="J1703" s="21">
        <f>D1703*E1703</f>
        <v>132</v>
      </c>
    </row>
    <row r="1704" spans="1:10" ht="15.75" x14ac:dyDescent="0.25">
      <c r="A1704" s="27">
        <f>CADASTROS!$B$1453</f>
        <v>1451</v>
      </c>
      <c r="B1704" s="18" t="str">
        <f>CADASTROS!$C$1453</f>
        <v>Fernando Pires Souza</v>
      </c>
      <c r="C1704" s="28"/>
      <c r="D1704" s="44">
        <f>PLANILHA_COLHEITA_DIÁRIA!$I$2201</f>
        <v>0</v>
      </c>
      <c r="E1704" s="20">
        <v>6</v>
      </c>
      <c r="F1704" s="29" t="str">
        <f>CADASTROS!$E$1453</f>
        <v>Banco do Brasil</v>
      </c>
      <c r="G1704" s="27" t="str">
        <f>CADASTROS!$F$1453</f>
        <v>2760-X</v>
      </c>
      <c r="H1704" s="29" t="str">
        <f>CADASTROS!$G$1453</f>
        <v>poup</v>
      </c>
      <c r="I1704" s="19" t="str">
        <f>CADASTROS!$H$1453</f>
        <v>14.077-5</v>
      </c>
      <c r="J1704" s="21">
        <f>D1704*E1704</f>
        <v>0</v>
      </c>
    </row>
    <row r="1705" spans="1:10" ht="15.75" x14ac:dyDescent="0.25">
      <c r="A1705" s="27">
        <f>CADASTROS!$B$1454</f>
        <v>1452</v>
      </c>
      <c r="B1705" s="18" t="str">
        <f>CADASTROS!$C$1454</f>
        <v>Danilo Moraes dos Santos</v>
      </c>
      <c r="C1705" s="28"/>
      <c r="D1705" s="51">
        <f>PLANILHA_COLHEITA_DIÁRIA!$I$2202</f>
        <v>22.5</v>
      </c>
      <c r="E1705" s="20">
        <v>6</v>
      </c>
      <c r="F1705" s="29" t="str">
        <f>CADASTROS!$E$1454</f>
        <v>Cx. Econômica</v>
      </c>
      <c r="G1705" s="27">
        <f>CADASTROS!$F$1454</f>
        <v>949</v>
      </c>
      <c r="H1705" s="29">
        <f>CADASTROS!$G$1454</f>
        <v>13</v>
      </c>
      <c r="I1705" s="19" t="str">
        <f>CADASTROS!$H$1454</f>
        <v>00087048-1</v>
      </c>
      <c r="J1705" s="21">
        <f>D1705*E1705</f>
        <v>135</v>
      </c>
    </row>
    <row r="1706" spans="1:10" ht="15.75" x14ac:dyDescent="0.25">
      <c r="A1706" s="27">
        <f>CADASTROS!$B$1455</f>
        <v>1453</v>
      </c>
      <c r="B1706" s="18" t="str">
        <f>CADASTROS!$C$1455</f>
        <v>Luzineide Pires de Souza</v>
      </c>
      <c r="C1706" s="28"/>
      <c r="D1706" s="44">
        <f>PLANILHA_COLHEITA_DIÁRIA!$I$2214</f>
        <v>0</v>
      </c>
      <c r="E1706" s="20">
        <v>6</v>
      </c>
      <c r="F1706" s="29" t="str">
        <f>CADASTROS!$E$1455</f>
        <v>Cx. Econômica</v>
      </c>
      <c r="G1706" s="27">
        <f>CADASTROS!$F$1455</f>
        <v>949</v>
      </c>
      <c r="H1706" s="29">
        <f>CADASTROS!$G$1455</f>
        <v>23</v>
      </c>
      <c r="I1706" s="19" t="str">
        <f>CADASTROS!$H$1455</f>
        <v>00028208-0</v>
      </c>
      <c r="J1706" s="21">
        <f t="shared" ref="J1706:J1737" si="54">D1706*E1706</f>
        <v>0</v>
      </c>
    </row>
    <row r="1707" spans="1:10" ht="15.75" x14ac:dyDescent="0.25">
      <c r="A1707" s="27">
        <f>CADASTROS!$B$1456</f>
        <v>1454</v>
      </c>
      <c r="B1707" s="18" t="str">
        <f>CADASTROS!$C$1456</f>
        <v>Givanildo Oliveira Santos</v>
      </c>
      <c r="C1707" s="28"/>
      <c r="D1707" s="44">
        <f>PLANILHA_COLHEITA_DIÁRIA!$I$2215</f>
        <v>0</v>
      </c>
      <c r="E1707" s="20">
        <v>6</v>
      </c>
      <c r="F1707" s="29" t="str">
        <f>CADASTROS!$E$1456</f>
        <v>Cx. Econômica</v>
      </c>
      <c r="G1707" s="27">
        <f>CADASTROS!$F$1456</f>
        <v>4825</v>
      </c>
      <c r="H1707" s="29">
        <f>CADASTROS!$G$1456</f>
        <v>13</v>
      </c>
      <c r="I1707" s="19" t="str">
        <f>CADASTROS!$H$1456</f>
        <v>00009125-0</v>
      </c>
      <c r="J1707" s="21">
        <f t="shared" si="54"/>
        <v>0</v>
      </c>
    </row>
    <row r="1708" spans="1:10" ht="15.75" x14ac:dyDescent="0.25">
      <c r="A1708" s="27">
        <f>CADASTROS!$B$1457</f>
        <v>1455</v>
      </c>
      <c r="B1708" s="18" t="str">
        <f>CADASTROS!$C$1457</f>
        <v>Erasmo C. Alves de Souza</v>
      </c>
      <c r="C1708" s="28"/>
      <c r="D1708" s="44">
        <f>PLANILHA_COLHEITA_DIÁRIA!$I$2216</f>
        <v>18.5</v>
      </c>
      <c r="E1708" s="20">
        <v>6</v>
      </c>
      <c r="F1708" s="29" t="str">
        <f>CADASTROS!$E$1457</f>
        <v>Bradesco</v>
      </c>
      <c r="G1708" s="27" t="str">
        <f>CADASTROS!$F$1457</f>
        <v>3616-1</v>
      </c>
      <c r="H1708" s="29" t="str">
        <f>CADASTROS!$G$1457</f>
        <v>poup</v>
      </c>
      <c r="I1708" s="19" t="str">
        <f>CADASTROS!$H$1457</f>
        <v>0523740-8</v>
      </c>
      <c r="J1708" s="21">
        <f t="shared" si="54"/>
        <v>111</v>
      </c>
    </row>
    <row r="1709" spans="1:10" ht="15.75" x14ac:dyDescent="0.25">
      <c r="A1709" s="27">
        <f>CADASTROS!$B$1458</f>
        <v>1456</v>
      </c>
      <c r="B1709" s="18" t="str">
        <f>CADASTROS!$C$1458</f>
        <v>Maria Nilma Silva Oliveira</v>
      </c>
      <c r="C1709" s="28"/>
      <c r="D1709" s="44">
        <f>PLANILHA_COLHEITA_DIÁRIA!$I$2217</f>
        <v>0</v>
      </c>
      <c r="E1709" s="20">
        <v>6</v>
      </c>
      <c r="F1709" s="29" t="str">
        <f>CADASTROS!$E$1458</f>
        <v>Bradesco</v>
      </c>
      <c r="G1709" s="27" t="str">
        <f>CADASTROS!$F$1458</f>
        <v>6176-0</v>
      </c>
      <c r="H1709" s="29" t="str">
        <f>CADASTROS!$G$1458</f>
        <v>c/corr</v>
      </c>
      <c r="I1709" s="19" t="str">
        <f>CADASTROS!$H$1458</f>
        <v>0365827-9</v>
      </c>
      <c r="J1709" s="21">
        <f t="shared" si="54"/>
        <v>0</v>
      </c>
    </row>
    <row r="1710" spans="1:10" ht="15.75" x14ac:dyDescent="0.25">
      <c r="A1710" s="27">
        <f>CADASTROS!$B$1459</f>
        <v>1457</v>
      </c>
      <c r="B1710" s="18" t="str">
        <f>CADASTROS!$C$1459</f>
        <v>Samara Matos de Souza</v>
      </c>
      <c r="C1710" s="28"/>
      <c r="D1710" s="44">
        <f>PLANILHA_COLHEITA_DIÁRIA!$I$2218</f>
        <v>0</v>
      </c>
      <c r="E1710" s="20">
        <v>6</v>
      </c>
      <c r="F1710" s="29" t="str">
        <f>CADASTROS!$E$1459</f>
        <v>Cx. Econômica</v>
      </c>
      <c r="G1710" s="27">
        <f>CADASTROS!$F$1459</f>
        <v>4825</v>
      </c>
      <c r="H1710" s="29">
        <f>CADASTROS!$G$1459</f>
        <v>23</v>
      </c>
      <c r="I1710" s="19" t="str">
        <f>CADASTROS!$H$1459</f>
        <v>00000076-6</v>
      </c>
      <c r="J1710" s="21">
        <f t="shared" si="54"/>
        <v>0</v>
      </c>
    </row>
    <row r="1711" spans="1:10" ht="15.75" x14ac:dyDescent="0.25">
      <c r="A1711" s="27">
        <f>CADASTROS!$B$1460</f>
        <v>1458</v>
      </c>
      <c r="B1711" s="18" t="str">
        <f>CADASTROS!$C$1460</f>
        <v>Marcos Alves da Silva</v>
      </c>
      <c r="C1711" s="28"/>
      <c r="D1711" s="44">
        <f>PLANILHA_COLHEITA_DIÁRIA!$I$2219</f>
        <v>0</v>
      </c>
      <c r="E1711" s="20">
        <v>6</v>
      </c>
      <c r="F1711" s="29" t="str">
        <f>CADASTROS!$E$1460</f>
        <v>Cx. Econômica</v>
      </c>
      <c r="G1711" s="27">
        <f>CADASTROS!$F$1460</f>
        <v>4825</v>
      </c>
      <c r="H1711" s="29">
        <f>CADASTROS!$G$1460</f>
        <v>13</v>
      </c>
      <c r="I1711" s="19" t="str">
        <f>CADASTROS!$H$1460</f>
        <v>00023966-4</v>
      </c>
      <c r="J1711" s="21">
        <f t="shared" si="54"/>
        <v>0</v>
      </c>
    </row>
    <row r="1712" spans="1:10" ht="15.75" x14ac:dyDescent="0.25">
      <c r="A1712" s="27">
        <f>CADASTROS!$B$1461</f>
        <v>1459</v>
      </c>
      <c r="B1712" s="18" t="str">
        <f>CADASTROS!$C$1461</f>
        <v>Luzia Oliveira A. Souza</v>
      </c>
      <c r="C1712" s="28"/>
      <c r="D1712" s="44">
        <f>PLANILHA_COLHEITA_DIÁRIA!$I$2220</f>
        <v>0</v>
      </c>
      <c r="E1712" s="20">
        <v>6</v>
      </c>
      <c r="F1712" s="29" t="str">
        <f>CADASTROS!$E$1461</f>
        <v>Cx. Econômica</v>
      </c>
      <c r="G1712" s="27">
        <f>CADASTROS!$F$1461</f>
        <v>4818</v>
      </c>
      <c r="H1712" s="29">
        <f>CADASTROS!$G$1461</f>
        <v>23</v>
      </c>
      <c r="I1712" s="19" t="str">
        <f>CADASTROS!$H$1461</f>
        <v>00001187-5</v>
      </c>
      <c r="J1712" s="21">
        <f t="shared" si="54"/>
        <v>0</v>
      </c>
    </row>
    <row r="1713" spans="1:10" ht="15.75" x14ac:dyDescent="0.25">
      <c r="A1713" s="27">
        <f>CADASTROS!$B$1462</f>
        <v>1460</v>
      </c>
      <c r="B1713" s="18" t="str">
        <f>CADASTROS!$C$1462</f>
        <v>Flávia de Sousa Fernandes</v>
      </c>
      <c r="C1713" s="28"/>
      <c r="D1713" s="44">
        <f>PLANILHA_COLHEITA_DIÁRIA!$I$2221</f>
        <v>21</v>
      </c>
      <c r="E1713" s="20">
        <v>6</v>
      </c>
      <c r="F1713" s="29" t="str">
        <f>CADASTROS!$E$1462</f>
        <v>Banco do Brasil</v>
      </c>
      <c r="G1713" s="27" t="str">
        <f>CADASTROS!$F$1462</f>
        <v>2760-X</v>
      </c>
      <c r="H1713" s="29" t="str">
        <f>CADASTROS!$G$1462</f>
        <v>poup</v>
      </c>
      <c r="I1713" s="19" t="str">
        <f>CADASTROS!$H$1462</f>
        <v>16.319-8</v>
      </c>
      <c r="J1713" s="21">
        <f t="shared" si="54"/>
        <v>126</v>
      </c>
    </row>
    <row r="1714" spans="1:10" ht="15.75" x14ac:dyDescent="0.25">
      <c r="A1714" s="27">
        <f>CADASTROS!$B$1463</f>
        <v>1461</v>
      </c>
      <c r="B1714" s="18" t="str">
        <f>CADASTROS!$C$1463</f>
        <v>Jorge dos Santos Soares</v>
      </c>
      <c r="C1714" s="28"/>
      <c r="D1714" s="44">
        <f>PLANILHA_COLHEITA_DIÁRIA!$I$2222</f>
        <v>12.5</v>
      </c>
      <c r="E1714" s="20">
        <v>6</v>
      </c>
      <c r="F1714" s="29" t="str">
        <f>CADASTROS!$E$1463</f>
        <v>Banco do Brasil</v>
      </c>
      <c r="G1714" s="27" t="str">
        <f>CADASTROS!$F$1463</f>
        <v>2760-X</v>
      </c>
      <c r="H1714" s="29" t="str">
        <f>CADASTROS!$G$1463</f>
        <v>poup</v>
      </c>
      <c r="I1714" s="19" t="str">
        <f>CADASTROS!$H$1463</f>
        <v>12.756-6</v>
      </c>
      <c r="J1714" s="21">
        <f t="shared" si="54"/>
        <v>75</v>
      </c>
    </row>
    <row r="1715" spans="1:10" ht="15.75" x14ac:dyDescent="0.25">
      <c r="A1715" s="27">
        <f>CADASTROS!$B$1464</f>
        <v>1462</v>
      </c>
      <c r="B1715" s="18" t="str">
        <f>CADASTROS!$C$1464</f>
        <v>Luciene Lima dos Santos</v>
      </c>
      <c r="C1715" s="28"/>
      <c r="D1715" s="44">
        <f>PLANILHA_COLHEITA_DIÁRIA!$I$2223</f>
        <v>0</v>
      </c>
      <c r="E1715" s="20">
        <v>6</v>
      </c>
      <c r="F1715" s="29" t="str">
        <f>CADASTROS!$E$1464</f>
        <v>Cx. Econômica</v>
      </c>
      <c r="G1715" s="27">
        <f>CADASTROS!$F$1464</f>
        <v>4818</v>
      </c>
      <c r="H1715" s="29">
        <f>CADASTROS!$G$1464</f>
        <v>1288</v>
      </c>
      <c r="I1715" s="19" t="str">
        <f>CADASTROS!$H$1464</f>
        <v>854854632-6</v>
      </c>
      <c r="J1715" s="21">
        <f t="shared" si="54"/>
        <v>0</v>
      </c>
    </row>
    <row r="1716" spans="1:10" ht="15.75" x14ac:dyDescent="0.25">
      <c r="A1716" s="27">
        <f>CADASTROS!$B$1465</f>
        <v>1463</v>
      </c>
      <c r="B1716" s="18" t="str">
        <f>CADASTROS!$C$1465</f>
        <v>Aparecida Pereira Barbosa</v>
      </c>
      <c r="C1716" s="28"/>
      <c r="D1716" s="44">
        <f>PLANILHA_COLHEITA_DIÁRIA!$I$2224</f>
        <v>88.5</v>
      </c>
      <c r="E1716" s="20">
        <v>6</v>
      </c>
      <c r="F1716" s="29" t="str">
        <f>CADASTROS!$E$1465</f>
        <v>Cx. Econômica</v>
      </c>
      <c r="G1716" s="27">
        <f>CADASTROS!$F$1465</f>
        <v>949</v>
      </c>
      <c r="H1716" s="29">
        <f>CADASTROS!$G$1465</f>
        <v>1288</v>
      </c>
      <c r="I1716" s="19" t="str">
        <f>CADASTROS!$H$1465</f>
        <v>839937376-0</v>
      </c>
      <c r="J1716" s="21">
        <f t="shared" si="54"/>
        <v>531</v>
      </c>
    </row>
    <row r="1717" spans="1:10" ht="15.75" x14ac:dyDescent="0.25">
      <c r="A1717" s="27">
        <f>CADASTROS!$B$1466</f>
        <v>1464</v>
      </c>
      <c r="B1717" s="18" t="str">
        <f>CADASTROS!$C$1466</f>
        <v>Raimunda Santana Silva</v>
      </c>
      <c r="C1717" s="28"/>
      <c r="D1717" s="44">
        <f>PLANILHA_COLHEITA_DIÁRIA!$I$2225</f>
        <v>0</v>
      </c>
      <c r="E1717" s="20">
        <v>6</v>
      </c>
      <c r="F1717" s="29" t="str">
        <f>CADASTROS!$E$1466</f>
        <v>Cx. Econômica</v>
      </c>
      <c r="G1717" s="27">
        <f>CADASTROS!$F$1466</f>
        <v>4818</v>
      </c>
      <c r="H1717" s="29">
        <f>CADASTROS!$G$1466</f>
        <v>13</v>
      </c>
      <c r="I1717" s="19" t="str">
        <f>CADASTROS!$H$1466</f>
        <v>00008977-0</v>
      </c>
      <c r="J1717" s="21">
        <f t="shared" si="54"/>
        <v>0</v>
      </c>
    </row>
    <row r="1718" spans="1:10" ht="15.75" x14ac:dyDescent="0.25">
      <c r="A1718" s="27">
        <f>CADASTROS!$B$1467</f>
        <v>1465</v>
      </c>
      <c r="B1718" s="18" t="str">
        <f>CADASTROS!$C$1467</f>
        <v>Daniel Conceiçao Silva</v>
      </c>
      <c r="C1718" s="28"/>
      <c r="D1718" s="44">
        <f>PLANILHA_COLHEITA_DIÁRIA!$I$2226</f>
        <v>12</v>
      </c>
      <c r="E1718" s="20">
        <v>6</v>
      </c>
      <c r="F1718" s="29" t="str">
        <f>CADASTROS!$E$1467</f>
        <v>Banco do Brasil</v>
      </c>
      <c r="G1718" s="27" t="str">
        <f>CADASTROS!$F$1467</f>
        <v>0109-0</v>
      </c>
      <c r="H1718" s="29" t="str">
        <f>CADASTROS!$G$1467</f>
        <v>poup</v>
      </c>
      <c r="I1718" s="19" t="str">
        <f>CADASTROS!$H$1467</f>
        <v>17.507-2</v>
      </c>
      <c r="J1718" s="21">
        <f t="shared" si="54"/>
        <v>72</v>
      </c>
    </row>
    <row r="1719" spans="1:10" ht="15.75" x14ac:dyDescent="0.25">
      <c r="A1719" s="27">
        <f>CADASTROS!$B$1468</f>
        <v>1466</v>
      </c>
      <c r="B1719" s="18" t="str">
        <f>CADASTROS!$C$1468</f>
        <v>Rubevaldo Santos Silva</v>
      </c>
      <c r="C1719" s="28"/>
      <c r="D1719" s="44">
        <f>PLANILHA_COLHEITA_DIÁRIA!$I$2227</f>
        <v>71</v>
      </c>
      <c r="E1719" s="20">
        <v>6</v>
      </c>
      <c r="F1719" s="29" t="str">
        <f>CADASTROS!$E$1468</f>
        <v>Cx. Econômica</v>
      </c>
      <c r="G1719" s="27">
        <f>CADASTROS!$F$1468</f>
        <v>4818</v>
      </c>
      <c r="H1719" s="29">
        <f>CADASTROS!$G$1468</f>
        <v>13</v>
      </c>
      <c r="I1719" s="19" t="str">
        <f>CADASTROS!$H$1468</f>
        <v>00013323-0</v>
      </c>
      <c r="J1719" s="21">
        <f t="shared" si="54"/>
        <v>426</v>
      </c>
    </row>
    <row r="1720" spans="1:10" ht="15.75" x14ac:dyDescent="0.25">
      <c r="A1720" s="27">
        <f>CADASTROS!$B$1469</f>
        <v>1467</v>
      </c>
      <c r="B1720" s="18" t="str">
        <f>CADASTROS!$C$1469</f>
        <v>Maicon Santos de Oliveira</v>
      </c>
      <c r="C1720" s="28"/>
      <c r="D1720" s="44">
        <f>PLANILHA_COLHEITA_DIÁRIA!$I$2228</f>
        <v>0</v>
      </c>
      <c r="E1720" s="20">
        <v>6</v>
      </c>
      <c r="F1720" s="29" t="str">
        <f>CADASTROS!$E$1469</f>
        <v>Banco do Brasil</v>
      </c>
      <c r="G1720" s="27" t="str">
        <f>CADASTROS!$F$1469</f>
        <v>2760-X</v>
      </c>
      <c r="H1720" s="29" t="str">
        <f>CADASTROS!$G$1469</f>
        <v>poup</v>
      </c>
      <c r="I1720" s="19" t="str">
        <f>CADASTROS!$H$1469</f>
        <v>11.784-6</v>
      </c>
      <c r="J1720" s="21">
        <f t="shared" si="54"/>
        <v>0</v>
      </c>
    </row>
    <row r="1721" spans="1:10" ht="15.75" x14ac:dyDescent="0.25">
      <c r="A1721" s="27">
        <f>CADASTROS!$B$1470</f>
        <v>1468</v>
      </c>
      <c r="B1721" s="18" t="str">
        <f>CADASTROS!$C$1470</f>
        <v>Maria  Aparecida Inácio da Silva</v>
      </c>
      <c r="C1721" s="28"/>
      <c r="D1721" s="44">
        <f>PLANILHA_COLHEITA_DIÁRIA!$I$2229</f>
        <v>27</v>
      </c>
      <c r="E1721" s="20">
        <v>6</v>
      </c>
      <c r="F1721" s="29" t="str">
        <f>CADASTROS!$E$1470</f>
        <v>Cx. Econômica</v>
      </c>
      <c r="G1721" s="27">
        <f>CADASTROS!$F$1470</f>
        <v>4818</v>
      </c>
      <c r="H1721" s="29">
        <f>CADASTROS!$G$1470</f>
        <v>13</v>
      </c>
      <c r="I1721" s="19" t="str">
        <f>CADASTROS!$H$1470</f>
        <v>00010270-9</v>
      </c>
      <c r="J1721" s="21">
        <f t="shared" si="54"/>
        <v>162</v>
      </c>
    </row>
    <row r="1722" spans="1:10" ht="15.75" x14ac:dyDescent="0.25">
      <c r="A1722" s="27">
        <f>CADASTROS!$B$1471</f>
        <v>1469</v>
      </c>
      <c r="B1722" s="18" t="str">
        <f>CADASTROS!$C$1471</f>
        <v>Silvana Damasceno Lisboa</v>
      </c>
      <c r="C1722" s="28"/>
      <c r="D1722" s="44">
        <f>PLANILHA_COLHEITA_DIÁRIA!$I$2230</f>
        <v>16</v>
      </c>
      <c r="E1722" s="20">
        <v>6</v>
      </c>
      <c r="F1722" s="29" t="str">
        <f>CADASTROS!$E$1471</f>
        <v>Cx. Econômica</v>
      </c>
      <c r="G1722" s="27">
        <f>CADASTROS!$F$1471</f>
        <v>949</v>
      </c>
      <c r="H1722" s="29">
        <f>CADASTROS!$G$1471</f>
        <v>13</v>
      </c>
      <c r="I1722" s="19" t="str">
        <f>CADASTROS!$H$1471</f>
        <v>00081245-7</v>
      </c>
      <c r="J1722" s="21">
        <f t="shared" si="54"/>
        <v>96</v>
      </c>
    </row>
    <row r="1723" spans="1:10" ht="15.75" x14ac:dyDescent="0.25">
      <c r="A1723" s="27">
        <f>CADASTROS!$B$1472</f>
        <v>1470</v>
      </c>
      <c r="B1723" s="18" t="str">
        <f>CADASTROS!$C$1472</f>
        <v>Silas S Santos/Marli R. de Jesus</v>
      </c>
      <c r="C1723" s="28"/>
      <c r="D1723" s="44">
        <f>PLANILHA_COLHEITA_DIÁRIA!$I$2231</f>
        <v>96</v>
      </c>
      <c r="E1723" s="20">
        <v>6</v>
      </c>
      <c r="F1723" s="29" t="str">
        <f>CADASTROS!$E$1472</f>
        <v>Cx. Econômica</v>
      </c>
      <c r="G1723" s="27">
        <f>CADASTROS!$F$1472</f>
        <v>3726</v>
      </c>
      <c r="H1723" s="29">
        <f>CADASTROS!$G$1472</f>
        <v>13</v>
      </c>
      <c r="I1723" s="19" t="str">
        <f>CADASTROS!$H$1472</f>
        <v>00007826-0</v>
      </c>
      <c r="J1723" s="21">
        <f t="shared" si="54"/>
        <v>576</v>
      </c>
    </row>
    <row r="1724" spans="1:10" ht="15.75" x14ac:dyDescent="0.25">
      <c r="A1724" s="27">
        <f>CADASTROS!$B$1473</f>
        <v>1471</v>
      </c>
      <c r="B1724" s="18" t="str">
        <f>CADASTROS!$C$1473</f>
        <v>Cristina Santos de Souza</v>
      </c>
      <c r="C1724" s="28"/>
      <c r="D1724" s="50">
        <f>PLANILHA_COLHEITA_DIÁRIA!$I$2232</f>
        <v>109</v>
      </c>
      <c r="E1724" s="20">
        <v>6</v>
      </c>
      <c r="F1724" s="29" t="str">
        <f>CADASTROS!$E$1473</f>
        <v>Cx. Econômica</v>
      </c>
      <c r="G1724" s="27">
        <f>CADASTROS!$F$1473</f>
        <v>4818</v>
      </c>
      <c r="H1724" s="29">
        <f>CADASTROS!$G$1473</f>
        <v>13</v>
      </c>
      <c r="I1724" s="19" t="str">
        <f>CADASTROS!$H$1473</f>
        <v>00013769-3</v>
      </c>
      <c r="J1724" s="21">
        <f t="shared" si="54"/>
        <v>654</v>
      </c>
    </row>
    <row r="1725" spans="1:10" ht="15.75" x14ac:dyDescent="0.25">
      <c r="A1725" s="27">
        <f>CADASTROS!$B$1474</f>
        <v>1472</v>
      </c>
      <c r="B1725" s="18" t="str">
        <f>CADASTROS!$C$1474</f>
        <v>João Batista Souza Andrade</v>
      </c>
      <c r="C1725" s="28"/>
      <c r="D1725" s="51">
        <f>PLANILHA_COLHEITA_DIÁRIA!$I$2233</f>
        <v>0</v>
      </c>
      <c r="E1725" s="20">
        <v>6</v>
      </c>
      <c r="F1725" s="29" t="str">
        <f>CADASTROS!$E$1474</f>
        <v>Bradesco</v>
      </c>
      <c r="G1725" s="27" t="str">
        <f>CADASTROS!$F$1474</f>
        <v>3616-1</v>
      </c>
      <c r="H1725" s="29" t="str">
        <f>CADASTROS!$G$1474</f>
        <v>poup</v>
      </c>
      <c r="I1725" s="19" t="str">
        <f>CADASTROS!$H$1474</f>
        <v>0006135-2</v>
      </c>
      <c r="J1725" s="21">
        <f t="shared" si="54"/>
        <v>0</v>
      </c>
    </row>
    <row r="1726" spans="1:10" ht="15.75" x14ac:dyDescent="0.25">
      <c r="A1726" s="27">
        <f>CADASTROS!$B$1475</f>
        <v>1473</v>
      </c>
      <c r="B1726" s="18" t="str">
        <f>CADASTROS!$C$1475</f>
        <v>Robson Brito Silva Souza</v>
      </c>
      <c r="C1726" s="28"/>
      <c r="D1726" s="51">
        <f>PLANILHA_COLHEITA_DIÁRIA!$I$2234</f>
        <v>0</v>
      </c>
      <c r="E1726" s="20">
        <v>6</v>
      </c>
      <c r="F1726" s="29" t="str">
        <f>CADASTROS!$E$1475</f>
        <v>Cx. Econômica</v>
      </c>
      <c r="G1726" s="27">
        <f>CADASTROS!$F$1475</f>
        <v>780</v>
      </c>
      <c r="H1726" s="29">
        <f>CADASTROS!$G$1475</f>
        <v>13</v>
      </c>
      <c r="I1726" s="19" t="str">
        <f>CADASTROS!$H$1475</f>
        <v>00002100-1</v>
      </c>
      <c r="J1726" s="21">
        <f t="shared" si="54"/>
        <v>0</v>
      </c>
    </row>
    <row r="1727" spans="1:10" ht="15.75" x14ac:dyDescent="0.25">
      <c r="A1727" s="27">
        <f>CADASTROS!$B$1476</f>
        <v>1474</v>
      </c>
      <c r="B1727" s="18" t="str">
        <f>CADASTROS!$C$1476</f>
        <v>Manoel Messias de Jesus</v>
      </c>
      <c r="C1727" s="28"/>
      <c r="D1727" s="44">
        <f>PLANILHA_COLHEITA_DIÁRIA!$I$2235</f>
        <v>138</v>
      </c>
      <c r="E1727" s="20">
        <v>6</v>
      </c>
      <c r="F1727" s="29" t="str">
        <f>CADASTROS!$E$1476</f>
        <v>Cx. Econômica</v>
      </c>
      <c r="G1727" s="27">
        <f>CADASTROS!$F$1476</f>
        <v>4825</v>
      </c>
      <c r="H1727" s="29">
        <f>CADASTROS!$G$1476</f>
        <v>13</v>
      </c>
      <c r="I1727" s="19" t="str">
        <f>CADASTROS!$H$1476</f>
        <v>00011284-2</v>
      </c>
      <c r="J1727" s="21">
        <f t="shared" si="54"/>
        <v>828</v>
      </c>
    </row>
    <row r="1728" spans="1:10" ht="15.75" x14ac:dyDescent="0.25">
      <c r="A1728" s="27">
        <f>CADASTROS!$B$1477</f>
        <v>1475</v>
      </c>
      <c r="B1728" s="18">
        <f>CADASTROS!$C$1477</f>
        <v>0</v>
      </c>
      <c r="C1728" s="28"/>
      <c r="D1728" s="44">
        <f>PLANILHA_COLHEITA_DIÁRIA!$I$2236</f>
        <v>56</v>
      </c>
      <c r="E1728" s="20">
        <v>6</v>
      </c>
      <c r="F1728" s="29">
        <f>CADASTROS!$E$1477</f>
        <v>0</v>
      </c>
      <c r="G1728" s="27">
        <f>CADASTROS!$F$1477</f>
        <v>0</v>
      </c>
      <c r="H1728" s="29">
        <f>CADASTROS!$G$1477</f>
        <v>0</v>
      </c>
      <c r="I1728" s="19">
        <f>CADASTROS!$H$1477</f>
        <v>0</v>
      </c>
      <c r="J1728" s="21">
        <f t="shared" si="54"/>
        <v>336</v>
      </c>
    </row>
    <row r="1729" spans="1:10" ht="15.75" x14ac:dyDescent="0.25">
      <c r="A1729" s="27">
        <f>CADASTROS!$B$1478</f>
        <v>1476</v>
      </c>
      <c r="B1729" s="18" t="str">
        <f>CADASTROS!$C$1478</f>
        <v>Vanderleia M. da Silva</v>
      </c>
      <c r="C1729" s="28"/>
      <c r="D1729" s="64">
        <f>PLANILHA_COLHEITA_DIÁRIA!$I$2237</f>
        <v>0</v>
      </c>
      <c r="E1729" s="20">
        <v>6</v>
      </c>
      <c r="F1729" s="29" t="str">
        <f>CADASTROS!$E$1478</f>
        <v>Cx. Econômica</v>
      </c>
      <c r="G1729" s="27">
        <f>CADASTROS!$F$1478</f>
        <v>949</v>
      </c>
      <c r="H1729" s="29">
        <f>CADASTROS!$G$1478</f>
        <v>13</v>
      </c>
      <c r="I1729" s="19" t="str">
        <f>CADASTROS!$H$1478</f>
        <v>00073038-8</v>
      </c>
      <c r="J1729" s="21">
        <f t="shared" si="54"/>
        <v>0</v>
      </c>
    </row>
    <row r="1730" spans="1:10" ht="15.75" x14ac:dyDescent="0.25">
      <c r="A1730" s="27">
        <f>CADASTROS!$B$1479</f>
        <v>1477</v>
      </c>
      <c r="B1730" s="18" t="str">
        <f>CADASTROS!$C$1479</f>
        <v>Adeni Lopes do Nascimento</v>
      </c>
      <c r="C1730" s="28"/>
      <c r="D1730" s="44">
        <f>PLANILHA_COLHEITA_DIÁRIA!$I$2238</f>
        <v>57</v>
      </c>
      <c r="E1730" s="20">
        <v>6</v>
      </c>
      <c r="F1730" s="29" t="str">
        <f>CADASTROS!$E$1479</f>
        <v>Cx. Econômica</v>
      </c>
      <c r="G1730" s="27">
        <f>CADASTROS!$F$1479</f>
        <v>3369</v>
      </c>
      <c r="H1730" s="29">
        <f>CADASTROS!$G$1479</f>
        <v>13</v>
      </c>
      <c r="I1730" s="19" t="str">
        <f>CADASTROS!$H$1479</f>
        <v>00002114-5</v>
      </c>
      <c r="J1730" s="21">
        <f t="shared" si="54"/>
        <v>342</v>
      </c>
    </row>
    <row r="1731" spans="1:10" ht="15.75" x14ac:dyDescent="0.25">
      <c r="A1731" s="27">
        <f>CADASTROS!$B$1480</f>
        <v>1478</v>
      </c>
      <c r="B1731" s="18" t="str">
        <f>CADASTROS!$C$1480</f>
        <v>Fernando S. Nascimento</v>
      </c>
      <c r="C1731" s="28"/>
      <c r="D1731" s="44">
        <f>PLANILHA_COLHEITA_DIÁRIA!$I$2239</f>
        <v>225</v>
      </c>
      <c r="E1731" s="20">
        <v>6</v>
      </c>
      <c r="F1731" s="29" t="str">
        <f>CADASTROS!$E$1480</f>
        <v>Cx. Econômica</v>
      </c>
      <c r="G1731" s="27">
        <f>CADASTROS!$F$1480</f>
        <v>4818</v>
      </c>
      <c r="H1731" s="29">
        <f>CADASTROS!$G$1480</f>
        <v>13</v>
      </c>
      <c r="I1731" s="19" t="str">
        <f>CADASTROS!$H$1480</f>
        <v>00011114-7</v>
      </c>
      <c r="J1731" s="21">
        <f t="shared" si="54"/>
        <v>1350</v>
      </c>
    </row>
    <row r="1732" spans="1:10" ht="15.75" x14ac:dyDescent="0.25">
      <c r="A1732" s="27">
        <f>CADASTROS!$B$1481</f>
        <v>1479</v>
      </c>
      <c r="B1732" s="18" t="str">
        <f>CADASTROS!$C$1481</f>
        <v>Luciene Souza Brandão</v>
      </c>
      <c r="C1732" s="28"/>
      <c r="D1732" s="44">
        <f>PLANILHA_COLHEITA_DIÁRIA!$I$2240</f>
        <v>0</v>
      </c>
      <c r="E1732" s="20">
        <v>6</v>
      </c>
      <c r="F1732" s="29" t="str">
        <f>CADASTROS!$E$1481</f>
        <v>Cx. Econômica</v>
      </c>
      <c r="G1732" s="27">
        <f>CADASTROS!$F$1481</f>
        <v>949</v>
      </c>
      <c r="H1732" s="29">
        <f>CADASTROS!$G$1481</f>
        <v>13</v>
      </c>
      <c r="I1732" s="19" t="str">
        <f>CADASTROS!$H$1481</f>
        <v>00025350-4</v>
      </c>
      <c r="J1732" s="21">
        <f t="shared" si="54"/>
        <v>0</v>
      </c>
    </row>
    <row r="1733" spans="1:10" ht="15.75" x14ac:dyDescent="0.25">
      <c r="A1733" s="27">
        <f>CADASTROS!$B$1482</f>
        <v>1480</v>
      </c>
      <c r="B1733" s="18" t="str">
        <f>CADASTROS!$C$1482</f>
        <v>Viviana dos Santos Souza</v>
      </c>
      <c r="C1733" s="28"/>
      <c r="D1733" s="44">
        <f>PLANILHA_COLHEITA_DIÁRIA!$I$2252</f>
        <v>47</v>
      </c>
      <c r="E1733" s="20">
        <v>6</v>
      </c>
      <c r="F1733" s="29" t="str">
        <f>CADASTROS!$E$1482</f>
        <v>Cx. Econômica</v>
      </c>
      <c r="G1733" s="27">
        <f>CADASTROS!$F$1482</f>
        <v>949</v>
      </c>
      <c r="H1733" s="29">
        <f>CADASTROS!$G$1482</f>
        <v>13</v>
      </c>
      <c r="I1733" s="19" t="str">
        <f>CADASTROS!$H$1482</f>
        <v>00078133-0</v>
      </c>
      <c r="J1733" s="21">
        <f t="shared" si="54"/>
        <v>282</v>
      </c>
    </row>
    <row r="1734" spans="1:10" ht="15.75" x14ac:dyDescent="0.25">
      <c r="A1734" s="27">
        <f>CADASTROS!$B$1483</f>
        <v>1481</v>
      </c>
      <c r="B1734" s="18" t="str">
        <f>CADASTROS!$C$1483</f>
        <v>Kesia Priscila C. Santos</v>
      </c>
      <c r="C1734" s="28"/>
      <c r="D1734" s="44">
        <f>PLANILHA_COLHEITA_DIÁRIA!$I$2253</f>
        <v>0</v>
      </c>
      <c r="E1734" s="20">
        <v>6</v>
      </c>
      <c r="F1734" s="29" t="str">
        <f>CADASTROS!$E$1483</f>
        <v>Cx. Econômica</v>
      </c>
      <c r="G1734" s="27">
        <f>CADASTROS!$F$1483</f>
        <v>4818</v>
      </c>
      <c r="H1734" s="29">
        <f>CADASTROS!$G$1483</f>
        <v>1288</v>
      </c>
      <c r="I1734" s="19" t="str">
        <f>CADASTROS!$H$1483</f>
        <v>849302718-7</v>
      </c>
      <c r="J1734" s="21">
        <f t="shared" si="54"/>
        <v>0</v>
      </c>
    </row>
    <row r="1735" spans="1:10" ht="15.75" x14ac:dyDescent="0.25">
      <c r="A1735" s="27">
        <f>CADASTROS!$B$1484</f>
        <v>1482</v>
      </c>
      <c r="B1735" s="18" t="str">
        <f>CADASTROS!$C$1484</f>
        <v>Melecio N. S. de Oliveira</v>
      </c>
      <c r="C1735" s="28"/>
      <c r="D1735" s="64">
        <f>PLANILHA_COLHEITA_DIÁRIA!$I$2254</f>
        <v>28</v>
      </c>
      <c r="E1735" s="20">
        <v>6</v>
      </c>
      <c r="F1735" s="29" t="str">
        <f>CADASTROS!$E$1484</f>
        <v>Cx. Econômica</v>
      </c>
      <c r="G1735" s="27">
        <f>CADASTROS!$F$1484</f>
        <v>949</v>
      </c>
      <c r="H1735" s="29">
        <f>CADASTROS!$G$1484</f>
        <v>13</v>
      </c>
      <c r="I1735" s="19" t="str">
        <f>CADASTROS!$H$1484</f>
        <v>00074069-3</v>
      </c>
      <c r="J1735" s="21">
        <f t="shared" si="54"/>
        <v>168</v>
      </c>
    </row>
    <row r="1736" spans="1:10" ht="15.75" x14ac:dyDescent="0.25">
      <c r="A1736" s="27">
        <f>CADASTROS!$B$1485</f>
        <v>1483</v>
      </c>
      <c r="B1736" s="18" t="str">
        <f>CADASTROS!$C$1485</f>
        <v>Tatiana Lima Pereira</v>
      </c>
      <c r="C1736" s="28"/>
      <c r="D1736" s="44">
        <f>PLANILHA_COLHEITA_DIÁRIA!$I$2255</f>
        <v>0</v>
      </c>
      <c r="E1736" s="20">
        <v>6</v>
      </c>
      <c r="F1736" s="29" t="str">
        <f>CADASTROS!$E$1485</f>
        <v>Cx. Econômica</v>
      </c>
      <c r="G1736" s="27">
        <f>CADASTROS!$F$1485</f>
        <v>4818</v>
      </c>
      <c r="H1736" s="29">
        <f>CADASTROS!$G$1485</f>
        <v>13</v>
      </c>
      <c r="I1736" s="19" t="str">
        <f>CADASTROS!$H$1485</f>
        <v>00013076-1</v>
      </c>
      <c r="J1736" s="21">
        <f t="shared" si="54"/>
        <v>0</v>
      </c>
    </row>
    <row r="1737" spans="1:10" ht="15.75" x14ac:dyDescent="0.25">
      <c r="A1737" s="27">
        <f>CADASTROS!$B$1486</f>
        <v>1484</v>
      </c>
      <c r="B1737" s="18" t="str">
        <f>CADASTROS!$C$1486</f>
        <v>Edclei Francisco de Souza</v>
      </c>
      <c r="C1737" s="28"/>
      <c r="D1737" s="44">
        <f>PLANILHA_COLHEITA_DIÁRIA!$I$2256</f>
        <v>104.5</v>
      </c>
      <c r="E1737" s="20">
        <v>6</v>
      </c>
      <c r="F1737" s="29" t="str">
        <f>CADASTROS!$E$1486</f>
        <v>Bradesco</v>
      </c>
      <c r="G1737" s="27" t="str">
        <f>CADASTROS!$F$1486</f>
        <v>3801-6</v>
      </c>
      <c r="H1737" s="29" t="str">
        <f>CADASTROS!$G$1486</f>
        <v>c/corr</v>
      </c>
      <c r="I1737" s="19" t="str">
        <f>CADASTROS!$H$1486</f>
        <v>0520747-9</v>
      </c>
      <c r="J1737" s="21">
        <f t="shared" si="54"/>
        <v>627</v>
      </c>
    </row>
    <row r="1738" spans="1:10" ht="15.75" x14ac:dyDescent="0.25">
      <c r="B1738" s="7"/>
      <c r="C1738" s="7"/>
      <c r="D1738" s="15">
        <f>SUM(D1693:D1737)</f>
        <v>1498.5</v>
      </c>
      <c r="E1738" s="15"/>
      <c r="F1738" s="41"/>
      <c r="G1738" s="12"/>
      <c r="H1738" s="12"/>
      <c r="I1738" s="42"/>
      <c r="J1738" s="17">
        <f>SUM(J1693:J1737)</f>
        <v>8991</v>
      </c>
    </row>
    <row r="1740" spans="1:10" ht="15.75" x14ac:dyDescent="0.25">
      <c r="A1740" s="282" t="s">
        <v>8</v>
      </c>
      <c r="B1740" s="282"/>
      <c r="C1740" s="282"/>
      <c r="D1740" s="282"/>
      <c r="E1740" s="282"/>
      <c r="F1740" s="282"/>
      <c r="G1740" s="282"/>
      <c r="H1740" s="282"/>
      <c r="I1740" s="282"/>
      <c r="J1740" s="282"/>
    </row>
    <row r="1741" spans="1:10" ht="16.5" thickBot="1" x14ac:dyDescent="0.3">
      <c r="A1741" s="283" t="s">
        <v>10</v>
      </c>
      <c r="B1741" s="283"/>
      <c r="C1741" s="283"/>
      <c r="D1741" s="283"/>
      <c r="E1741" s="283"/>
      <c r="F1741" s="283"/>
      <c r="G1741" s="283"/>
      <c r="H1741" s="283"/>
      <c r="I1741" s="283"/>
      <c r="J1741" s="283"/>
    </row>
    <row r="1742" spans="1:10" ht="17.25" thickTop="1" thickBot="1" x14ac:dyDescent="0.3">
      <c r="A1742" s="284" t="s">
        <v>2967</v>
      </c>
      <c r="B1742" s="284"/>
      <c r="C1742" s="284"/>
      <c r="D1742" s="284"/>
      <c r="E1742" s="284"/>
      <c r="F1742" s="284"/>
      <c r="G1742" s="284"/>
      <c r="H1742" s="284"/>
      <c r="I1742" s="284"/>
      <c r="J1742" s="284"/>
    </row>
    <row r="1743" spans="1:10" ht="15.95" customHeight="1" x14ac:dyDescent="0.25">
      <c r="A1743" s="22" t="s">
        <v>21</v>
      </c>
      <c r="B1743" s="285" t="s">
        <v>19</v>
      </c>
      <c r="C1743" s="285" t="s">
        <v>7</v>
      </c>
      <c r="D1743" s="40" t="s">
        <v>13</v>
      </c>
      <c r="E1743" s="23" t="s">
        <v>12</v>
      </c>
      <c r="F1743" s="99" t="s">
        <v>14</v>
      </c>
      <c r="G1743" s="99" t="s">
        <v>15</v>
      </c>
      <c r="H1743" s="99" t="s">
        <v>16</v>
      </c>
      <c r="I1743" s="99" t="s">
        <v>17</v>
      </c>
      <c r="J1743" s="287" t="s">
        <v>18</v>
      </c>
    </row>
    <row r="1744" spans="1:10" ht="17.100000000000001" customHeight="1" thickBot="1" x14ac:dyDescent="0.3">
      <c r="A1744" s="24" t="s">
        <v>20</v>
      </c>
      <c r="B1744" s="286"/>
      <c r="C1744" s="286"/>
      <c r="D1744" s="38"/>
      <c r="E1744" s="38" t="s">
        <v>11</v>
      </c>
      <c r="F1744" s="100"/>
      <c r="G1744" s="100"/>
      <c r="H1744" s="100"/>
      <c r="I1744" s="100"/>
      <c r="J1744" s="288"/>
    </row>
    <row r="1745" spans="1:22" ht="15.75" x14ac:dyDescent="0.25">
      <c r="A1745" s="27">
        <f>CADASTROS!$B$1487</f>
        <v>1485</v>
      </c>
      <c r="B1745" s="18" t="str">
        <f>CADASTROS!$C$1487</f>
        <v>Maria Nilde de Jesus</v>
      </c>
      <c r="C1745" s="28"/>
      <c r="D1745" s="44">
        <f>PLANILHA_COLHEITA_DIÁRIA!$I$2257</f>
        <v>31</v>
      </c>
      <c r="E1745" s="20">
        <v>6</v>
      </c>
      <c r="F1745" s="29" t="str">
        <f>CADASTROS!$E$1487</f>
        <v>Cx. Econômica</v>
      </c>
      <c r="G1745" s="27">
        <f>CADASTROS!$F$1487</f>
        <v>780</v>
      </c>
      <c r="H1745" s="29">
        <f>CADASTROS!$G$1487</f>
        <v>23</v>
      </c>
      <c r="I1745" s="19" t="str">
        <f>CADASTROS!$H$1487</f>
        <v>00010427-3</v>
      </c>
      <c r="J1745" s="21">
        <f t="shared" ref="J1745:J1763" si="55">D1745*E1745</f>
        <v>186</v>
      </c>
    </row>
    <row r="1746" spans="1:22" ht="15.75" x14ac:dyDescent="0.25">
      <c r="A1746" s="27">
        <f>CADASTROS!$B$1488</f>
        <v>1486</v>
      </c>
      <c r="B1746" s="18" t="str">
        <f>CADASTROS!$C$1488</f>
        <v>Laureneide Bispo Cardoso</v>
      </c>
      <c r="C1746" s="28"/>
      <c r="D1746" s="44">
        <f>PLANILHA_COLHEITA_DIÁRIA!$I$2258</f>
        <v>11.5</v>
      </c>
      <c r="E1746" s="20">
        <v>6</v>
      </c>
      <c r="F1746" s="29" t="str">
        <f>CADASTROS!$E$1488</f>
        <v>Cx. Econômica</v>
      </c>
      <c r="G1746" s="27">
        <f>CADASTROS!$F$1488</f>
        <v>4818</v>
      </c>
      <c r="H1746" s="29">
        <f>CADASTROS!$G$1488</f>
        <v>13</v>
      </c>
      <c r="I1746" s="19" t="str">
        <f>CADASTROS!$H$1488</f>
        <v>00010960-6</v>
      </c>
      <c r="J1746" s="21">
        <f t="shared" si="55"/>
        <v>69</v>
      </c>
      <c r="M1746" s="83"/>
      <c r="N1746" s="43"/>
      <c r="O1746" s="112"/>
      <c r="P1746" s="113"/>
      <c r="Q1746" s="114"/>
      <c r="R1746" s="82"/>
      <c r="S1746" s="83"/>
      <c r="T1746" s="82"/>
      <c r="U1746" s="81"/>
      <c r="V1746" s="115"/>
    </row>
    <row r="1747" spans="1:22" ht="15.75" x14ac:dyDescent="0.25">
      <c r="A1747" s="27">
        <f>CADASTROS!$B$1489</f>
        <v>1487</v>
      </c>
      <c r="B1747" s="18" t="str">
        <f>CADASTROS!$C$1489</f>
        <v>Alex Sandro L. Pereira</v>
      </c>
      <c r="C1747" s="28"/>
      <c r="D1747" s="44">
        <f>PLANILHA_COLHEITA_DIÁRIA!$I$2259</f>
        <v>0</v>
      </c>
      <c r="E1747" s="20">
        <v>6</v>
      </c>
      <c r="F1747" s="29" t="str">
        <f>CADASTROS!$E$1489</f>
        <v>Banco do Brasil</v>
      </c>
      <c r="G1747" s="27" t="str">
        <f>CADASTROS!$F$1489</f>
        <v>2760-X</v>
      </c>
      <c r="H1747" s="29" t="str">
        <f>CADASTROS!$G$1489</f>
        <v>poup</v>
      </c>
      <c r="I1747" s="19" t="str">
        <f>CADASTROS!$H$1489</f>
        <v>14.790-7</v>
      </c>
      <c r="J1747" s="21">
        <f t="shared" si="55"/>
        <v>0</v>
      </c>
      <c r="M1747" s="83"/>
      <c r="N1747" s="43"/>
      <c r="O1747" s="112"/>
      <c r="P1747" s="113"/>
      <c r="Q1747" s="114"/>
      <c r="R1747" s="82"/>
      <c r="S1747" s="83"/>
      <c r="T1747" s="82"/>
      <c r="U1747" s="81"/>
      <c r="V1747" s="115"/>
    </row>
    <row r="1748" spans="1:22" ht="15.75" x14ac:dyDescent="0.25">
      <c r="A1748" s="27">
        <f>CADASTROS!$B$1490</f>
        <v>1488</v>
      </c>
      <c r="B1748" s="18" t="str">
        <f>CADASTROS!$C$1490</f>
        <v>Antônio Salvador Souza</v>
      </c>
      <c r="C1748" s="28"/>
      <c r="D1748" s="44">
        <f>PLANILHA_COLHEITA_DIÁRIA!$I$2260</f>
        <v>34</v>
      </c>
      <c r="E1748" s="20">
        <v>6</v>
      </c>
      <c r="F1748" s="29" t="str">
        <f>CADASTROS!$E$1490</f>
        <v>Banco do Brasil</v>
      </c>
      <c r="G1748" s="27" t="str">
        <f>CADASTROS!$F$1490</f>
        <v>2760-X</v>
      </c>
      <c r="H1748" s="29" t="str">
        <f>CADASTROS!$G$1490</f>
        <v>poup</v>
      </c>
      <c r="I1748" s="19" t="str">
        <f>CADASTROS!$H$1490</f>
        <v>20.718-7</v>
      </c>
      <c r="J1748" s="21">
        <f t="shared" si="55"/>
        <v>204</v>
      </c>
      <c r="M1748" s="83"/>
      <c r="N1748" s="43"/>
      <c r="O1748" s="112"/>
      <c r="P1748" s="113"/>
      <c r="Q1748" s="114"/>
      <c r="R1748" s="82"/>
      <c r="S1748" s="83"/>
      <c r="T1748" s="82"/>
      <c r="U1748" s="81"/>
      <c r="V1748" s="115"/>
    </row>
    <row r="1749" spans="1:22" ht="15.75" x14ac:dyDescent="0.25">
      <c r="A1749" s="27">
        <f>CADASTROS!$B$1491</f>
        <v>1489</v>
      </c>
      <c r="B1749" s="18" t="str">
        <f>CADASTROS!$C$1491</f>
        <v>José Humberto da Silva</v>
      </c>
      <c r="C1749" s="28"/>
      <c r="D1749" s="44">
        <f>PLANILHA_COLHEITA_DIÁRIA!$I$2261</f>
        <v>0</v>
      </c>
      <c r="E1749" s="20">
        <v>6</v>
      </c>
      <c r="F1749" s="29" t="str">
        <f>CADASTROS!$E$1491</f>
        <v>Cx. Econômica</v>
      </c>
      <c r="G1749" s="27">
        <f>CADASTROS!$F$1491</f>
        <v>780</v>
      </c>
      <c r="H1749" s="29">
        <f>CADASTROS!$G$1491</f>
        <v>13</v>
      </c>
      <c r="I1749" s="19" t="str">
        <f>CADASTROS!$H$1491</f>
        <v>00003517-7</v>
      </c>
      <c r="J1749" s="21">
        <f t="shared" si="55"/>
        <v>0</v>
      </c>
      <c r="M1749" s="83"/>
      <c r="N1749" s="43"/>
      <c r="O1749" s="112"/>
      <c r="P1749" s="113"/>
      <c r="Q1749" s="114"/>
      <c r="R1749" s="82"/>
      <c r="S1749" s="83"/>
      <c r="T1749" s="82"/>
      <c r="U1749" s="81"/>
      <c r="V1749" s="115"/>
    </row>
    <row r="1750" spans="1:22" ht="15.75" x14ac:dyDescent="0.25">
      <c r="A1750" s="27">
        <f>CADASTROS!$B$1492</f>
        <v>1490</v>
      </c>
      <c r="B1750" s="18" t="str">
        <f>CADASTROS!$C$1492</f>
        <v>Sabrina Silva Ribeiro</v>
      </c>
      <c r="C1750" s="28"/>
      <c r="D1750" s="50">
        <f>PLANILHA_COLHEITA_DIÁRIA!$I$2262</f>
        <v>38</v>
      </c>
      <c r="E1750" s="20">
        <v>6</v>
      </c>
      <c r="F1750" s="29" t="str">
        <f>CADASTROS!$E$1492</f>
        <v>Cx. Econômica</v>
      </c>
      <c r="G1750" s="27">
        <f>CADASTROS!$F$1492</f>
        <v>4818</v>
      </c>
      <c r="H1750" s="29">
        <f>CADASTROS!$G$1492</f>
        <v>13</v>
      </c>
      <c r="I1750" s="19" t="str">
        <f>CADASTROS!$H$1492</f>
        <v>00008966-4</v>
      </c>
      <c r="J1750" s="21">
        <f t="shared" si="55"/>
        <v>228</v>
      </c>
      <c r="M1750" s="83"/>
      <c r="N1750" s="43"/>
      <c r="O1750" s="112"/>
      <c r="P1750" s="113"/>
      <c r="Q1750" s="114"/>
      <c r="R1750" s="82"/>
      <c r="S1750" s="83"/>
      <c r="T1750" s="82"/>
      <c r="U1750" s="81"/>
      <c r="V1750" s="115"/>
    </row>
    <row r="1751" spans="1:22" ht="15.75" x14ac:dyDescent="0.25">
      <c r="A1751" s="27">
        <f>CADASTROS!$B$1493</f>
        <v>1491</v>
      </c>
      <c r="B1751" s="18" t="str">
        <f>CADASTROS!$C$1493</f>
        <v>Agnaldo dos Santos Nago</v>
      </c>
      <c r="C1751" s="28"/>
      <c r="D1751" s="50">
        <f>PLANILHA_COLHEITA_DIÁRIA!$I$2263</f>
        <v>0</v>
      </c>
      <c r="E1751" s="20">
        <v>6</v>
      </c>
      <c r="F1751" s="29" t="str">
        <f>CADASTROS!$E$1493</f>
        <v>Cx. Econômica</v>
      </c>
      <c r="G1751" s="27">
        <f>CADASTROS!$F$1493</f>
        <v>4818</v>
      </c>
      <c r="H1751" s="29">
        <f>CADASTROS!$G$1493</f>
        <v>13</v>
      </c>
      <c r="I1751" s="19" t="str">
        <f>CADASTROS!$H$1493</f>
        <v>00015119-0</v>
      </c>
      <c r="J1751" s="21">
        <f t="shared" si="55"/>
        <v>0</v>
      </c>
      <c r="M1751" s="83"/>
      <c r="N1751" s="43"/>
      <c r="O1751" s="112"/>
      <c r="P1751" s="113"/>
      <c r="Q1751" s="114"/>
      <c r="R1751" s="82"/>
      <c r="S1751" s="83"/>
      <c r="T1751" s="82"/>
      <c r="U1751" s="81"/>
      <c r="V1751" s="115"/>
    </row>
    <row r="1752" spans="1:22" ht="15.75" x14ac:dyDescent="0.25">
      <c r="A1752" s="27">
        <f>CADASTROS!$B$1494</f>
        <v>1492</v>
      </c>
      <c r="B1752" s="18" t="str">
        <f>CADASTROS!$C$1494</f>
        <v>Flávio B. Oliveira Pereira</v>
      </c>
      <c r="C1752" s="28"/>
      <c r="D1752" s="44">
        <f>PLANILHA_COLHEITA_DIÁRIA!$I$2264</f>
        <v>0</v>
      </c>
      <c r="E1752" s="20">
        <v>6</v>
      </c>
      <c r="F1752" s="29" t="str">
        <f>CADASTROS!$E$1494</f>
        <v>Bradesco</v>
      </c>
      <c r="G1752" s="27" t="str">
        <f>CADASTROS!$F$1494</f>
        <v>3801-6</v>
      </c>
      <c r="H1752" s="29" t="str">
        <f>CADASTROS!$G$1494</f>
        <v>c/corr</v>
      </c>
      <c r="I1752" s="19" t="str">
        <f>CADASTROS!$H$1494</f>
        <v>0350220-1</v>
      </c>
      <c r="J1752" s="21">
        <f t="shared" si="55"/>
        <v>0</v>
      </c>
      <c r="M1752" s="83"/>
      <c r="N1752" s="43"/>
      <c r="O1752" s="112"/>
      <c r="P1752" s="113"/>
      <c r="Q1752" s="114"/>
      <c r="R1752" s="82"/>
      <c r="S1752" s="83"/>
      <c r="T1752" s="82"/>
      <c r="U1752" s="81"/>
      <c r="V1752" s="115"/>
    </row>
    <row r="1753" spans="1:22" ht="15.75" x14ac:dyDescent="0.25">
      <c r="A1753" s="27">
        <f>CADASTROS!$B$1495</f>
        <v>1493</v>
      </c>
      <c r="B1753" s="18" t="str">
        <f>CADASTROS!$C$1495</f>
        <v>Natan Lopes dos Santos</v>
      </c>
      <c r="C1753" s="28"/>
      <c r="D1753" s="51">
        <f>PLANILHA_COLHEITA_DIÁRIA!$I$2265</f>
        <v>29</v>
      </c>
      <c r="E1753" s="20">
        <v>6</v>
      </c>
      <c r="F1753" s="29" t="str">
        <f>CADASTROS!$E$1495</f>
        <v>Cx. Econômica</v>
      </c>
      <c r="G1753" s="27">
        <f>CADASTROS!$F$1495</f>
        <v>4825</v>
      </c>
      <c r="H1753" s="29">
        <f>CADASTROS!$G$1495</f>
        <v>13</v>
      </c>
      <c r="I1753" s="19" t="str">
        <f>CADASTROS!$H$1495</f>
        <v>00023841-2</v>
      </c>
      <c r="J1753" s="21">
        <f t="shared" si="55"/>
        <v>174</v>
      </c>
      <c r="M1753" s="83"/>
      <c r="N1753" s="43"/>
      <c r="O1753" s="112"/>
      <c r="P1753" s="113"/>
      <c r="Q1753" s="114"/>
      <c r="R1753" s="82"/>
      <c r="S1753" s="83"/>
      <c r="T1753" s="82"/>
      <c r="U1753" s="81"/>
      <c r="V1753" s="115"/>
    </row>
    <row r="1754" spans="1:22" ht="15.75" x14ac:dyDescent="0.25">
      <c r="A1754" s="27">
        <f>CADASTROS!$B$1496</f>
        <v>1494</v>
      </c>
      <c r="B1754" s="18" t="str">
        <f>CADASTROS!$C$1496</f>
        <v>Elzita Maria de Souza</v>
      </c>
      <c r="C1754" s="28"/>
      <c r="D1754" s="44">
        <f>PLANILHA_COLHEITA_DIÁRIA!$I$2266</f>
        <v>123.5</v>
      </c>
      <c r="E1754" s="20">
        <v>6</v>
      </c>
      <c r="F1754" s="29" t="str">
        <f>CADASTROS!$E$1496</f>
        <v>Cx. Econômica</v>
      </c>
      <c r="G1754" s="27">
        <f>CADASTROS!$F$1496</f>
        <v>4825</v>
      </c>
      <c r="H1754" s="29">
        <f>CADASTROS!$G$1496</f>
        <v>13</v>
      </c>
      <c r="I1754" s="19" t="str">
        <f>CADASTROS!$H$1496</f>
        <v>00004923-7</v>
      </c>
      <c r="J1754" s="21">
        <f t="shared" si="55"/>
        <v>741</v>
      </c>
      <c r="M1754" s="83"/>
      <c r="N1754" s="43"/>
      <c r="O1754" s="112"/>
      <c r="P1754" s="113"/>
      <c r="Q1754" s="114"/>
      <c r="R1754" s="82"/>
      <c r="S1754" s="83"/>
      <c r="T1754" s="82"/>
      <c r="U1754" s="81"/>
      <c r="V1754" s="115"/>
    </row>
    <row r="1755" spans="1:22" ht="15.75" x14ac:dyDescent="0.25">
      <c r="A1755" s="27">
        <f>CADASTROS!$B$1497</f>
        <v>1495</v>
      </c>
      <c r="B1755" s="18" t="str">
        <f>CADASTROS!$C$1497</f>
        <v>Flamarion Sá Teles de Oliveira</v>
      </c>
      <c r="C1755" s="28"/>
      <c r="D1755" s="44">
        <f>PLANILHA_COLHEITA_DIÁRIA!$I$2267</f>
        <v>5</v>
      </c>
      <c r="E1755" s="20">
        <v>6</v>
      </c>
      <c r="F1755" s="29" t="str">
        <f>CADASTROS!$E$1497</f>
        <v>Cx. Econômica</v>
      </c>
      <c r="G1755" s="27">
        <f>CADASTROS!$F$1497</f>
        <v>4825</v>
      </c>
      <c r="H1755" s="29">
        <f>CADASTROS!$G$1497</f>
        <v>13</v>
      </c>
      <c r="I1755" s="19" t="str">
        <f>CADASTROS!$H$1497</f>
        <v>00021434-3</v>
      </c>
      <c r="J1755" s="21">
        <f t="shared" si="55"/>
        <v>30</v>
      </c>
      <c r="M1755" s="83"/>
      <c r="N1755" s="43"/>
      <c r="O1755" s="112"/>
      <c r="P1755" s="113"/>
      <c r="Q1755" s="114"/>
      <c r="R1755" s="82"/>
      <c r="S1755" s="83"/>
      <c r="T1755" s="82"/>
      <c r="U1755" s="81"/>
      <c r="V1755" s="115"/>
    </row>
    <row r="1756" spans="1:22" ht="15.75" x14ac:dyDescent="0.25">
      <c r="A1756" s="27">
        <f>CADASTROS!$B$1498</f>
        <v>1496</v>
      </c>
      <c r="B1756" s="18" t="str">
        <f>CADASTROS!$C$1498</f>
        <v>Uenio dos Anjos Meira</v>
      </c>
      <c r="C1756" s="28"/>
      <c r="D1756" s="44">
        <f>PLANILHA_COLHEITA_DIÁRIA!$I$2268</f>
        <v>45.5</v>
      </c>
      <c r="E1756" s="20">
        <v>6</v>
      </c>
      <c r="F1756" s="29" t="str">
        <f>CADASTROS!$E$1498</f>
        <v>Cx. Econômica</v>
      </c>
      <c r="G1756" s="27">
        <f>CADASTROS!$F$1498</f>
        <v>4601</v>
      </c>
      <c r="H1756" s="29">
        <f>CADASTROS!$G$1498</f>
        <v>13</v>
      </c>
      <c r="I1756" s="19" t="str">
        <f>CADASTROS!$H$1498</f>
        <v>00008538-3</v>
      </c>
      <c r="J1756" s="21">
        <f t="shared" si="55"/>
        <v>273</v>
      </c>
      <c r="M1756" s="83"/>
      <c r="N1756" s="43"/>
      <c r="O1756" s="112"/>
      <c r="P1756" s="113"/>
      <c r="Q1756" s="114"/>
      <c r="R1756" s="82"/>
      <c r="S1756" s="83"/>
      <c r="T1756" s="82"/>
      <c r="U1756" s="81"/>
      <c r="V1756" s="115"/>
    </row>
    <row r="1757" spans="1:22" ht="15.75" x14ac:dyDescent="0.25">
      <c r="A1757" s="27">
        <f>CADASTROS!$B$1499</f>
        <v>1497</v>
      </c>
      <c r="B1757" s="18" t="str">
        <f>CADASTROS!$C$1499</f>
        <v>Genivaldo Gaspar de Souza</v>
      </c>
      <c r="C1757" s="28"/>
      <c r="D1757" s="44">
        <f>PLANILHA_COLHEITA_DIÁRIA!$I$2269</f>
        <v>52</v>
      </c>
      <c r="E1757" s="20">
        <v>6</v>
      </c>
      <c r="F1757" s="29" t="str">
        <f>CADASTROS!$E$1499</f>
        <v>Bradesco</v>
      </c>
      <c r="G1757" s="27" t="str">
        <f>CADASTROS!$F$1499</f>
        <v>3655-2</v>
      </c>
      <c r="H1757" s="29" t="str">
        <f>CADASTROS!$G$1499</f>
        <v>poup</v>
      </c>
      <c r="I1757" s="19" t="str">
        <f>CADASTROS!$H$1499</f>
        <v>1000654-6</v>
      </c>
      <c r="J1757" s="21">
        <f t="shared" si="55"/>
        <v>312</v>
      </c>
      <c r="M1757" s="83"/>
      <c r="N1757" s="43"/>
      <c r="O1757" s="112"/>
      <c r="P1757" s="113"/>
      <c r="Q1757" s="114"/>
      <c r="R1757" s="82"/>
      <c r="S1757" s="83"/>
      <c r="T1757" s="82"/>
      <c r="U1757" s="81"/>
      <c r="V1757" s="115"/>
    </row>
    <row r="1758" spans="1:22" ht="15.75" x14ac:dyDescent="0.25">
      <c r="A1758" s="27">
        <f>CADASTROS!$B$1500</f>
        <v>1498</v>
      </c>
      <c r="B1758" s="18" t="str">
        <f>CADASTROS!$C$1500</f>
        <v>Leandro dos Anjos Santos</v>
      </c>
      <c r="C1758" s="28"/>
      <c r="D1758" s="44">
        <f>PLANILHA_COLHEITA_DIÁRIA!$I$2270</f>
        <v>81.5</v>
      </c>
      <c r="E1758" s="20">
        <v>6</v>
      </c>
      <c r="F1758" s="29" t="str">
        <f>CADASTROS!$E$1500</f>
        <v>Bradesco</v>
      </c>
      <c r="G1758" s="27" t="str">
        <f>CADASTROS!$F$1500</f>
        <v>3801-6</v>
      </c>
      <c r="H1758" s="29" t="str">
        <f>CADASTROS!$G$1500</f>
        <v>poup</v>
      </c>
      <c r="I1758" s="19" t="str">
        <f>CADASTROS!$H$1500</f>
        <v>0002739-1</v>
      </c>
      <c r="J1758" s="21">
        <f t="shared" si="55"/>
        <v>489</v>
      </c>
      <c r="M1758" s="83"/>
      <c r="N1758" s="43"/>
      <c r="O1758" s="112"/>
      <c r="P1758" s="113"/>
      <c r="Q1758" s="114"/>
      <c r="R1758" s="82"/>
      <c r="S1758" s="83"/>
      <c r="T1758" s="82"/>
      <c r="U1758" s="81"/>
      <c r="V1758" s="115"/>
    </row>
    <row r="1759" spans="1:22" ht="15.75" x14ac:dyDescent="0.25">
      <c r="A1759" s="27">
        <f>CADASTROS!$B$1501</f>
        <v>1499</v>
      </c>
      <c r="B1759" s="18" t="str">
        <f>CADASTROS!$C$1501</f>
        <v>Leiliane dos Santos Nunes</v>
      </c>
      <c r="C1759" s="28"/>
      <c r="D1759" s="44">
        <f>PLANILHA_COLHEITA_DIÁRIA!$I$2271</f>
        <v>0</v>
      </c>
      <c r="E1759" s="20">
        <v>6</v>
      </c>
      <c r="F1759" s="29" t="str">
        <f>CADASTROS!$E$1501</f>
        <v>Cx. Econômica</v>
      </c>
      <c r="G1759" s="27">
        <f>CADASTROS!$F$1501</f>
        <v>4825</v>
      </c>
      <c r="H1759" s="29">
        <f>CADASTROS!$G$1501</f>
        <v>13</v>
      </c>
      <c r="I1759" s="19" t="str">
        <f>CADASTROS!$H$1501</f>
        <v>800126095-8</v>
      </c>
      <c r="J1759" s="21">
        <f t="shared" si="55"/>
        <v>0</v>
      </c>
      <c r="M1759" s="83"/>
      <c r="N1759" s="43"/>
      <c r="O1759" s="112"/>
      <c r="P1759" s="113"/>
      <c r="Q1759" s="114"/>
      <c r="R1759" s="82"/>
      <c r="S1759" s="83"/>
      <c r="T1759" s="82"/>
      <c r="U1759" s="81"/>
      <c r="V1759" s="115"/>
    </row>
    <row r="1760" spans="1:22" ht="15.75" x14ac:dyDescent="0.25">
      <c r="A1760" s="27">
        <f>CADASTROS!$B$1502</f>
        <v>1500</v>
      </c>
      <c r="B1760" s="18" t="str">
        <f>CADASTROS!$C$1502</f>
        <v>Gilmar dos Santos Alves</v>
      </c>
      <c r="C1760" s="28"/>
      <c r="D1760" s="44">
        <f>PLANILHA_COLHEITA_DIÁRIA!$I$2272</f>
        <v>8</v>
      </c>
      <c r="E1760" s="20">
        <v>6</v>
      </c>
      <c r="F1760" s="29" t="str">
        <f>CADASTROS!$E$1502</f>
        <v>Bradesco</v>
      </c>
      <c r="G1760" s="27" t="str">
        <f>CADASTROS!$F$1502</f>
        <v>3801-6</v>
      </c>
      <c r="H1760" s="29" t="str">
        <f>CADASTROS!$G$1502</f>
        <v>poup</v>
      </c>
      <c r="I1760" s="19" t="str">
        <f>CADASTROS!$H$1502</f>
        <v>0004264-1</v>
      </c>
      <c r="J1760" s="21">
        <f t="shared" si="55"/>
        <v>48</v>
      </c>
      <c r="M1760" s="83"/>
      <c r="N1760" s="43"/>
      <c r="O1760" s="112"/>
      <c r="P1760" s="113"/>
      <c r="Q1760" s="114"/>
      <c r="R1760" s="82"/>
      <c r="S1760" s="83"/>
      <c r="T1760" s="82"/>
      <c r="U1760" s="81"/>
      <c r="V1760" s="115"/>
    </row>
    <row r="1761" spans="1:22" ht="15.75" x14ac:dyDescent="0.25">
      <c r="A1761" s="27">
        <f>CADASTROS!$B$1503</f>
        <v>1501</v>
      </c>
      <c r="B1761" s="18" t="str">
        <f>CADASTROS!$C$1503</f>
        <v>Manelito da Silva Araújo</v>
      </c>
      <c r="C1761" s="28"/>
      <c r="D1761" s="44">
        <f>PLANILHA_COLHEITA_DIÁRIA!$I$2273</f>
        <v>8</v>
      </c>
      <c r="E1761" s="20">
        <v>6</v>
      </c>
      <c r="F1761" s="29" t="str">
        <f>CADASTROS!$E$1503</f>
        <v>Cx. Econômica</v>
      </c>
      <c r="G1761" s="27">
        <f>CADASTROS!$F$1503</f>
        <v>949</v>
      </c>
      <c r="H1761" s="29">
        <f>CADASTROS!$G$1503</f>
        <v>13</v>
      </c>
      <c r="I1761" s="19" t="str">
        <f>CADASTROS!$H$1503</f>
        <v>00009610-7</v>
      </c>
      <c r="J1761" s="21">
        <f t="shared" si="55"/>
        <v>48</v>
      </c>
      <c r="M1761" s="83"/>
      <c r="N1761" s="43"/>
      <c r="O1761" s="112"/>
      <c r="P1761" s="113"/>
      <c r="Q1761" s="114"/>
      <c r="R1761" s="82"/>
      <c r="S1761" s="83"/>
      <c r="T1761" s="82"/>
      <c r="U1761" s="81"/>
      <c r="V1761" s="115"/>
    </row>
    <row r="1762" spans="1:22" ht="15.75" x14ac:dyDescent="0.25">
      <c r="A1762" s="27">
        <f>CADASTROS!$B$1504</f>
        <v>1502</v>
      </c>
      <c r="B1762" s="18" t="str">
        <f>CADASTROS!$C$1504</f>
        <v>Jandira de Jesus Pires</v>
      </c>
      <c r="C1762" s="28"/>
      <c r="D1762" s="51">
        <f>PLANILHA_COLHEITA_DIÁRIA!$I$2274</f>
        <v>158</v>
      </c>
      <c r="E1762" s="20">
        <v>6</v>
      </c>
      <c r="F1762" s="29" t="str">
        <f>CADASTROS!$E$1504</f>
        <v>Cx. Econômica</v>
      </c>
      <c r="G1762" s="27">
        <f>CADASTROS!$F$1504</f>
        <v>949</v>
      </c>
      <c r="H1762" s="29">
        <f>CADASTROS!$G$1504</f>
        <v>23</v>
      </c>
      <c r="I1762" s="19" t="str">
        <f>CADASTROS!$H$1504</f>
        <v>0007361-9</v>
      </c>
      <c r="J1762" s="21">
        <f t="shared" si="55"/>
        <v>948</v>
      </c>
      <c r="M1762" s="83"/>
      <c r="N1762" s="43"/>
      <c r="O1762" s="112"/>
      <c r="P1762" s="113"/>
      <c r="Q1762" s="114"/>
      <c r="R1762" s="82"/>
      <c r="S1762" s="83"/>
      <c r="T1762" s="82"/>
      <c r="U1762" s="81"/>
      <c r="V1762" s="115"/>
    </row>
    <row r="1763" spans="1:22" ht="15.75" x14ac:dyDescent="0.25">
      <c r="A1763" s="27">
        <f>CADASTROS!$B$1505</f>
        <v>1503</v>
      </c>
      <c r="B1763" s="18" t="str">
        <f>CADASTROS!$C$1505</f>
        <v>Anailde Souza Salvador</v>
      </c>
      <c r="C1763" s="28"/>
      <c r="D1763" s="51">
        <f>PLANILHA_COLHEITA_DIÁRIA!$I$2275</f>
        <v>140</v>
      </c>
      <c r="E1763" s="20">
        <v>6</v>
      </c>
      <c r="F1763" s="29" t="str">
        <f>CADASTROS!$E$1505</f>
        <v>Banco do Brasil</v>
      </c>
      <c r="G1763" s="27" t="str">
        <f>CADASTROS!$F$1505</f>
        <v>2760-X</v>
      </c>
      <c r="H1763" s="29" t="str">
        <f>CADASTROS!$G$1505</f>
        <v>c/corr</v>
      </c>
      <c r="I1763" s="19" t="str">
        <f>CADASTROS!$H$1505</f>
        <v>16.040-7</v>
      </c>
      <c r="J1763" s="21">
        <f t="shared" si="55"/>
        <v>840</v>
      </c>
      <c r="M1763" s="83"/>
      <c r="N1763" s="43"/>
      <c r="O1763" s="112"/>
      <c r="P1763" s="113"/>
      <c r="Q1763" s="114"/>
      <c r="R1763" s="82"/>
      <c r="S1763" s="83"/>
      <c r="T1763" s="82"/>
      <c r="U1763" s="81"/>
      <c r="V1763" s="115"/>
    </row>
    <row r="1764" spans="1:22" ht="15.75" x14ac:dyDescent="0.25">
      <c r="A1764" s="27">
        <f>CADASTROS!$B$1506</f>
        <v>1504</v>
      </c>
      <c r="B1764" s="18" t="str">
        <f>CADASTROS!$C$1506</f>
        <v>Elizabete J. Souza</v>
      </c>
      <c r="C1764" s="28"/>
      <c r="D1764" s="44">
        <f>PLANILHA_COLHEITA_DIÁRIA!$I$2276</f>
        <v>70</v>
      </c>
      <c r="E1764" s="20">
        <v>6</v>
      </c>
      <c r="F1764" s="29" t="str">
        <f>CADASTROS!$E$1506</f>
        <v>Banco do Brasil</v>
      </c>
      <c r="G1764" s="27" t="str">
        <f>CADASTROS!$F$1506</f>
        <v>2760-X</v>
      </c>
      <c r="H1764" s="29" t="str">
        <f>CADASTROS!$G$1506</f>
        <v>c/corr</v>
      </c>
      <c r="I1764" s="19" t="str">
        <f>CADASTROS!$H$1506</f>
        <v>14.888-1</v>
      </c>
      <c r="J1764" s="21">
        <f t="shared" ref="J1764:J1771" si="56">D1764*E1764</f>
        <v>420</v>
      </c>
      <c r="M1764" s="83"/>
      <c r="N1764" s="43"/>
      <c r="O1764" s="112"/>
      <c r="P1764" s="113"/>
      <c r="Q1764" s="114"/>
      <c r="R1764" s="82"/>
      <c r="S1764" s="83"/>
      <c r="T1764" s="82"/>
      <c r="U1764" s="81"/>
      <c r="V1764" s="115"/>
    </row>
    <row r="1765" spans="1:22" ht="15.75" x14ac:dyDescent="0.25">
      <c r="A1765" s="27">
        <f>CADASTROS!$B$1507</f>
        <v>1505</v>
      </c>
      <c r="B1765" s="18" t="str">
        <f>CADASTROS!$C$1507</f>
        <v>Oseias de Souza Araújo</v>
      </c>
      <c r="C1765" s="28"/>
      <c r="D1765" s="64">
        <f>PLANILHA_COLHEITA_DIÁRIA!$I$2277</f>
        <v>0</v>
      </c>
      <c r="E1765" s="20">
        <v>6</v>
      </c>
      <c r="F1765" s="29" t="str">
        <f>CADASTROS!$E$1507</f>
        <v>Cx. Econômica</v>
      </c>
      <c r="G1765" s="27">
        <f>CADASTROS!$F$1507</f>
        <v>4026</v>
      </c>
      <c r="H1765" s="29">
        <f>CADASTROS!$G$1507</f>
        <v>13</v>
      </c>
      <c r="I1765" s="19" t="str">
        <f>CADASTROS!$H$1507</f>
        <v>00050380-5</v>
      </c>
      <c r="J1765" s="21">
        <f t="shared" si="56"/>
        <v>0</v>
      </c>
      <c r="M1765" s="83"/>
      <c r="N1765" s="43"/>
      <c r="O1765" s="112"/>
      <c r="P1765" s="113"/>
      <c r="Q1765" s="114"/>
      <c r="R1765" s="82"/>
      <c r="S1765" s="83"/>
      <c r="T1765" s="82"/>
      <c r="U1765" s="81"/>
      <c r="V1765" s="115"/>
    </row>
    <row r="1766" spans="1:22" ht="15.75" x14ac:dyDescent="0.25">
      <c r="A1766" s="27">
        <f>CADASTROS!$B$1508</f>
        <v>1506</v>
      </c>
      <c r="B1766" s="18" t="str">
        <f>CADASTROS!$C$1508</f>
        <v>Messias Silva Lima</v>
      </c>
      <c r="C1766" s="28"/>
      <c r="D1766" s="44">
        <f>PLANILHA_COLHEITA_DIÁRIA!$I$2278</f>
        <v>12.5</v>
      </c>
      <c r="E1766" s="20">
        <v>6</v>
      </c>
      <c r="F1766" s="29" t="str">
        <f>CADASTROS!$E$1508</f>
        <v>Cx. Econômica</v>
      </c>
      <c r="G1766" s="27">
        <f>CADASTROS!$F$1508</f>
        <v>780</v>
      </c>
      <c r="H1766" s="29">
        <f>CADASTROS!$G$1508</f>
        <v>13</v>
      </c>
      <c r="I1766" s="19" t="str">
        <f>CADASTROS!$H$1508</f>
        <v>00072275-1</v>
      </c>
      <c r="J1766" s="21">
        <f t="shared" si="56"/>
        <v>75</v>
      </c>
      <c r="M1766" s="83"/>
      <c r="N1766" s="43"/>
      <c r="O1766" s="112"/>
      <c r="P1766" s="113"/>
      <c r="Q1766" s="114"/>
      <c r="R1766" s="82"/>
      <c r="S1766" s="83"/>
      <c r="T1766" s="82"/>
      <c r="U1766" s="81"/>
      <c r="V1766" s="115"/>
    </row>
    <row r="1767" spans="1:22" ht="15.75" x14ac:dyDescent="0.25">
      <c r="A1767" s="27">
        <f>CADASTROS!$B$1509</f>
        <v>1507</v>
      </c>
      <c r="B1767" s="18" t="str">
        <f>CADASTROS!$C$1509</f>
        <v>Aldai Souza Costa</v>
      </c>
      <c r="C1767" s="28"/>
      <c r="D1767" s="44">
        <f>PLANILHA_COLHEITA_DIÁRIA!$I$2290</f>
        <v>15</v>
      </c>
      <c r="E1767" s="20">
        <v>6</v>
      </c>
      <c r="F1767" s="29" t="str">
        <f>CADASTROS!$E$1509</f>
        <v>Cx. Econômica</v>
      </c>
      <c r="G1767" s="27">
        <f>CADASTROS!$F$1509</f>
        <v>4825</v>
      </c>
      <c r="H1767" s="29">
        <f>CADASTROS!$G$1509</f>
        <v>13</v>
      </c>
      <c r="I1767" s="19" t="str">
        <f>CADASTROS!$H$1509</f>
        <v>00006586-0</v>
      </c>
      <c r="J1767" s="21">
        <f t="shared" si="56"/>
        <v>90</v>
      </c>
      <c r="M1767" s="83"/>
      <c r="N1767" s="43"/>
      <c r="O1767" s="112"/>
      <c r="P1767" s="113"/>
      <c r="Q1767" s="114"/>
      <c r="R1767" s="82"/>
      <c r="S1767" s="83"/>
      <c r="T1767" s="82"/>
      <c r="U1767" s="81"/>
      <c r="V1767" s="115"/>
    </row>
    <row r="1768" spans="1:22" ht="15.75" x14ac:dyDescent="0.25">
      <c r="A1768" s="27">
        <f>CADASTROS!$B$1510</f>
        <v>1508</v>
      </c>
      <c r="B1768" s="18" t="str">
        <f>CADASTROS!$C$1510</f>
        <v>Gesiane Santos Pires</v>
      </c>
      <c r="C1768" s="28"/>
      <c r="D1768" s="44">
        <f>PLANILHA_COLHEITA_DIÁRIA!$I$2291</f>
        <v>0</v>
      </c>
      <c r="E1768" s="20">
        <v>6</v>
      </c>
      <c r="F1768" s="29" t="str">
        <f>CADASTROS!$E$1510</f>
        <v>Cx. Econômica</v>
      </c>
      <c r="G1768" s="27">
        <f>CADASTROS!$F$1510</f>
        <v>4825</v>
      </c>
      <c r="H1768" s="29">
        <f>CADASTROS!$G$1510</f>
        <v>13</v>
      </c>
      <c r="I1768" s="19" t="str">
        <f>CADASTROS!$H$1510</f>
        <v>00020308-2</v>
      </c>
      <c r="J1768" s="21">
        <f t="shared" si="56"/>
        <v>0</v>
      </c>
      <c r="M1768" s="83"/>
      <c r="N1768" s="43"/>
      <c r="O1768" s="112"/>
      <c r="P1768" s="113"/>
      <c r="Q1768" s="114"/>
      <c r="R1768" s="82"/>
      <c r="S1768" s="83"/>
      <c r="T1768" s="82"/>
      <c r="U1768" s="81"/>
      <c r="V1768" s="115"/>
    </row>
    <row r="1769" spans="1:22" ht="15.75" x14ac:dyDescent="0.25">
      <c r="A1769" s="27">
        <f>CADASTROS!$B$1511</f>
        <v>1509</v>
      </c>
      <c r="B1769" s="18" t="str">
        <f>CADASTROS!$C$1511</f>
        <v>Lucineide da Silva Valeiro</v>
      </c>
      <c r="C1769" s="28"/>
      <c r="D1769" s="51">
        <f>PLANILHA_COLHEITA_DIÁRIA!$I$2292</f>
        <v>0</v>
      </c>
      <c r="E1769" s="20">
        <v>6</v>
      </c>
      <c r="F1769" s="29" t="str">
        <f>CADASTROS!$E$1511</f>
        <v>Cx. Econômica</v>
      </c>
      <c r="G1769" s="27">
        <f>CADASTROS!$F$1511</f>
        <v>4825</v>
      </c>
      <c r="H1769" s="29">
        <f>CADASTROS!$G$1511</f>
        <v>13</v>
      </c>
      <c r="I1769" s="19" t="str">
        <f>CADASTROS!$H$1511</f>
        <v>00003371-3</v>
      </c>
      <c r="J1769" s="21">
        <f t="shared" si="56"/>
        <v>0</v>
      </c>
      <c r="M1769" s="83"/>
      <c r="N1769" s="43"/>
      <c r="O1769" s="112"/>
      <c r="P1769" s="113"/>
      <c r="Q1769" s="114"/>
      <c r="R1769" s="82"/>
      <c r="S1769" s="83"/>
      <c r="T1769" s="82"/>
      <c r="U1769" s="81"/>
      <c r="V1769" s="115"/>
    </row>
    <row r="1770" spans="1:22" ht="15.75" x14ac:dyDescent="0.25">
      <c r="A1770" s="27">
        <f>CADASTROS!$B$1512</f>
        <v>1510</v>
      </c>
      <c r="B1770" s="18" t="str">
        <f>CADASTROS!$C$1512</f>
        <v>Gilvando Correia Caneiro</v>
      </c>
      <c r="C1770" s="28"/>
      <c r="D1770" s="64">
        <f>PLANILHA_COLHEITA_DIÁRIA!$I$2293</f>
        <v>0</v>
      </c>
      <c r="E1770" s="20">
        <v>6</v>
      </c>
      <c r="F1770" s="29" t="str">
        <f>CADASTROS!$E$1512</f>
        <v>Cx. Econômica</v>
      </c>
      <c r="G1770" s="27">
        <f>CADASTROS!$F$1512</f>
        <v>780</v>
      </c>
      <c r="H1770" s="29">
        <f>CADASTROS!$G$1512</f>
        <v>13</v>
      </c>
      <c r="I1770" s="19" t="str">
        <f>CADASTROS!$H$1512</f>
        <v>00009989-2</v>
      </c>
      <c r="J1770" s="21">
        <f t="shared" si="56"/>
        <v>0</v>
      </c>
      <c r="M1770" s="83"/>
      <c r="N1770" s="43"/>
      <c r="O1770" s="112"/>
      <c r="P1770" s="113"/>
      <c r="Q1770" s="114"/>
      <c r="R1770" s="82"/>
      <c r="S1770" s="83"/>
      <c r="T1770" s="82"/>
      <c r="U1770" s="81"/>
      <c r="V1770" s="115"/>
    </row>
    <row r="1771" spans="1:22" ht="15.75" x14ac:dyDescent="0.25">
      <c r="A1771" s="27">
        <f>CADASTROS!$B$1513</f>
        <v>1511</v>
      </c>
      <c r="B1771" s="18" t="str">
        <f>CADASTROS!$C$1513</f>
        <v>Eulália Oliveira Costa</v>
      </c>
      <c r="C1771" s="28"/>
      <c r="D1771" s="44">
        <f>PLANILHA_COLHEITA_DIÁRIA!$I$2294</f>
        <v>0</v>
      </c>
      <c r="E1771" s="20">
        <v>6</v>
      </c>
      <c r="F1771" s="29" t="str">
        <f>CADASTROS!$E$1513</f>
        <v>Cx. Econômica</v>
      </c>
      <c r="G1771" s="27">
        <f>CADASTROS!$F$1513</f>
        <v>4825</v>
      </c>
      <c r="H1771" s="29">
        <f>CADASTROS!$G$1513</f>
        <v>13</v>
      </c>
      <c r="I1771" s="19" t="str">
        <f>CADASTROS!$H$1513</f>
        <v>00010598-6</v>
      </c>
      <c r="J1771" s="21">
        <f t="shared" si="56"/>
        <v>0</v>
      </c>
      <c r="M1771" s="83"/>
      <c r="N1771" s="43"/>
      <c r="O1771" s="112"/>
      <c r="P1771" s="113"/>
      <c r="Q1771" s="114"/>
      <c r="R1771" s="82"/>
      <c r="S1771" s="83"/>
      <c r="T1771" s="82"/>
      <c r="U1771" s="81"/>
      <c r="V1771" s="115"/>
    </row>
    <row r="1772" spans="1:22" ht="15.75" x14ac:dyDescent="0.25">
      <c r="A1772" s="27">
        <f>CADASTROS!$B$1514</f>
        <v>1512</v>
      </c>
      <c r="B1772" s="18" t="str">
        <f>CADASTROS!$C$1514</f>
        <v>Noelma da Silva Santos</v>
      </c>
      <c r="C1772" s="28"/>
      <c r="D1772" s="51">
        <f>PLANILHA_COLHEITA_DIÁRIA!$I$2295</f>
        <v>53.5</v>
      </c>
      <c r="E1772" s="20">
        <v>6</v>
      </c>
      <c r="F1772" s="29" t="str">
        <f>CADASTROS!$E$1514</f>
        <v>Cx. Econômica</v>
      </c>
      <c r="G1772" s="27">
        <f>CADASTROS!$F$1514</f>
        <v>780</v>
      </c>
      <c r="H1772" s="29">
        <f>CADASTROS!$G$1514</f>
        <v>13</v>
      </c>
      <c r="I1772" s="19" t="str">
        <f>CADASTROS!$H$1514</f>
        <v>00013715-8</v>
      </c>
      <c r="J1772" s="21">
        <f t="shared" ref="J1772:J1779" si="57">D1772*E1772</f>
        <v>321</v>
      </c>
      <c r="M1772" s="83"/>
      <c r="N1772" s="43"/>
      <c r="O1772" s="112"/>
      <c r="P1772" s="113"/>
      <c r="Q1772" s="114"/>
      <c r="R1772" s="82"/>
      <c r="S1772" s="83"/>
      <c r="T1772" s="82"/>
      <c r="U1772" s="81"/>
      <c r="V1772" s="115"/>
    </row>
    <row r="1773" spans="1:22" ht="15.75" x14ac:dyDescent="0.25">
      <c r="A1773" s="27">
        <f>CADASTROS!$B$1515</f>
        <v>1513</v>
      </c>
      <c r="B1773" s="18" t="str">
        <f>CADASTROS!$C$1515</f>
        <v>Sidalva C. da Silva</v>
      </c>
      <c r="C1773" s="28"/>
      <c r="D1773" s="44">
        <f>PLANILHA_COLHEITA_DIÁRIA!$I$2296</f>
        <v>47</v>
      </c>
      <c r="E1773" s="20">
        <v>6</v>
      </c>
      <c r="F1773" s="29" t="str">
        <f>CADASTROS!$E$1515</f>
        <v>Cx. Econômica</v>
      </c>
      <c r="G1773" s="27">
        <f>CADASTROS!$F$1515</f>
        <v>4825</v>
      </c>
      <c r="H1773" s="29">
        <f>CADASTROS!$G$1515</f>
        <v>23</v>
      </c>
      <c r="I1773" s="19" t="str">
        <f>CADASTROS!$H$1515</f>
        <v>00000910-0</v>
      </c>
      <c r="J1773" s="21">
        <f t="shared" si="57"/>
        <v>282</v>
      </c>
      <c r="M1773" s="83"/>
      <c r="N1773" s="43"/>
      <c r="O1773" s="112"/>
      <c r="P1773" s="113"/>
      <c r="Q1773" s="114"/>
      <c r="R1773" s="82"/>
      <c r="S1773" s="83"/>
      <c r="T1773" s="82"/>
      <c r="U1773" s="81"/>
      <c r="V1773" s="115"/>
    </row>
    <row r="1774" spans="1:22" ht="15.75" x14ac:dyDescent="0.25">
      <c r="A1774" s="27">
        <f>CADASTROS!$B$1516</f>
        <v>1514</v>
      </c>
      <c r="B1774" s="18" t="str">
        <f>CADASTROS!$C$1516</f>
        <v>Cleuma dos Santos Vitor</v>
      </c>
      <c r="C1774" s="28"/>
      <c r="D1774" s="64">
        <f>PLANILHA_COLHEITA_DIÁRIA!$I$2297</f>
        <v>52.5</v>
      </c>
      <c r="E1774" s="20">
        <v>6</v>
      </c>
      <c r="F1774" s="29" t="str">
        <f>CADASTROS!$E$1516</f>
        <v>Cx. Econômica</v>
      </c>
      <c r="G1774" s="27">
        <f>CADASTROS!$F$1516</f>
        <v>4825</v>
      </c>
      <c r="H1774" s="29">
        <f>CADASTROS!$G$1516</f>
        <v>13</v>
      </c>
      <c r="I1774" s="19" t="str">
        <f>CADASTROS!$H$1516</f>
        <v>00011784-4</v>
      </c>
      <c r="J1774" s="21">
        <f t="shared" si="57"/>
        <v>315</v>
      </c>
    </row>
    <row r="1775" spans="1:22" ht="15.75" x14ac:dyDescent="0.25">
      <c r="A1775" s="27">
        <f>CADASTROS!$B$1517</f>
        <v>1515</v>
      </c>
      <c r="B1775" s="18" t="str">
        <f>CADASTROS!$C$1517</f>
        <v>Geane Pereira Almeida</v>
      </c>
      <c r="C1775" s="28"/>
      <c r="D1775" s="51">
        <f>PLANILHA_COLHEITA_DIÁRIA!$I$2298</f>
        <v>66</v>
      </c>
      <c r="E1775" s="20">
        <v>6</v>
      </c>
      <c r="F1775" s="29" t="str">
        <f>CADASTROS!$E$1517</f>
        <v>Bradesco</v>
      </c>
      <c r="G1775" s="27" t="str">
        <f>CADASTROS!$F$1517</f>
        <v>3801-6</v>
      </c>
      <c r="H1775" s="29" t="str">
        <f>CADASTROS!$G$1517</f>
        <v>c/corr</v>
      </c>
      <c r="I1775" s="19" t="str">
        <f>CADASTROS!$H$1517</f>
        <v>0350229-5</v>
      </c>
      <c r="J1775" s="21">
        <f t="shared" si="57"/>
        <v>396</v>
      </c>
    </row>
    <row r="1776" spans="1:22" ht="15.75" x14ac:dyDescent="0.25">
      <c r="A1776" s="27">
        <f>CADASTROS!$B$1518</f>
        <v>1516</v>
      </c>
      <c r="B1776" s="18" t="str">
        <f>CADASTROS!$C$1518</f>
        <v>Valnier Alves Souza</v>
      </c>
      <c r="C1776" s="28"/>
      <c r="D1776" s="44">
        <f>PLANILHA_COLHEITA_DIÁRIA!$I$2299</f>
        <v>29.5</v>
      </c>
      <c r="E1776" s="20">
        <v>6</v>
      </c>
      <c r="F1776" s="29" t="str">
        <f>CADASTROS!$E$1518</f>
        <v>Cx. Econômica</v>
      </c>
      <c r="G1776" s="27">
        <f>CADASTROS!$F$1518</f>
        <v>4825</v>
      </c>
      <c r="H1776" s="29">
        <f>CADASTROS!$G$1518</f>
        <v>13</v>
      </c>
      <c r="I1776" s="19" t="str">
        <f>CADASTROS!$H$1518</f>
        <v>00012412-3</v>
      </c>
      <c r="J1776" s="21">
        <f t="shared" si="57"/>
        <v>177</v>
      </c>
    </row>
    <row r="1777" spans="1:10" ht="15.75" x14ac:dyDescent="0.25">
      <c r="A1777" s="27">
        <f>CADASTROS!$B$1519</f>
        <v>1517</v>
      </c>
      <c r="B1777" s="18" t="str">
        <f>CADASTROS!$C$1519</f>
        <v>Laiza Costa Ribeiro</v>
      </c>
      <c r="C1777" s="28"/>
      <c r="D1777" s="44">
        <f>PLANILHA_COLHEITA_DIÁRIA!$I$2300</f>
        <v>22.5</v>
      </c>
      <c r="E1777" s="20">
        <v>6</v>
      </c>
      <c r="F1777" s="29" t="str">
        <f>CADASTROS!$E$1519</f>
        <v>Bradesco</v>
      </c>
      <c r="G1777" s="27" t="str">
        <f>CADASTROS!$F$1519</f>
        <v>3801-6</v>
      </c>
      <c r="H1777" s="29" t="str">
        <f>CADASTROS!$G$1519</f>
        <v>c/corr</v>
      </c>
      <c r="I1777" s="19" t="str">
        <f>CADASTROS!$H$1519</f>
        <v>0002450-3</v>
      </c>
      <c r="J1777" s="21">
        <f t="shared" si="57"/>
        <v>135</v>
      </c>
    </row>
    <row r="1778" spans="1:10" ht="15.75" x14ac:dyDescent="0.25">
      <c r="A1778" s="27">
        <f>CADASTROS!$B$1520</f>
        <v>1518</v>
      </c>
      <c r="B1778" s="18" t="str">
        <f>CADASTROS!$C$1520</f>
        <v>Lucilene Costa Nunes</v>
      </c>
      <c r="C1778" s="28"/>
      <c r="D1778" s="44">
        <f>PLANILHA_COLHEITA_DIÁRIA!$I$2301</f>
        <v>122</v>
      </c>
      <c r="E1778" s="20">
        <v>6</v>
      </c>
      <c r="F1778" s="29" t="str">
        <f>CADASTROS!$E$1520</f>
        <v>Cx. Econômica</v>
      </c>
      <c r="G1778" s="27">
        <f>CADASTROS!$F$1520</f>
        <v>4825</v>
      </c>
      <c r="H1778" s="29">
        <f>CADASTROS!$G$1520</f>
        <v>13</v>
      </c>
      <c r="I1778" s="19" t="str">
        <f>CADASTROS!$H$1520</f>
        <v>00023784-0</v>
      </c>
      <c r="J1778" s="21">
        <f t="shared" si="57"/>
        <v>732</v>
      </c>
    </row>
    <row r="1779" spans="1:10" ht="15.75" x14ac:dyDescent="0.25">
      <c r="A1779" s="27">
        <f>CADASTROS!$B$1521</f>
        <v>1519</v>
      </c>
      <c r="B1779" s="18" t="str">
        <f>CADASTROS!$C$1521</f>
        <v>Rodrigo Barbosa da Silva</v>
      </c>
      <c r="C1779" s="28"/>
      <c r="D1779" s="51">
        <f>PLANILHA_COLHEITA_DIÁRIA!$I$2302</f>
        <v>20</v>
      </c>
      <c r="E1779" s="20">
        <v>6</v>
      </c>
      <c r="F1779" s="29" t="str">
        <f>CADASTROS!$E$1521</f>
        <v>Bradesco</v>
      </c>
      <c r="G1779" s="27" t="str">
        <f>CADASTROS!$F$1521</f>
        <v>3801-6</v>
      </c>
      <c r="H1779" s="29" t="str">
        <f>CADASTROS!$G$1521</f>
        <v>poup</v>
      </c>
      <c r="I1779" s="19" t="str">
        <f>CADASTROS!$H$1521</f>
        <v>0640173-2</v>
      </c>
      <c r="J1779" s="21">
        <f t="shared" si="57"/>
        <v>120</v>
      </c>
    </row>
    <row r="1780" spans="1:10" ht="15.75" x14ac:dyDescent="0.25">
      <c r="A1780" s="27">
        <f>CADASTROS!$B$1522</f>
        <v>1520</v>
      </c>
      <c r="B1780" s="18" t="str">
        <f>CADASTROS!$C$1522</f>
        <v>Mª Madalena Lima Santos</v>
      </c>
      <c r="C1780" s="28"/>
      <c r="D1780" s="44">
        <f>PLANILHA_COLHEITA_DIÁRIA!$I$2303</f>
        <v>20.5</v>
      </c>
      <c r="E1780" s="20">
        <v>6</v>
      </c>
      <c r="F1780" s="29" t="str">
        <f>CADASTROS!$E$1522</f>
        <v>Cx. Econômica</v>
      </c>
      <c r="G1780" s="27">
        <f>CADASTROS!$F$1522</f>
        <v>3233</v>
      </c>
      <c r="H1780" s="29">
        <f>CADASTROS!$G$1522</f>
        <v>23</v>
      </c>
      <c r="I1780" s="19" t="str">
        <f>CADASTROS!$H$1522</f>
        <v>00006551-4</v>
      </c>
      <c r="J1780" s="21">
        <f t="shared" ref="J1780:J1788" si="58">D1780*E1780</f>
        <v>123</v>
      </c>
    </row>
    <row r="1781" spans="1:10" ht="15.75" x14ac:dyDescent="0.25">
      <c r="A1781" s="27">
        <f>CADASTROS!$B$1523</f>
        <v>1521</v>
      </c>
      <c r="B1781" s="18" t="str">
        <f>CADASTROS!$C$1523</f>
        <v>Valdir Ferreira Pinto</v>
      </c>
      <c r="C1781" s="28"/>
      <c r="D1781" s="44">
        <f>PLANILHA_COLHEITA_DIÁRIA!$I$2304</f>
        <v>115.5</v>
      </c>
      <c r="E1781" s="20">
        <v>6</v>
      </c>
      <c r="F1781" s="29" t="str">
        <f>CADASTROS!$E$1523</f>
        <v>Cx. Econômica</v>
      </c>
      <c r="G1781" s="27">
        <f>CADASTROS!$F$1523</f>
        <v>2734</v>
      </c>
      <c r="H1781" s="29">
        <f>CADASTROS!$G$1523</f>
        <v>13</v>
      </c>
      <c r="I1781" s="19" t="str">
        <f>CADASTROS!$H$1523</f>
        <v>00025483-3</v>
      </c>
      <c r="J1781" s="21">
        <f t="shared" si="58"/>
        <v>693</v>
      </c>
    </row>
    <row r="1782" spans="1:10" ht="15.75" x14ac:dyDescent="0.25">
      <c r="A1782" s="27">
        <f>CADASTROS!$B$1524</f>
        <v>1522</v>
      </c>
      <c r="B1782" s="18" t="str">
        <f>CADASTROS!$C$1524</f>
        <v>Abenailton Souza de Jesus</v>
      </c>
      <c r="C1782" s="28"/>
      <c r="D1782" s="44">
        <f>PLANILHA_COLHEITA_DIÁRIA!$I$2305</f>
        <v>74.5</v>
      </c>
      <c r="E1782" s="20">
        <v>6</v>
      </c>
      <c r="F1782" s="29" t="str">
        <f>CADASTROS!$E$1524</f>
        <v>Bradesco</v>
      </c>
      <c r="G1782" s="27" t="str">
        <f>CADASTROS!$F$1524</f>
        <v>3655-2</v>
      </c>
      <c r="H1782" s="29" t="str">
        <f>CADASTROS!$G$1524</f>
        <v>poup</v>
      </c>
      <c r="I1782" s="19" t="str">
        <f>CADASTROS!$H$1524</f>
        <v>0523018-7</v>
      </c>
      <c r="J1782" s="21">
        <f t="shared" si="58"/>
        <v>447</v>
      </c>
    </row>
    <row r="1783" spans="1:10" ht="15.75" x14ac:dyDescent="0.25">
      <c r="A1783" s="27">
        <f>CADASTROS!$B$1525</f>
        <v>1523</v>
      </c>
      <c r="B1783" s="18" t="str">
        <f>CADASTROS!$C$1525</f>
        <v>Adilma dos Santos Silva</v>
      </c>
      <c r="C1783" s="28"/>
      <c r="D1783" s="44">
        <f>PLANILHA_COLHEITA_DIÁRIA!$I$2306</f>
        <v>15</v>
      </c>
      <c r="E1783" s="20">
        <v>6</v>
      </c>
      <c r="F1783" s="29" t="str">
        <f>CADASTROS!$E$1525</f>
        <v>Cx. Econômica</v>
      </c>
      <c r="G1783" s="27">
        <f>CADASTROS!$F$1525</f>
        <v>4825</v>
      </c>
      <c r="H1783" s="29">
        <f>CADASTROS!$G$1525</f>
        <v>13</v>
      </c>
      <c r="I1783" s="19" t="str">
        <f>CADASTROS!$H$1525</f>
        <v>00015566-5</v>
      </c>
      <c r="J1783" s="21">
        <f t="shared" si="58"/>
        <v>90</v>
      </c>
    </row>
    <row r="1784" spans="1:10" ht="15.75" x14ac:dyDescent="0.25">
      <c r="A1784" s="27">
        <f>CADASTROS!$B$1526</f>
        <v>1524</v>
      </c>
      <c r="B1784" s="18" t="str">
        <f>CADASTROS!$C$1526</f>
        <v>Rosenir da Cruz Santos</v>
      </c>
      <c r="C1784" s="28"/>
      <c r="D1784" s="44">
        <f>PLANILHA_COLHEITA_DIÁRIA!$I$2307</f>
        <v>69.5</v>
      </c>
      <c r="E1784" s="20">
        <v>6</v>
      </c>
      <c r="F1784" s="29" t="str">
        <f>CADASTROS!$E$1526</f>
        <v>Cx. Econômica</v>
      </c>
      <c r="G1784" s="27">
        <f>CADASTROS!$F$1526</f>
        <v>4825</v>
      </c>
      <c r="H1784" s="29">
        <f>CADASTROS!$G$1526</f>
        <v>13</v>
      </c>
      <c r="I1784" s="19" t="str">
        <f>CADASTROS!$H$1526</f>
        <v>00012217-1</v>
      </c>
      <c r="J1784" s="21">
        <f t="shared" si="58"/>
        <v>417</v>
      </c>
    </row>
    <row r="1785" spans="1:10" ht="15.75" x14ac:dyDescent="0.25">
      <c r="A1785" s="27">
        <f>CADASTROS!$B$1527</f>
        <v>1525</v>
      </c>
      <c r="B1785" s="18" t="str">
        <f>CADASTROS!$C$1527</f>
        <v>Silvoneide Ferreira Lima</v>
      </c>
      <c r="C1785" s="28"/>
      <c r="D1785" s="44">
        <f>PLANILHA_COLHEITA_DIÁRIA!$I$2308</f>
        <v>64</v>
      </c>
      <c r="E1785" s="20">
        <v>6</v>
      </c>
      <c r="F1785" s="29" t="str">
        <f>CADASTROS!$E$1527</f>
        <v>Cx. Econômica</v>
      </c>
      <c r="G1785" s="27">
        <f>CADASTROS!$F$1527</f>
        <v>949</v>
      </c>
      <c r="H1785" s="29">
        <f>CADASTROS!$G$1527</f>
        <v>13</v>
      </c>
      <c r="I1785" s="19" t="str">
        <f>CADASTROS!$H$1527</f>
        <v>858559312-0</v>
      </c>
      <c r="J1785" s="21">
        <f t="shared" si="58"/>
        <v>384</v>
      </c>
    </row>
    <row r="1786" spans="1:10" ht="15.75" x14ac:dyDescent="0.25">
      <c r="A1786" s="27">
        <f>CADASTROS!$B$1528</f>
        <v>1526</v>
      </c>
      <c r="B1786" s="18" t="str">
        <f>CADASTROS!$C$1528</f>
        <v>Edvânia Fernandes Brito</v>
      </c>
      <c r="C1786" s="28"/>
      <c r="D1786" s="44">
        <f>PLANILHA_COLHEITA_DIÁRIA!$I$2309</f>
        <v>54</v>
      </c>
      <c r="E1786" s="20">
        <v>6</v>
      </c>
      <c r="F1786" s="29" t="str">
        <f>CADASTROS!$E$1528</f>
        <v>Cx. Econômica</v>
      </c>
      <c r="G1786" s="27">
        <f>CADASTROS!$F$1528</f>
        <v>949</v>
      </c>
      <c r="H1786" s="29">
        <f>CADASTROS!$G$1528</f>
        <v>23</v>
      </c>
      <c r="I1786" s="19" t="str">
        <f>CADASTROS!$H$1528</f>
        <v>00024117-1</v>
      </c>
      <c r="J1786" s="21">
        <f t="shared" si="58"/>
        <v>324</v>
      </c>
    </row>
    <row r="1787" spans="1:10" ht="15.75" x14ac:dyDescent="0.25">
      <c r="A1787" s="27">
        <f>CADASTROS!$B$1529</f>
        <v>1527</v>
      </c>
      <c r="B1787" s="18" t="str">
        <f>CADASTROS!$C$1529</f>
        <v>Vanessa Leite Santana</v>
      </c>
      <c r="C1787" s="28"/>
      <c r="D1787" s="51">
        <f>PLANILHA_COLHEITA_DIÁRIA!$I$2310</f>
        <v>34</v>
      </c>
      <c r="E1787" s="20">
        <v>6</v>
      </c>
      <c r="F1787" s="29" t="str">
        <f>CADASTROS!$E$1529</f>
        <v>Cx. Econômica</v>
      </c>
      <c r="G1787" s="27">
        <f>CADASTROS!$F$1529</f>
        <v>949</v>
      </c>
      <c r="H1787" s="29">
        <f>CADASTROS!$G$1529</f>
        <v>13</v>
      </c>
      <c r="I1787" s="19" t="str">
        <f>CADASTROS!$H$1529</f>
        <v>00082135-9</v>
      </c>
      <c r="J1787" s="21">
        <f t="shared" si="58"/>
        <v>204</v>
      </c>
    </row>
    <row r="1788" spans="1:10" ht="15.75" x14ac:dyDescent="0.25">
      <c r="A1788" s="27">
        <f>CADASTROS!$B$1530</f>
        <v>1528</v>
      </c>
      <c r="B1788" s="18" t="str">
        <f>CADASTROS!$C$1530</f>
        <v>Joelza Alves de Souza</v>
      </c>
      <c r="C1788" s="28"/>
      <c r="D1788" s="44">
        <f>PLANILHA_COLHEITA_DIÁRIA!$I$2311</f>
        <v>78.5</v>
      </c>
      <c r="E1788" s="20">
        <v>6</v>
      </c>
      <c r="F1788" s="29" t="str">
        <f>CADASTROS!$E$1530</f>
        <v>Cx. Econômica</v>
      </c>
      <c r="G1788" s="27">
        <f>CADASTROS!$F$1530</f>
        <v>4825</v>
      </c>
      <c r="H1788" s="29">
        <f>CADASTROS!$G$1530</f>
        <v>13</v>
      </c>
      <c r="I1788" s="19" t="str">
        <f>CADASTROS!$H$1530</f>
        <v>855654749-2</v>
      </c>
      <c r="J1788" s="21">
        <f t="shared" si="58"/>
        <v>471</v>
      </c>
    </row>
    <row r="1789" spans="1:10" ht="15.75" x14ac:dyDescent="0.25">
      <c r="A1789" s="27">
        <f>CADASTROS!$B$1531</f>
        <v>1529</v>
      </c>
      <c r="B1789" s="18" t="str">
        <f>CADASTROS!$C$1531</f>
        <v>Luciene Ferreira da Silva</v>
      </c>
      <c r="C1789" s="28"/>
      <c r="D1789" s="51">
        <f>PLANILHA_COLHEITA_DIÁRIA!$I$2312</f>
        <v>45.5</v>
      </c>
      <c r="E1789" s="20">
        <v>6</v>
      </c>
      <c r="F1789" s="29" t="str">
        <f>CADASTROS!$E$1531</f>
        <v>Cx. Econômica</v>
      </c>
      <c r="G1789" s="27">
        <f>CADASTROS!$F$1531</f>
        <v>4825</v>
      </c>
      <c r="H1789" s="29">
        <f>CADASTROS!$G$1531</f>
        <v>13</v>
      </c>
      <c r="I1789" s="19" t="str">
        <f>CADASTROS!$H$1531</f>
        <v>00008317-6</v>
      </c>
      <c r="J1789" s="21">
        <f>D1789*E1789</f>
        <v>273</v>
      </c>
    </row>
    <row r="1790" spans="1:10" ht="15.75" x14ac:dyDescent="0.25">
      <c r="B1790" s="7"/>
      <c r="C1790" s="7"/>
      <c r="D1790" s="15">
        <f>SUM(D1745:D1789)</f>
        <v>1846.5</v>
      </c>
      <c r="E1790" s="15"/>
      <c r="F1790" s="41"/>
      <c r="G1790" s="12"/>
      <c r="H1790" s="12"/>
      <c r="I1790" s="42"/>
      <c r="J1790" s="17">
        <f>SUM(J1745:J1789)</f>
        <v>11079</v>
      </c>
    </row>
    <row r="1792" spans="1:10" ht="15.75" x14ac:dyDescent="0.25">
      <c r="A1792" s="282" t="s">
        <v>8</v>
      </c>
      <c r="B1792" s="282"/>
      <c r="C1792" s="282"/>
      <c r="D1792" s="282"/>
      <c r="E1792" s="282"/>
      <c r="F1792" s="282"/>
      <c r="G1792" s="282"/>
      <c r="H1792" s="282"/>
      <c r="I1792" s="282"/>
      <c r="J1792" s="282"/>
    </row>
    <row r="1793" spans="1:10" ht="16.5" thickBot="1" x14ac:dyDescent="0.3">
      <c r="A1793" s="283" t="s">
        <v>10</v>
      </c>
      <c r="B1793" s="283"/>
      <c r="C1793" s="283"/>
      <c r="D1793" s="283"/>
      <c r="E1793" s="283"/>
      <c r="F1793" s="283"/>
      <c r="G1793" s="283"/>
      <c r="H1793" s="283"/>
      <c r="I1793" s="283"/>
      <c r="J1793" s="283"/>
    </row>
    <row r="1794" spans="1:10" ht="17.25" thickTop="1" thickBot="1" x14ac:dyDescent="0.3">
      <c r="A1794" s="284" t="s">
        <v>2967</v>
      </c>
      <c r="B1794" s="284"/>
      <c r="C1794" s="284"/>
      <c r="D1794" s="284"/>
      <c r="E1794" s="284"/>
      <c r="F1794" s="284"/>
      <c r="G1794" s="284"/>
      <c r="H1794" s="284"/>
      <c r="I1794" s="284"/>
      <c r="J1794" s="284"/>
    </row>
    <row r="1795" spans="1:10" ht="15.95" customHeight="1" x14ac:dyDescent="0.25">
      <c r="A1795" s="22" t="s">
        <v>21</v>
      </c>
      <c r="B1795" s="285" t="s">
        <v>19</v>
      </c>
      <c r="C1795" s="285" t="s">
        <v>7</v>
      </c>
      <c r="D1795" s="40" t="s">
        <v>13</v>
      </c>
      <c r="E1795" s="23" t="s">
        <v>12</v>
      </c>
      <c r="F1795" s="99" t="s">
        <v>14</v>
      </c>
      <c r="G1795" s="99" t="s">
        <v>15</v>
      </c>
      <c r="H1795" s="99" t="s">
        <v>16</v>
      </c>
      <c r="I1795" s="99" t="s">
        <v>17</v>
      </c>
      <c r="J1795" s="287" t="s">
        <v>18</v>
      </c>
    </row>
    <row r="1796" spans="1:10" ht="17.100000000000001" customHeight="1" thickBot="1" x14ac:dyDescent="0.3">
      <c r="A1796" s="24" t="s">
        <v>20</v>
      </c>
      <c r="B1796" s="286"/>
      <c r="C1796" s="286"/>
      <c r="D1796" s="38"/>
      <c r="E1796" s="38" t="s">
        <v>11</v>
      </c>
      <c r="F1796" s="100"/>
      <c r="G1796" s="100"/>
      <c r="H1796" s="100"/>
      <c r="I1796" s="100"/>
      <c r="J1796" s="288"/>
    </row>
    <row r="1797" spans="1:10" ht="15.75" x14ac:dyDescent="0.25">
      <c r="A1797" s="27">
        <f>CADASTROS!$B$1532</f>
        <v>1530</v>
      </c>
      <c r="B1797" s="18" t="str">
        <f>CADASTROS!$C$1532</f>
        <v>Gildélia Pires de Souza</v>
      </c>
      <c r="C1797" s="28"/>
      <c r="D1797" s="51">
        <f>PLANILHA_COLHEITA_DIÁRIA!$I$2313</f>
        <v>33</v>
      </c>
      <c r="E1797" s="20">
        <v>6</v>
      </c>
      <c r="F1797" s="29" t="str">
        <f>CADASTROS!$E$1532</f>
        <v>Cx. Econômica</v>
      </c>
      <c r="G1797" s="27">
        <f>CADASTROS!$F$1532</f>
        <v>949</v>
      </c>
      <c r="H1797" s="29">
        <f>CADASTROS!$G$1532</f>
        <v>23</v>
      </c>
      <c r="I1797" s="19" t="str">
        <f>CADASTROS!$H$1532</f>
        <v>00026204-7</v>
      </c>
      <c r="J1797" s="21">
        <f t="shared" ref="J1797:J1806" si="59">D1797*E1797</f>
        <v>198</v>
      </c>
    </row>
    <row r="1798" spans="1:10" ht="15.75" x14ac:dyDescent="0.25">
      <c r="A1798" s="27">
        <f>CADASTROS!$B$1533</f>
        <v>1531</v>
      </c>
      <c r="B1798" s="18" t="str">
        <f>CADASTROS!$C$1533</f>
        <v>Dilma Alves da Silva</v>
      </c>
      <c r="C1798" s="28"/>
      <c r="D1798" s="51">
        <f>PLANILHA_COLHEITA_DIÁRIA!$I$2314</f>
        <v>24</v>
      </c>
      <c r="E1798" s="20">
        <v>6</v>
      </c>
      <c r="F1798" s="29" t="str">
        <f>CADASTROS!$E$1533</f>
        <v>Cx. Econômica</v>
      </c>
      <c r="G1798" s="27">
        <f>CADASTROS!$F$1533</f>
        <v>780</v>
      </c>
      <c r="H1798" s="29">
        <f>CADASTROS!$G$1533</f>
        <v>23</v>
      </c>
      <c r="I1798" s="19" t="str">
        <f>CADASTROS!$H$1533</f>
        <v>00013884-4</v>
      </c>
      <c r="J1798" s="21">
        <f t="shared" si="59"/>
        <v>144</v>
      </c>
    </row>
    <row r="1799" spans="1:10" ht="15.75" x14ac:dyDescent="0.25">
      <c r="A1799" s="27">
        <f>CADASTROS!$B$1534</f>
        <v>1532</v>
      </c>
      <c r="B1799" s="18" t="str">
        <f>CADASTROS!$C$1534</f>
        <v>Sebastião Macaúbas Santos</v>
      </c>
      <c r="C1799" s="28"/>
      <c r="D1799" s="44">
        <f>PLANILHA_COLHEITA_DIÁRIA!$I$2315</f>
        <v>0</v>
      </c>
      <c r="E1799" s="20">
        <v>6</v>
      </c>
      <c r="F1799" s="29" t="str">
        <f>CADASTROS!$E$1534</f>
        <v>Banco do Brasil</v>
      </c>
      <c r="G1799" s="27" t="str">
        <f>CADASTROS!$F$1534</f>
        <v>3833-4</v>
      </c>
      <c r="H1799" s="29" t="str">
        <f>CADASTROS!$G$1534</f>
        <v>c/corr</v>
      </c>
      <c r="I1799" s="19" t="str">
        <f>CADASTROS!$H$1534</f>
        <v>8.282-1</v>
      </c>
      <c r="J1799" s="21">
        <f t="shared" si="59"/>
        <v>0</v>
      </c>
    </row>
    <row r="1800" spans="1:10" ht="15.75" x14ac:dyDescent="0.25">
      <c r="A1800" s="27">
        <f>CADASTROS!$B$1535</f>
        <v>1533</v>
      </c>
      <c r="B1800" s="18" t="str">
        <f>CADASTROS!$C$1535</f>
        <v>Delmires Miranda</v>
      </c>
      <c r="C1800" s="28"/>
      <c r="D1800" s="64">
        <f>PLANILHA_COLHEITA_DIÁRIA!$I$2316</f>
        <v>0</v>
      </c>
      <c r="E1800" s="20">
        <v>6</v>
      </c>
      <c r="F1800" s="29" t="str">
        <f>CADASTROS!$E$1535</f>
        <v>Cx. Econômica</v>
      </c>
      <c r="G1800" s="27">
        <f>CADASTROS!$F$1535</f>
        <v>4825</v>
      </c>
      <c r="H1800" s="29">
        <f>CADASTROS!$G$1535</f>
        <v>13</v>
      </c>
      <c r="I1800" s="19" t="str">
        <f>CADASTROS!$H$1535</f>
        <v>00022660-0</v>
      </c>
      <c r="J1800" s="21">
        <f t="shared" si="59"/>
        <v>0</v>
      </c>
    </row>
    <row r="1801" spans="1:10" ht="15.75" x14ac:dyDescent="0.25">
      <c r="A1801" s="27">
        <f>CADASTROS!$B$1536</f>
        <v>1534</v>
      </c>
      <c r="B1801" s="18" t="str">
        <f>CADASTROS!$C$1536</f>
        <v>Ideane Jesus de Oliveira</v>
      </c>
      <c r="C1801" s="28"/>
      <c r="D1801" s="51">
        <f>PLANILHA_COLHEITA_DIÁRIA!$I$2328</f>
        <v>48</v>
      </c>
      <c r="E1801" s="20">
        <v>6</v>
      </c>
      <c r="F1801" s="29" t="str">
        <f>CADASTROS!$E$1536</f>
        <v>Bradesco</v>
      </c>
      <c r="G1801" s="27" t="str">
        <f>CADASTROS!$F$1536</f>
        <v>3801-6</v>
      </c>
      <c r="H1801" s="29" t="str">
        <f>CADASTROS!$G$1536</f>
        <v>poup</v>
      </c>
      <c r="I1801" s="19" t="str">
        <f>CADASTROS!$H$1536</f>
        <v>1000216-8</v>
      </c>
      <c r="J1801" s="21">
        <f t="shared" si="59"/>
        <v>288</v>
      </c>
    </row>
    <row r="1802" spans="1:10" ht="15.75" x14ac:dyDescent="0.25">
      <c r="A1802" s="27">
        <f>CADASTROS!$B$1537</f>
        <v>1535</v>
      </c>
      <c r="B1802" s="18" t="str">
        <f>CADASTROS!$C$1537</f>
        <v>Edimar Araújo da Silva</v>
      </c>
      <c r="C1802" s="28"/>
      <c r="D1802" s="64">
        <f>PLANILHA_COLHEITA_DIÁRIA!$I$2329</f>
        <v>101.5</v>
      </c>
      <c r="E1802" s="20">
        <v>6</v>
      </c>
      <c r="F1802" s="29" t="str">
        <f>CADASTROS!$E$1537</f>
        <v>Cx. Econômica</v>
      </c>
      <c r="G1802" s="27">
        <f>CADASTROS!$F$1537</f>
        <v>949</v>
      </c>
      <c r="H1802" s="29">
        <f>CADASTROS!$G$1537</f>
        <v>13</v>
      </c>
      <c r="I1802" s="19" t="str">
        <f>CADASTROS!$H$1537</f>
        <v>00038071-9</v>
      </c>
      <c r="J1802" s="21">
        <f t="shared" si="59"/>
        <v>609</v>
      </c>
    </row>
    <row r="1803" spans="1:10" ht="15.75" x14ac:dyDescent="0.25">
      <c r="A1803" s="27">
        <f>CADASTROS!$B$1538</f>
        <v>1536</v>
      </c>
      <c r="B1803" s="18" t="str">
        <f>CADASTROS!$C$1538</f>
        <v>Carlos Cardoso dos Santos</v>
      </c>
      <c r="C1803" s="28"/>
      <c r="D1803" s="44">
        <f>PLANILHA_COLHEITA_DIÁRIA!$I$2330</f>
        <v>100</v>
      </c>
      <c r="E1803" s="20">
        <v>6</v>
      </c>
      <c r="F1803" s="29" t="str">
        <f>CADASTROS!$E$1538</f>
        <v>Cx. Econômica</v>
      </c>
      <c r="G1803" s="27">
        <f>CADASTROS!$F$1538</f>
        <v>4818</v>
      </c>
      <c r="H1803" s="29">
        <f>CADASTROS!$G$1538</f>
        <v>13</v>
      </c>
      <c r="I1803" s="19" t="str">
        <f>CADASTROS!$H$1538</f>
        <v>00002854-1</v>
      </c>
      <c r="J1803" s="21">
        <f t="shared" si="59"/>
        <v>600</v>
      </c>
    </row>
    <row r="1804" spans="1:10" ht="15.75" x14ac:dyDescent="0.25">
      <c r="A1804" s="27">
        <f>CADASTROS!$B$1539</f>
        <v>1537</v>
      </c>
      <c r="B1804" s="18" t="str">
        <f>CADASTROS!$C$1539</f>
        <v>Eliana Souza Pereira</v>
      </c>
      <c r="C1804" s="28"/>
      <c r="D1804" s="64">
        <f>PLANILHA_COLHEITA_DIÁRIA!$I$2331</f>
        <v>0</v>
      </c>
      <c r="E1804" s="20">
        <v>6</v>
      </c>
      <c r="F1804" s="29" t="str">
        <f>CADASTROS!$E$1539</f>
        <v>Cx. Econômica</v>
      </c>
      <c r="G1804" s="27">
        <f>CADASTROS!$F$1539</f>
        <v>4818</v>
      </c>
      <c r="H1804" s="29">
        <f>CADASTROS!$G$1539</f>
        <v>13</v>
      </c>
      <c r="I1804" s="19" t="str">
        <f>CADASTROS!$H$1539</f>
        <v>00012817-1</v>
      </c>
      <c r="J1804" s="21">
        <f t="shared" si="59"/>
        <v>0</v>
      </c>
    </row>
    <row r="1805" spans="1:10" ht="15.75" x14ac:dyDescent="0.25">
      <c r="A1805" s="27">
        <f>CADASTROS!$B$1540</f>
        <v>1538</v>
      </c>
      <c r="B1805" s="18" t="str">
        <f>CADASTROS!$C$1540</f>
        <v>Robervaldo Pereira Barbosa</v>
      </c>
      <c r="C1805" s="28"/>
      <c r="D1805" s="64">
        <f>PLANILHA_COLHEITA_DIÁRIA!$I$2332</f>
        <v>0</v>
      </c>
      <c r="E1805" s="20">
        <v>6</v>
      </c>
      <c r="F1805" s="29" t="str">
        <f>CADASTROS!$E$1540</f>
        <v>Bradesco</v>
      </c>
      <c r="G1805" s="27" t="str">
        <f>CADASTROS!$F$1540</f>
        <v>3801-6</v>
      </c>
      <c r="H1805" s="29" t="str">
        <f>CADASTROS!$G$1540</f>
        <v>poup</v>
      </c>
      <c r="I1805" s="19" t="str">
        <f>CADASTROS!$H$1540</f>
        <v>0064298-3</v>
      </c>
      <c r="J1805" s="21">
        <f t="shared" si="59"/>
        <v>0</v>
      </c>
    </row>
    <row r="1806" spans="1:10" ht="15.75" x14ac:dyDescent="0.25">
      <c r="A1806" s="27">
        <f>CADASTROS!$B$1541</f>
        <v>1539</v>
      </c>
      <c r="B1806" s="18" t="str">
        <f>CADASTROS!$C$1541</f>
        <v>Pedro Francisco de Oliveira</v>
      </c>
      <c r="C1806" s="28"/>
      <c r="D1806" s="64">
        <f>PLANILHA_COLHEITA_DIÁRIA!$I$2333</f>
        <v>11</v>
      </c>
      <c r="E1806" s="20">
        <v>6</v>
      </c>
      <c r="F1806" s="29" t="str">
        <f>CADASTROS!$E$1541</f>
        <v>Bradesco</v>
      </c>
      <c r="G1806" s="27" t="str">
        <f>CADASTROS!$F$1541</f>
        <v>3655-2</v>
      </c>
      <c r="H1806" s="29" t="str">
        <f>CADASTROS!$G$1541</f>
        <v>c/corr</v>
      </c>
      <c r="I1806" s="19" t="str">
        <f>CADASTROS!$H$1541</f>
        <v>0520953-6</v>
      </c>
      <c r="J1806" s="21">
        <f t="shared" si="59"/>
        <v>66</v>
      </c>
    </row>
    <row r="1807" spans="1:10" ht="15.75" x14ac:dyDescent="0.25">
      <c r="A1807" s="27">
        <f>CADASTROS!$B$1542</f>
        <v>1540</v>
      </c>
      <c r="B1807" s="18" t="str">
        <f>CADASTROS!$C$1542</f>
        <v>Santa Maria de Morais</v>
      </c>
      <c r="C1807" s="28"/>
      <c r="D1807" s="51">
        <f>PLANILHA_COLHEITA_DIÁRIA!$I$2334</f>
        <v>194.5</v>
      </c>
      <c r="E1807" s="20">
        <v>6</v>
      </c>
      <c r="F1807" s="29" t="str">
        <f>CADASTROS!$E$1542</f>
        <v>Cx. Econômica</v>
      </c>
      <c r="G1807" s="27">
        <f>CADASTROS!$F$1542</f>
        <v>949</v>
      </c>
      <c r="H1807" s="29">
        <f>CADASTROS!$G$1542</f>
        <v>23</v>
      </c>
      <c r="I1807" s="19" t="str">
        <f>CADASTROS!$H$1542</f>
        <v>00008882-9</v>
      </c>
      <c r="J1807" s="21">
        <f t="shared" ref="J1807:J1816" si="60">D1807*E1807</f>
        <v>1167</v>
      </c>
    </row>
    <row r="1808" spans="1:10" ht="15.75" x14ac:dyDescent="0.25">
      <c r="A1808" s="27">
        <f>CADASTROS!$B$1543</f>
        <v>1541</v>
      </c>
      <c r="B1808" s="18" t="str">
        <f>CADASTROS!$C$1543</f>
        <v>Gildásio Carvalho Santos</v>
      </c>
      <c r="C1808" s="28"/>
      <c r="D1808" s="51">
        <f>PLANILHA_COLHEITA_DIÁRIA!$I$2335</f>
        <v>0</v>
      </c>
      <c r="E1808" s="20">
        <v>6</v>
      </c>
      <c r="F1808" s="29" t="str">
        <f>CADASTROS!$E$1543</f>
        <v>Cx. Econômica</v>
      </c>
      <c r="G1808" s="27">
        <f>CADASTROS!$F$1543</f>
        <v>949</v>
      </c>
      <c r="H1808" s="29">
        <f>CADASTROS!$G$1543</f>
        <v>13</v>
      </c>
      <c r="I1808" s="19" t="str">
        <f>CADASTROS!$H$1543</f>
        <v>00024099-2</v>
      </c>
      <c r="J1808" s="21">
        <f t="shared" si="60"/>
        <v>0</v>
      </c>
    </row>
    <row r="1809" spans="1:10" ht="15.75" x14ac:dyDescent="0.25">
      <c r="A1809" s="27">
        <f>CADASTROS!$B$1544</f>
        <v>1542</v>
      </c>
      <c r="B1809" s="18" t="str">
        <f>CADASTROS!$C$1544</f>
        <v>Mª Aparecida Santos de Jesus</v>
      </c>
      <c r="C1809" s="28"/>
      <c r="D1809" s="51">
        <f>PLANILHA_COLHEITA_DIÁRIA!$I$2336</f>
        <v>81</v>
      </c>
      <c r="E1809" s="20">
        <v>6</v>
      </c>
      <c r="F1809" s="29" t="str">
        <f>CADASTROS!$E$1544</f>
        <v>Cx. Econômica</v>
      </c>
      <c r="G1809" s="27">
        <f>CADASTROS!$F$1544</f>
        <v>949</v>
      </c>
      <c r="H1809" s="29">
        <f>CADASTROS!$G$1544</f>
        <v>23</v>
      </c>
      <c r="I1809" s="19" t="str">
        <f>CADASTROS!$H$1544</f>
        <v>00020776-3</v>
      </c>
      <c r="J1809" s="21">
        <f t="shared" si="60"/>
        <v>486</v>
      </c>
    </row>
    <row r="1810" spans="1:10" ht="15.75" x14ac:dyDescent="0.25">
      <c r="A1810" s="27">
        <f>CADASTROS!$B$1545</f>
        <v>1543</v>
      </c>
      <c r="B1810" s="18" t="str">
        <f>CADASTROS!$C$1545</f>
        <v>Móises Marques Souza</v>
      </c>
      <c r="C1810" s="28"/>
      <c r="D1810" s="44">
        <f>PLANILHA_COLHEITA_DIÁRIA!$I$2337</f>
        <v>0</v>
      </c>
      <c r="E1810" s="20">
        <v>6</v>
      </c>
      <c r="F1810" s="29" t="str">
        <f>CADASTROS!$E$1545</f>
        <v>Cx. Econômica</v>
      </c>
      <c r="G1810" s="27">
        <f>CADASTROS!$F$1545</f>
        <v>4825</v>
      </c>
      <c r="H1810" s="29">
        <f>CADASTROS!$G$1545</f>
        <v>13</v>
      </c>
      <c r="I1810" s="19" t="str">
        <f>CADASTROS!$H$1545</f>
        <v>00008666-3</v>
      </c>
      <c r="J1810" s="21">
        <f t="shared" si="60"/>
        <v>0</v>
      </c>
    </row>
    <row r="1811" spans="1:10" ht="15.75" x14ac:dyDescent="0.25">
      <c r="A1811" s="27">
        <f>CADASTROS!$B$1546</f>
        <v>1544</v>
      </c>
      <c r="B1811" s="18" t="str">
        <f>CADASTROS!$C$1546</f>
        <v>John Lennon Teles  de Lima</v>
      </c>
      <c r="C1811" s="28"/>
      <c r="D1811" s="44">
        <f>PLANILHA_COLHEITA_DIÁRIA!$I$2338</f>
        <v>0</v>
      </c>
      <c r="E1811" s="20">
        <v>6</v>
      </c>
      <c r="F1811" s="29" t="str">
        <f>CADASTROS!$E$1546</f>
        <v>Cx. Econômica</v>
      </c>
      <c r="G1811" s="27">
        <f>CADASTROS!$F$1546</f>
        <v>4825</v>
      </c>
      <c r="H1811" s="29">
        <f>CADASTROS!$G$1546</f>
        <v>13</v>
      </c>
      <c r="I1811" s="19" t="str">
        <f>CADASTROS!$H$1546</f>
        <v>867925464-7</v>
      </c>
      <c r="J1811" s="21">
        <f t="shared" si="60"/>
        <v>0</v>
      </c>
    </row>
    <row r="1812" spans="1:10" ht="15.75" x14ac:dyDescent="0.25">
      <c r="A1812" s="27">
        <f>CADASTROS!$B$1547</f>
        <v>1545</v>
      </c>
      <c r="B1812" s="18" t="str">
        <f>CADASTROS!$C$1547</f>
        <v>Apolonio F. Conceição</v>
      </c>
      <c r="C1812" s="28"/>
      <c r="D1812" s="44">
        <f>PLANILHA_COLHEITA_DIÁRIA!$I$2339</f>
        <v>81.5</v>
      </c>
      <c r="E1812" s="20">
        <v>6</v>
      </c>
      <c r="F1812" s="29" t="str">
        <f>CADASTROS!$E$1547</f>
        <v>Cx. Econômica</v>
      </c>
      <c r="G1812" s="27">
        <f>CADASTROS!$F$1547</f>
        <v>4825</v>
      </c>
      <c r="H1812" s="29">
        <f>CADASTROS!$G$1547</f>
        <v>13</v>
      </c>
      <c r="I1812" s="19" t="str">
        <f>CADASTROS!$H$1547</f>
        <v>00018439-8</v>
      </c>
      <c r="J1812" s="21">
        <f t="shared" si="60"/>
        <v>489</v>
      </c>
    </row>
    <row r="1813" spans="1:10" ht="15.75" x14ac:dyDescent="0.25">
      <c r="A1813" s="27">
        <f>CADASTROS!$B$1548</f>
        <v>1546</v>
      </c>
      <c r="B1813" s="18" t="str">
        <f>CADASTROS!$C$1548</f>
        <v>Paulino Marques da Silva</v>
      </c>
      <c r="C1813" s="28"/>
      <c r="D1813" s="51">
        <f>PLANILHA_COLHEITA_DIÁRIA!$I$2340</f>
        <v>47.5</v>
      </c>
      <c r="E1813" s="20">
        <v>6</v>
      </c>
      <c r="F1813" s="29" t="str">
        <f>CADASTROS!$E$1548</f>
        <v>Cx. Econômica</v>
      </c>
      <c r="G1813" s="27">
        <f>CADASTROS!$F$1548</f>
        <v>4825</v>
      </c>
      <c r="H1813" s="29">
        <f>CADASTROS!$G$1548</f>
        <v>13</v>
      </c>
      <c r="I1813" s="19" t="str">
        <f>CADASTROS!$H$1548</f>
        <v>856456684-0</v>
      </c>
      <c r="J1813" s="21">
        <f t="shared" si="60"/>
        <v>285</v>
      </c>
    </row>
    <row r="1814" spans="1:10" ht="15.75" x14ac:dyDescent="0.25">
      <c r="A1814" s="27">
        <f>CADASTROS!$B$1549</f>
        <v>1547</v>
      </c>
      <c r="B1814" s="18" t="str">
        <f>CADASTROS!$C$1549</f>
        <v>Silene Fernandes Silva</v>
      </c>
      <c r="C1814" s="28"/>
      <c r="D1814" s="64">
        <f>PLANILHA_COLHEITA_DIÁRIA!$I$2341</f>
        <v>5</v>
      </c>
      <c r="E1814" s="20">
        <v>6</v>
      </c>
      <c r="F1814" s="29" t="str">
        <f>CADASTROS!$E$1549</f>
        <v>Cx. Econômica</v>
      </c>
      <c r="G1814" s="27">
        <f>CADASTROS!$F$1549</f>
        <v>780</v>
      </c>
      <c r="H1814" s="29">
        <f>CADASTROS!$G$1549</f>
        <v>13</v>
      </c>
      <c r="I1814" s="19" t="str">
        <f>CADASTROS!$H$1549</f>
        <v>00009933-4</v>
      </c>
      <c r="J1814" s="21">
        <f t="shared" si="60"/>
        <v>30</v>
      </c>
    </row>
    <row r="1815" spans="1:10" ht="15.75" x14ac:dyDescent="0.25">
      <c r="A1815" s="27">
        <f>CADASTROS!$B$1550</f>
        <v>1548</v>
      </c>
      <c r="B1815" s="18" t="str">
        <f>CADASTROS!$C$1550</f>
        <v>Marilene de Jesus Ribeiro</v>
      </c>
      <c r="C1815" s="28"/>
      <c r="D1815" s="51">
        <f>PLANILHA_COLHEITA_DIÁRIA!$I$2342</f>
        <v>0</v>
      </c>
      <c r="E1815" s="20">
        <v>6</v>
      </c>
      <c r="F1815" s="29" t="str">
        <f>CADASTROS!$E$1550</f>
        <v>Cx. Econômica</v>
      </c>
      <c r="G1815" s="27">
        <f>CADASTROS!$F$1550</f>
        <v>780</v>
      </c>
      <c r="H1815" s="29">
        <f>CADASTROS!$G$1550</f>
        <v>23</v>
      </c>
      <c r="I1815" s="19" t="str">
        <f>CADASTROS!$H$1550</f>
        <v>00012137-2</v>
      </c>
      <c r="J1815" s="21">
        <f t="shared" si="60"/>
        <v>0</v>
      </c>
    </row>
    <row r="1816" spans="1:10" ht="15.75" x14ac:dyDescent="0.25">
      <c r="A1816" s="27">
        <f>CADASTROS!$B$1551</f>
        <v>1549</v>
      </c>
      <c r="B1816" s="18" t="str">
        <f>CADASTROS!$C$1551</f>
        <v>Cícero Severino dos Santos</v>
      </c>
      <c r="C1816" s="28"/>
      <c r="D1816" s="44">
        <f>PLANILHA_COLHEITA_DIÁRIA!$I$2343</f>
        <v>10</v>
      </c>
      <c r="E1816" s="20">
        <v>6</v>
      </c>
      <c r="F1816" s="29" t="str">
        <f>CADASTROS!$E$1551</f>
        <v>Bradesco</v>
      </c>
      <c r="G1816" s="27">
        <f>CADASTROS!$F$1551</f>
        <v>3801</v>
      </c>
      <c r="H1816" s="29" t="str">
        <f>CADASTROS!$G$1551</f>
        <v>poup</v>
      </c>
      <c r="I1816" s="19" t="str">
        <f>CADASTROS!$H$1551</f>
        <v>0063057-8</v>
      </c>
      <c r="J1816" s="21">
        <f t="shared" si="60"/>
        <v>60</v>
      </c>
    </row>
    <row r="1817" spans="1:10" ht="15.75" x14ac:dyDescent="0.25">
      <c r="A1817" s="27">
        <f>CADASTROS!$B$1552</f>
        <v>1550</v>
      </c>
      <c r="B1817" s="18" t="str">
        <f>CADASTROS!$C$1552</f>
        <v>Núbia Aquino de Souza</v>
      </c>
      <c r="C1817" s="28"/>
      <c r="D1817" s="44">
        <f>PLANILHA_COLHEITA_DIÁRIA!$I$2344</f>
        <v>12</v>
      </c>
      <c r="E1817" s="20">
        <v>6</v>
      </c>
      <c r="F1817" s="29" t="str">
        <f>CADASTROS!$E$1552</f>
        <v>Cx. Econômica</v>
      </c>
      <c r="G1817" s="27">
        <f>CADASTROS!$F$1552</f>
        <v>4825</v>
      </c>
      <c r="H1817" s="29">
        <f>CADASTROS!$G$1552</f>
        <v>1288</v>
      </c>
      <c r="I1817" s="19" t="str">
        <f>CADASTROS!$H$1552</f>
        <v>791913215-1</v>
      </c>
      <c r="J1817" s="21">
        <f>D1817*E1817</f>
        <v>72</v>
      </c>
    </row>
    <row r="1818" spans="1:10" ht="15.75" x14ac:dyDescent="0.25">
      <c r="A1818" s="27">
        <f>CADASTROS!$B$1553</f>
        <v>1551</v>
      </c>
      <c r="B1818" s="18" t="str">
        <f>CADASTROS!$C$1553</f>
        <v>Eliane Souza dos Santos</v>
      </c>
      <c r="C1818" s="28"/>
      <c r="D1818" s="44">
        <f>PLANILHA_COLHEITA_DIÁRIA!$I$2345</f>
        <v>14</v>
      </c>
      <c r="E1818" s="20">
        <v>6</v>
      </c>
      <c r="F1818" s="29" t="str">
        <f>CADASTROS!$E$1553</f>
        <v>Bradesco</v>
      </c>
      <c r="G1818" s="27" t="str">
        <f>CADASTROS!$F$1553</f>
        <v>3801-6</v>
      </c>
      <c r="H1818" s="29" t="str">
        <f>CADASTROS!$G$1553</f>
        <v>poup</v>
      </c>
      <c r="I1818" s="19" t="str">
        <f>CADASTROS!$H$1553</f>
        <v>0350170-1</v>
      </c>
      <c r="J1818" s="21">
        <f>D1818*E1818</f>
        <v>84</v>
      </c>
    </row>
    <row r="1819" spans="1:10" ht="15.75" x14ac:dyDescent="0.25">
      <c r="A1819" s="27">
        <f>CADASTROS!$B$1554</f>
        <v>1552</v>
      </c>
      <c r="B1819" s="18" t="str">
        <f>CADASTROS!$C$1554</f>
        <v>Emerson Oliveira Costa</v>
      </c>
      <c r="C1819" s="28"/>
      <c r="D1819" s="64">
        <f>PLANILHA_COLHEITA_DIÁRIA!$I$2346</f>
        <v>160.5</v>
      </c>
      <c r="E1819" s="20">
        <v>6</v>
      </c>
      <c r="F1819" s="29" t="str">
        <f>CADASTROS!$E$1554</f>
        <v>Bradesco</v>
      </c>
      <c r="G1819" s="27" t="str">
        <f>CADASTROS!$F$1554</f>
        <v>2556-9</v>
      </c>
      <c r="H1819" s="29" t="str">
        <f>CADASTROS!$G$1554</f>
        <v>poup</v>
      </c>
      <c r="I1819" s="19" t="str">
        <f>CADASTROS!$H$1554</f>
        <v>0011255-0</v>
      </c>
      <c r="J1819" s="21">
        <f t="shared" ref="J1819:J1824" si="61">D1819*E1819</f>
        <v>963</v>
      </c>
    </row>
    <row r="1820" spans="1:10" ht="15.75" x14ac:dyDescent="0.25">
      <c r="A1820" s="27">
        <f>CADASTROS!$B$1555</f>
        <v>1553</v>
      </c>
      <c r="B1820" s="18" t="str">
        <f>CADASTROS!$C$1555</f>
        <v>Cristian Nilton S Pires</v>
      </c>
      <c r="C1820" s="28"/>
      <c r="D1820" s="44">
        <f>PLANILHA_COLHEITA_DIÁRIA!$I$2347</f>
        <v>61.5</v>
      </c>
      <c r="E1820" s="20">
        <v>6</v>
      </c>
      <c r="F1820" s="29" t="str">
        <f>CADASTROS!$E$1555</f>
        <v>Cx. Econômica</v>
      </c>
      <c r="G1820" s="27">
        <f>CADASTROS!$F$1555</f>
        <v>4825</v>
      </c>
      <c r="H1820" s="29">
        <f>CADASTROS!$G$1555</f>
        <v>13</v>
      </c>
      <c r="I1820" s="19" t="str">
        <f>CADASTROS!$H$1555</f>
        <v>933934155-0</v>
      </c>
      <c r="J1820" s="21">
        <f t="shared" si="61"/>
        <v>369</v>
      </c>
    </row>
    <row r="1821" spans="1:10" ht="15.75" x14ac:dyDescent="0.25">
      <c r="A1821" s="27">
        <f>CADASTROS!$B$1556</f>
        <v>1554</v>
      </c>
      <c r="B1821" s="18" t="str">
        <f>CADASTROS!$C$1556</f>
        <v>Alailson Almeida de Souza</v>
      </c>
      <c r="C1821" s="28"/>
      <c r="D1821" s="44">
        <f>PLANILHA_COLHEITA_DIÁRIA!$I$2348</f>
        <v>85</v>
      </c>
      <c r="E1821" s="20">
        <v>6</v>
      </c>
      <c r="F1821" s="29" t="str">
        <f>CADASTROS!$E$1556</f>
        <v>Cx. Econômica</v>
      </c>
      <c r="G1821" s="27">
        <f>CADASTROS!$F$1556</f>
        <v>4825</v>
      </c>
      <c r="H1821" s="29">
        <f>CADASTROS!$G$1556</f>
        <v>13</v>
      </c>
      <c r="I1821" s="19" t="str">
        <f>CADASTROS!$H$1556</f>
        <v>00007988-8</v>
      </c>
      <c r="J1821" s="21">
        <f t="shared" si="61"/>
        <v>510</v>
      </c>
    </row>
    <row r="1822" spans="1:10" ht="15.75" x14ac:dyDescent="0.25">
      <c r="A1822" s="27">
        <f>CADASTROS!$B$1557</f>
        <v>1555</v>
      </c>
      <c r="B1822" s="18" t="str">
        <f>CADASTROS!$C$1557</f>
        <v>Lucas Soares Belo</v>
      </c>
      <c r="C1822" s="28"/>
      <c r="D1822" s="44">
        <f>PLANILHA_COLHEITA_DIÁRIA!$I$2349</f>
        <v>104.5</v>
      </c>
      <c r="E1822" s="20">
        <v>6</v>
      </c>
      <c r="F1822" s="29" t="str">
        <f>CADASTROS!$E$1557</f>
        <v>Cx. Econômica</v>
      </c>
      <c r="G1822" s="27">
        <f>CADASTROS!$F$1557</f>
        <v>4818</v>
      </c>
      <c r="H1822" s="29">
        <f>CADASTROS!$G$1557</f>
        <v>13</v>
      </c>
      <c r="I1822" s="19" t="str">
        <f>CADASTROS!$H$1557</f>
        <v>00015000-2</v>
      </c>
      <c r="J1822" s="21">
        <f t="shared" si="61"/>
        <v>627</v>
      </c>
    </row>
    <row r="1823" spans="1:10" ht="15.75" x14ac:dyDescent="0.25">
      <c r="A1823" s="27">
        <f>CADASTROS!$B$1558</f>
        <v>1556</v>
      </c>
      <c r="B1823" s="18" t="str">
        <f>CADASTROS!$C$1558</f>
        <v>Cleomaria Lira Neres Sousa</v>
      </c>
      <c r="C1823" s="28"/>
      <c r="D1823" s="44">
        <f>PLANILHA_COLHEITA_DIÁRIA!$I$2350</f>
        <v>20</v>
      </c>
      <c r="E1823" s="20">
        <v>6</v>
      </c>
      <c r="F1823" s="29" t="str">
        <f>CADASTROS!$E$1558</f>
        <v>Bradesco</v>
      </c>
      <c r="G1823" s="27" t="str">
        <f>CADASTROS!$F$1558</f>
        <v>7526-4</v>
      </c>
      <c r="H1823" s="29" t="str">
        <f>CADASTROS!$G$1558</f>
        <v>poup</v>
      </c>
      <c r="I1823" s="19" t="str">
        <f>CADASTROS!$H$1558</f>
        <v>0637718-1</v>
      </c>
      <c r="J1823" s="21">
        <f t="shared" si="61"/>
        <v>120</v>
      </c>
    </row>
    <row r="1824" spans="1:10" ht="15.75" x14ac:dyDescent="0.25">
      <c r="A1824" s="27">
        <f>CADASTROS!$B$1559</f>
        <v>1557</v>
      </c>
      <c r="B1824" s="18" t="str">
        <f>CADASTROS!$C$1559</f>
        <v>Aline Moares Gabriel</v>
      </c>
      <c r="C1824" s="28"/>
      <c r="D1824" s="44">
        <f>PLANILHA_COLHEITA_DIÁRIA!$I$2351</f>
        <v>32</v>
      </c>
      <c r="E1824" s="20">
        <v>6</v>
      </c>
      <c r="F1824" s="29" t="str">
        <f>CADASTROS!$E$1559</f>
        <v>Bradesco</v>
      </c>
      <c r="G1824" s="27" t="str">
        <f>CADASTROS!$F$1559</f>
        <v>3801-6</v>
      </c>
      <c r="H1824" s="29" t="str">
        <f>CADASTROS!$G$1559</f>
        <v>poup</v>
      </c>
      <c r="I1824" s="19" t="str">
        <f>CADASTROS!$H$1559</f>
        <v>0001037-5</v>
      </c>
      <c r="J1824" s="21">
        <f t="shared" si="61"/>
        <v>192</v>
      </c>
    </row>
    <row r="1825" spans="1:10" ht="15.75" x14ac:dyDescent="0.25">
      <c r="A1825" s="27">
        <f>CADASTROS!$B$1560</f>
        <v>1558</v>
      </c>
      <c r="B1825" s="18" t="str">
        <f>CADASTROS!$C$1560</f>
        <v>Ana Maria Santos Soares</v>
      </c>
      <c r="C1825" s="28"/>
      <c r="D1825" s="51">
        <f>PLANILHA_COLHEITA_DIÁRIA!$I$2352</f>
        <v>18</v>
      </c>
      <c r="E1825" s="20">
        <v>6</v>
      </c>
      <c r="F1825" s="29" t="str">
        <f>CADASTROS!$E$1560</f>
        <v>Cx. Econômica</v>
      </c>
      <c r="G1825" s="27">
        <f>CADASTROS!$F$1560</f>
        <v>949</v>
      </c>
      <c r="H1825" s="29">
        <f>CADASTROS!$G$1560</f>
        <v>23</v>
      </c>
      <c r="I1825" s="19" t="str">
        <f>CADASTROS!$H$1560</f>
        <v>00011461-7</v>
      </c>
      <c r="J1825" s="21">
        <f t="shared" ref="J1825:J1837" si="62">D1825*E1825</f>
        <v>108</v>
      </c>
    </row>
    <row r="1826" spans="1:10" ht="15.75" x14ac:dyDescent="0.25">
      <c r="A1826" s="27">
        <f>CADASTROS!$B$1561</f>
        <v>1559</v>
      </c>
      <c r="B1826" s="18" t="str">
        <f>CADASTROS!$C$1561</f>
        <v>Agostinho Jesus Oliveira</v>
      </c>
      <c r="C1826" s="28"/>
      <c r="D1826" s="51">
        <f>PLANILHA_COLHEITA_DIÁRIA!$I$2353</f>
        <v>134.5</v>
      </c>
      <c r="E1826" s="20">
        <v>6</v>
      </c>
      <c r="F1826" s="29" t="str">
        <f>CADASTROS!$E$1561</f>
        <v>Cx. Econômica</v>
      </c>
      <c r="G1826" s="27">
        <f>CADASTROS!$F$1561</f>
        <v>949</v>
      </c>
      <c r="H1826" s="29">
        <f>CADASTROS!$G$1561</f>
        <v>23</v>
      </c>
      <c r="I1826" s="19" t="str">
        <f>CADASTROS!$H$1561</f>
        <v>00006975-1</v>
      </c>
      <c r="J1826" s="21">
        <f t="shared" si="62"/>
        <v>807</v>
      </c>
    </row>
    <row r="1827" spans="1:10" ht="15.75" x14ac:dyDescent="0.25">
      <c r="A1827" s="27">
        <f>CADASTROS!$B$1562</f>
        <v>1560</v>
      </c>
      <c r="B1827" s="18" t="str">
        <f>CADASTROS!$C$1562</f>
        <v>Elineuza de Souza Pereira</v>
      </c>
      <c r="C1827" s="28"/>
      <c r="D1827" s="44">
        <f>PLANILHA_COLHEITA_DIÁRIA!$I$2354</f>
        <v>58.5</v>
      </c>
      <c r="E1827" s="20">
        <v>6</v>
      </c>
      <c r="F1827" s="29" t="str">
        <f>CADASTROS!$E$1562</f>
        <v>Cx. Econômica</v>
      </c>
      <c r="G1827" s="27">
        <f>CADASTROS!$F$1562</f>
        <v>4825</v>
      </c>
      <c r="H1827" s="29">
        <f>CADASTROS!$G$1562</f>
        <v>13</v>
      </c>
      <c r="I1827" s="19" t="str">
        <f>CADASTROS!$H$1562</f>
        <v>850381562-0</v>
      </c>
      <c r="J1827" s="21">
        <f t="shared" si="62"/>
        <v>351</v>
      </c>
    </row>
    <row r="1828" spans="1:10" ht="15.75" x14ac:dyDescent="0.25">
      <c r="A1828" s="27">
        <f>CADASTROS!$B$1563</f>
        <v>1561</v>
      </c>
      <c r="B1828" s="18" t="str">
        <f>CADASTROS!$C$1563</f>
        <v>Elieusa Sampaio Ramos</v>
      </c>
      <c r="C1828" s="28"/>
      <c r="D1828" s="44">
        <f>PLANILHA_COLHEITA_DIÁRIA!$I$2366</f>
        <v>82.5</v>
      </c>
      <c r="E1828" s="20">
        <v>6</v>
      </c>
      <c r="F1828" s="29" t="str">
        <f>CADASTROS!$E$1563</f>
        <v>Cx. Econômica</v>
      </c>
      <c r="G1828" s="27">
        <f>CADASTROS!$F$1563</f>
        <v>780</v>
      </c>
      <c r="H1828" s="29">
        <f>CADASTROS!$G$1563</f>
        <v>23</v>
      </c>
      <c r="I1828" s="19" t="str">
        <f>CADASTROS!$H$1563</f>
        <v>00010470-2</v>
      </c>
      <c r="J1828" s="21">
        <f t="shared" si="62"/>
        <v>495</v>
      </c>
    </row>
    <row r="1829" spans="1:10" ht="15.75" x14ac:dyDescent="0.25">
      <c r="A1829" s="27">
        <f>CADASTROS!$B$1564</f>
        <v>1562</v>
      </c>
      <c r="B1829" s="18" t="str">
        <f>CADASTROS!$C$1564</f>
        <v>Odelito Ferreira de Souza</v>
      </c>
      <c r="C1829" s="28"/>
      <c r="D1829" s="51">
        <f>PLANILHA_COLHEITA_DIÁRIA!$I$2367</f>
        <v>23.5</v>
      </c>
      <c r="E1829" s="20">
        <v>6</v>
      </c>
      <c r="F1829" s="29" t="str">
        <f>CADASTROS!$E$1564</f>
        <v>Cx. Econômica</v>
      </c>
      <c r="G1829" s="27">
        <f>CADASTROS!$F$1564</f>
        <v>4139</v>
      </c>
      <c r="H1829" s="29">
        <f>CADASTROS!$G$1564</f>
        <v>13</v>
      </c>
      <c r="I1829" s="19" t="str">
        <f>CADASTROS!$H$1564</f>
        <v>00040301-5</v>
      </c>
      <c r="J1829" s="21">
        <f t="shared" si="62"/>
        <v>141</v>
      </c>
    </row>
    <row r="1830" spans="1:10" ht="15.75" x14ac:dyDescent="0.25">
      <c r="A1830" s="27">
        <f>CADASTROS!$B$1565</f>
        <v>1563</v>
      </c>
      <c r="B1830" s="18" t="str">
        <f>CADASTROS!$C$1565</f>
        <v>Santilha Barbosa da Silva</v>
      </c>
      <c r="C1830" s="28"/>
      <c r="D1830" s="44">
        <f>PLANILHA_COLHEITA_DIÁRIA!$I$2368</f>
        <v>58.5</v>
      </c>
      <c r="E1830" s="20">
        <v>6</v>
      </c>
      <c r="F1830" s="29" t="str">
        <f>CADASTROS!$E$1565</f>
        <v>Cx. Econômica</v>
      </c>
      <c r="G1830" s="27">
        <f>CADASTROS!$F$1565</f>
        <v>4825</v>
      </c>
      <c r="H1830" s="29">
        <f>CADASTROS!$G$1565</f>
        <v>13</v>
      </c>
      <c r="I1830" s="19" t="str">
        <f>CADASTROS!$H$1565</f>
        <v>00017124-5</v>
      </c>
      <c r="J1830" s="21">
        <f t="shared" si="62"/>
        <v>351</v>
      </c>
    </row>
    <row r="1831" spans="1:10" ht="15.75" x14ac:dyDescent="0.25">
      <c r="A1831" s="27">
        <f>CADASTROS!$B$1566</f>
        <v>1564</v>
      </c>
      <c r="B1831" s="18" t="str">
        <f>CADASTROS!$C$1566</f>
        <v>Ivanilson de Souza Pinto</v>
      </c>
      <c r="C1831" s="28"/>
      <c r="D1831" s="44">
        <f>PLANILHA_COLHEITA_DIÁRIA!$I$2369</f>
        <v>27</v>
      </c>
      <c r="E1831" s="20">
        <v>6</v>
      </c>
      <c r="F1831" s="29" t="str">
        <f>CADASTROS!$E$1566</f>
        <v>Cx. Econômica</v>
      </c>
      <c r="G1831" s="27">
        <f>CADASTROS!$F$1566</f>
        <v>4825</v>
      </c>
      <c r="H1831" s="29">
        <f>CADASTROS!$G$1566</f>
        <v>13</v>
      </c>
      <c r="I1831" s="19" t="str">
        <f>CADASTROS!$H$1566</f>
        <v>00009553-0</v>
      </c>
      <c r="J1831" s="21">
        <f t="shared" si="62"/>
        <v>162</v>
      </c>
    </row>
    <row r="1832" spans="1:10" ht="15.75" x14ac:dyDescent="0.25">
      <c r="A1832" s="27">
        <f>CADASTROS!$B$1567</f>
        <v>1565</v>
      </c>
      <c r="B1832" s="18" t="str">
        <f>CADASTROS!$C$1567</f>
        <v>Iolanda Conceição de Melo</v>
      </c>
      <c r="C1832" s="28"/>
      <c r="D1832" s="44">
        <f>PLANILHA_COLHEITA_DIÁRIA!$I$2370</f>
        <v>40.5</v>
      </c>
      <c r="E1832" s="20">
        <v>6</v>
      </c>
      <c r="F1832" s="29" t="str">
        <f>CADASTROS!$E$1567</f>
        <v>Cx. Econômica</v>
      </c>
      <c r="G1832" s="27">
        <f>CADASTROS!$F$1567</f>
        <v>949</v>
      </c>
      <c r="H1832" s="29">
        <f>CADASTROS!$G$1567</f>
        <v>23</v>
      </c>
      <c r="I1832" s="19" t="str">
        <f>CADASTROS!$H$1567</f>
        <v>00006499-7</v>
      </c>
      <c r="J1832" s="21">
        <f t="shared" si="62"/>
        <v>243</v>
      </c>
    </row>
    <row r="1833" spans="1:10" ht="15.75" x14ac:dyDescent="0.25">
      <c r="A1833" s="27">
        <f>CADASTROS!$B$1568</f>
        <v>1566</v>
      </c>
      <c r="B1833" s="18" t="str">
        <f>CADASTROS!$C$1568</f>
        <v>Dernival D. Moura</v>
      </c>
      <c r="C1833" s="28"/>
      <c r="D1833" s="64">
        <f>PLANILHA_COLHEITA_DIÁRIA!$I$2371</f>
        <v>30</v>
      </c>
      <c r="E1833" s="20">
        <v>6</v>
      </c>
      <c r="F1833" s="29" t="str">
        <f>CADASTROS!$E$1568</f>
        <v>Banco do Brasil</v>
      </c>
      <c r="G1833" s="27" t="str">
        <f>CADASTROS!$F$1568</f>
        <v>2760-X</v>
      </c>
      <c r="H1833" s="29" t="str">
        <f>CADASTROS!$G$1568</f>
        <v>poup</v>
      </c>
      <c r="I1833" s="19" t="str">
        <f>CADASTROS!$H$1568</f>
        <v>10.379-9</v>
      </c>
      <c r="J1833" s="21">
        <f t="shared" si="62"/>
        <v>180</v>
      </c>
    </row>
    <row r="1834" spans="1:10" ht="15.75" x14ac:dyDescent="0.25">
      <c r="A1834" s="27">
        <f>CADASTROS!$B$1569</f>
        <v>1567</v>
      </c>
      <c r="B1834" s="18" t="str">
        <f>CADASTROS!$C$1569</f>
        <v>Maicon Santos de Oliveira</v>
      </c>
      <c r="C1834" s="28"/>
      <c r="D1834" s="44">
        <f>PLANILHA_COLHEITA_DIÁRIA!$I$2372</f>
        <v>8</v>
      </c>
      <c r="E1834" s="20">
        <v>6</v>
      </c>
      <c r="F1834" s="29" t="str">
        <f>CADASTROS!$E$1569</f>
        <v>Banco do Brasil</v>
      </c>
      <c r="G1834" s="27" t="str">
        <f>CADASTROS!$F$1569</f>
        <v>2760-X</v>
      </c>
      <c r="H1834" s="29" t="str">
        <f>CADASTROS!$G$1569</f>
        <v>poup</v>
      </c>
      <c r="I1834" s="19" t="str">
        <f>CADASTROS!$H$1569</f>
        <v>11.784-6</v>
      </c>
      <c r="J1834" s="21">
        <f t="shared" si="62"/>
        <v>48</v>
      </c>
    </row>
    <row r="1835" spans="1:10" ht="15.75" x14ac:dyDescent="0.25">
      <c r="A1835" s="27">
        <f>CADASTROS!$B$1570</f>
        <v>1568</v>
      </c>
      <c r="B1835" s="18" t="str">
        <f>CADASTROS!$C$1570</f>
        <v>Selma Aguida Sá Teles</v>
      </c>
      <c r="C1835" s="28"/>
      <c r="D1835" s="51">
        <f>PLANILHA_COLHEITA_DIÁRIA!$I$2373</f>
        <v>48.5</v>
      </c>
      <c r="E1835" s="20">
        <v>6</v>
      </c>
      <c r="F1835" s="29" t="str">
        <f>CADASTROS!$E$1570</f>
        <v>Cx. Econômica</v>
      </c>
      <c r="G1835" s="27">
        <f>CADASTROS!$F$1570</f>
        <v>4825</v>
      </c>
      <c r="H1835" s="29">
        <f>CADASTROS!$G$1570</f>
        <v>13</v>
      </c>
      <c r="I1835" s="19" t="str">
        <f>CADASTROS!$H$1570</f>
        <v>00023127-2</v>
      </c>
      <c r="J1835" s="21">
        <f t="shared" si="62"/>
        <v>291</v>
      </c>
    </row>
    <row r="1836" spans="1:10" ht="15.75" x14ac:dyDescent="0.25">
      <c r="A1836" s="27">
        <f>CADASTROS!$B$1571</f>
        <v>1569</v>
      </c>
      <c r="B1836" s="18" t="str">
        <f>CADASTROS!$C$1571</f>
        <v>Shirley de S Santos</v>
      </c>
      <c r="C1836" s="28"/>
      <c r="D1836" s="44">
        <f>PLANILHA_COLHEITA_DIÁRIA!$I$2374</f>
        <v>36.5</v>
      </c>
      <c r="E1836" s="20">
        <v>6</v>
      </c>
      <c r="F1836" s="29" t="str">
        <f>CADASTROS!$E$1571</f>
        <v>Cx. Econômica</v>
      </c>
      <c r="G1836" s="27">
        <f>CADASTROS!$F$1571</f>
        <v>4601</v>
      </c>
      <c r="H1836" s="29">
        <f>CADASTROS!$G$1571</f>
        <v>13</v>
      </c>
      <c r="I1836" s="19" t="str">
        <f>CADASTROS!$H$1571</f>
        <v>858890288-3</v>
      </c>
      <c r="J1836" s="21">
        <f t="shared" si="62"/>
        <v>219</v>
      </c>
    </row>
    <row r="1837" spans="1:10" ht="15.75" x14ac:dyDescent="0.25">
      <c r="A1837" s="27">
        <f>CADASTROS!$B$1572</f>
        <v>1570</v>
      </c>
      <c r="B1837" s="18" t="str">
        <f>CADASTROS!$C$1572</f>
        <v>Gessy de Jesus Souza</v>
      </c>
      <c r="C1837" s="28"/>
      <c r="D1837" s="51">
        <f>PLANILHA_COLHEITA_DIÁRIA!$I$2375</f>
        <v>15</v>
      </c>
      <c r="E1837" s="20">
        <v>6</v>
      </c>
      <c r="F1837" s="29" t="str">
        <f>CADASTROS!$E$1572</f>
        <v>Cx. Econômica</v>
      </c>
      <c r="G1837" s="27">
        <f>CADASTROS!$F$1572</f>
        <v>780</v>
      </c>
      <c r="H1837" s="29">
        <f>CADASTROS!$G$1572</f>
        <v>23</v>
      </c>
      <c r="I1837" s="19" t="str">
        <f>CADASTROS!$H$1572</f>
        <v>00010749-3</v>
      </c>
      <c r="J1837" s="21">
        <f t="shared" si="62"/>
        <v>90</v>
      </c>
    </row>
    <row r="1838" spans="1:10" ht="15.75" x14ac:dyDescent="0.25">
      <c r="A1838" s="27">
        <f>CADASTROS!$B$1573</f>
        <v>1571</v>
      </c>
      <c r="B1838" s="18" t="str">
        <f>CADASTROS!$C$1573</f>
        <v>Jorge Rodrigues Oliveira</v>
      </c>
      <c r="C1838" s="28"/>
      <c r="D1838" s="44">
        <f>PLANILHA_COLHEITA_DIÁRIA!$I$2376</f>
        <v>30.5</v>
      </c>
      <c r="E1838" s="20">
        <v>6</v>
      </c>
      <c r="F1838" s="29" t="str">
        <f>CADASTROS!$E$1573</f>
        <v>Cx. Econômica</v>
      </c>
      <c r="G1838" s="27">
        <f>CADASTROS!$F$1573</f>
        <v>4825</v>
      </c>
      <c r="H1838" s="29">
        <f>CADASTROS!$G$1573</f>
        <v>13</v>
      </c>
      <c r="I1838" s="19" t="str">
        <f>CADASTROS!$H$1573</f>
        <v>802529872-6</v>
      </c>
      <c r="J1838" s="21">
        <f>D1838*E1838</f>
        <v>183</v>
      </c>
    </row>
    <row r="1839" spans="1:10" ht="15.75" x14ac:dyDescent="0.25">
      <c r="A1839" s="27">
        <f>CADASTROS!$B$1574</f>
        <v>1572</v>
      </c>
      <c r="B1839" s="18" t="str">
        <f>CADASTROS!$C$1574</f>
        <v>Viterbo Farias Dias Filho</v>
      </c>
      <c r="C1839" s="28"/>
      <c r="D1839" s="44">
        <f>PLANILHA_COLHEITA_DIÁRIA!$I$2377</f>
        <v>25.5</v>
      </c>
      <c r="E1839" s="20">
        <v>6</v>
      </c>
      <c r="F1839" s="29" t="str">
        <f>CADASTROS!$E$1574</f>
        <v>Banco do Brasil</v>
      </c>
      <c r="G1839" s="27" t="str">
        <f>CADASTROS!$F$1574</f>
        <v>2760-X</v>
      </c>
      <c r="H1839" s="29" t="str">
        <f>CADASTROS!$G$1574</f>
        <v>poup</v>
      </c>
      <c r="I1839" s="19" t="str">
        <f>CADASTROS!$H$1574</f>
        <v>18.604-X</v>
      </c>
      <c r="J1839" s="21">
        <f>D1839*E1839</f>
        <v>153</v>
      </c>
    </row>
    <row r="1840" spans="1:10" ht="15.75" x14ac:dyDescent="0.25">
      <c r="A1840" s="27">
        <f>CADASTROS!$B$1575</f>
        <v>1573</v>
      </c>
      <c r="B1840" s="18" t="str">
        <f>CADASTROS!$C$1575</f>
        <v>Marialva Silva de Brito</v>
      </c>
      <c r="C1840" s="28"/>
      <c r="D1840" s="44">
        <f>PLANILHA_COLHEITA_DIÁRIA!$I$2378</f>
        <v>42.5</v>
      </c>
      <c r="E1840" s="20">
        <v>6</v>
      </c>
      <c r="F1840" s="29" t="str">
        <f>CADASTROS!$E$1575</f>
        <v>Cx. Econômica</v>
      </c>
      <c r="G1840" s="27">
        <f>CADASTROS!$F$1575</f>
        <v>949</v>
      </c>
      <c r="H1840" s="29">
        <f>CADASTROS!$G$1575</f>
        <v>13</v>
      </c>
      <c r="I1840" s="19" t="str">
        <f>CADASTROS!$H$1575</f>
        <v>00038459-5</v>
      </c>
      <c r="J1840" s="21">
        <f>D1840*E1840</f>
        <v>255</v>
      </c>
    </row>
    <row r="1841" spans="1:10" ht="15.75" x14ac:dyDescent="0.25">
      <c r="A1841" s="27">
        <f>CADASTROS!$B$1576</f>
        <v>1574</v>
      </c>
      <c r="B1841" s="18" t="str">
        <f>CADASTROS!$C$1576</f>
        <v>Sandra Pereira dos Santos</v>
      </c>
      <c r="C1841" s="28"/>
      <c r="D1841" s="51">
        <f>PLANILHA_COLHEITA_DIÁRIA!$I$2379</f>
        <v>64.5</v>
      </c>
      <c r="E1841" s="20">
        <v>6</v>
      </c>
      <c r="F1841" s="29" t="str">
        <f>CADASTROS!$E$1576</f>
        <v>Cx. Econômica</v>
      </c>
      <c r="G1841" s="27">
        <f>CADASTROS!$F$1576</f>
        <v>949</v>
      </c>
      <c r="H1841" s="29">
        <f>CADASTROS!$G$1576</f>
        <v>23</v>
      </c>
      <c r="I1841" s="19" t="str">
        <f>CADASTROS!$H$1576</f>
        <v>00012407-8</v>
      </c>
      <c r="J1841" s="21">
        <f>D1841*E1841</f>
        <v>387</v>
      </c>
    </row>
    <row r="1842" spans="1:10" ht="15.75" x14ac:dyDescent="0.25">
      <c r="B1842" s="7"/>
      <c r="C1842" s="7"/>
      <c r="D1842" s="15">
        <f>SUM(D1797:D1841)</f>
        <v>1970.5</v>
      </c>
      <c r="E1842" s="15"/>
      <c r="F1842" s="41"/>
      <c r="G1842" s="12"/>
      <c r="H1842" s="12"/>
      <c r="I1842" s="42"/>
      <c r="J1842" s="17">
        <f>SUM(J1797:J1841)</f>
        <v>11823</v>
      </c>
    </row>
    <row r="1844" spans="1:10" ht="15.75" x14ac:dyDescent="0.25">
      <c r="A1844" s="282" t="s">
        <v>8</v>
      </c>
      <c r="B1844" s="282"/>
      <c r="C1844" s="282"/>
      <c r="D1844" s="282"/>
      <c r="E1844" s="282"/>
      <c r="F1844" s="282"/>
      <c r="G1844" s="282"/>
      <c r="H1844" s="282"/>
      <c r="I1844" s="282"/>
      <c r="J1844" s="282"/>
    </row>
    <row r="1845" spans="1:10" ht="16.5" thickBot="1" x14ac:dyDescent="0.3">
      <c r="A1845" s="283" t="s">
        <v>10</v>
      </c>
      <c r="B1845" s="283"/>
      <c r="C1845" s="283"/>
      <c r="D1845" s="283"/>
      <c r="E1845" s="283"/>
      <c r="F1845" s="283"/>
      <c r="G1845" s="283"/>
      <c r="H1845" s="283"/>
      <c r="I1845" s="283"/>
      <c r="J1845" s="283"/>
    </row>
    <row r="1846" spans="1:10" ht="17.25" thickTop="1" thickBot="1" x14ac:dyDescent="0.3">
      <c r="A1846" s="284" t="s">
        <v>2967</v>
      </c>
      <c r="B1846" s="284"/>
      <c r="C1846" s="284"/>
      <c r="D1846" s="284"/>
      <c r="E1846" s="284"/>
      <c r="F1846" s="284"/>
      <c r="G1846" s="284"/>
      <c r="H1846" s="284"/>
      <c r="I1846" s="284"/>
      <c r="J1846" s="284"/>
    </row>
    <row r="1847" spans="1:10" ht="15.95" customHeight="1" x14ac:dyDescent="0.25">
      <c r="A1847" s="22" t="s">
        <v>21</v>
      </c>
      <c r="B1847" s="285" t="s">
        <v>19</v>
      </c>
      <c r="C1847" s="285" t="s">
        <v>7</v>
      </c>
      <c r="D1847" s="40" t="s">
        <v>13</v>
      </c>
      <c r="E1847" s="23" t="s">
        <v>12</v>
      </c>
      <c r="F1847" s="99" t="s">
        <v>14</v>
      </c>
      <c r="G1847" s="99" t="s">
        <v>15</v>
      </c>
      <c r="H1847" s="99" t="s">
        <v>16</v>
      </c>
      <c r="I1847" s="99" t="s">
        <v>17</v>
      </c>
      <c r="J1847" s="287" t="s">
        <v>18</v>
      </c>
    </row>
    <row r="1848" spans="1:10" ht="17.100000000000001" customHeight="1" thickBot="1" x14ac:dyDescent="0.3">
      <c r="A1848" s="24" t="s">
        <v>20</v>
      </c>
      <c r="B1848" s="286"/>
      <c r="C1848" s="286"/>
      <c r="D1848" s="38"/>
      <c r="E1848" s="38" t="s">
        <v>11</v>
      </c>
      <c r="F1848" s="100"/>
      <c r="G1848" s="100"/>
      <c r="H1848" s="100"/>
      <c r="I1848" s="100"/>
      <c r="J1848" s="288"/>
    </row>
    <row r="1849" spans="1:10" ht="15.75" x14ac:dyDescent="0.25">
      <c r="A1849" s="27">
        <f>CADASTROS!$B$1577</f>
        <v>1575</v>
      </c>
      <c r="B1849" s="18" t="str">
        <f>CADASTROS!$C$1577</f>
        <v>Lucivane Bispo dos Santos</v>
      </c>
      <c r="C1849" s="28"/>
      <c r="D1849" s="44">
        <f>PLANILHA_COLHEITA_DIÁRIA!$I$2380</f>
        <v>22</v>
      </c>
      <c r="E1849" s="20">
        <v>6</v>
      </c>
      <c r="F1849" s="29" t="str">
        <f>CADASTROS!$E$1577</f>
        <v>Cx. Econômica</v>
      </c>
      <c r="G1849" s="27">
        <f>CADASTROS!$F$1577</f>
        <v>4818</v>
      </c>
      <c r="H1849" s="29">
        <f>CADASTROS!$G$1577</f>
        <v>13</v>
      </c>
      <c r="I1849" s="19" t="str">
        <f>CADASTROS!$H$1577</f>
        <v>00012918-6</v>
      </c>
      <c r="J1849" s="21">
        <f>D1849*E1849</f>
        <v>132</v>
      </c>
    </row>
    <row r="1850" spans="1:10" ht="15.75" x14ac:dyDescent="0.25">
      <c r="A1850" s="27">
        <f>CADASTROS!$B$1578</f>
        <v>1576</v>
      </c>
      <c r="B1850" s="18" t="str">
        <f>CADASTROS!$C$1578</f>
        <v>Celio Santos de Oliveira</v>
      </c>
      <c r="C1850" s="28"/>
      <c r="D1850" s="44">
        <f>PLANILHA_COLHEITA_DIÁRIA!$I$2381</f>
        <v>47</v>
      </c>
      <c r="E1850" s="20">
        <v>6</v>
      </c>
      <c r="F1850" s="29" t="str">
        <f>CADASTROS!$E$1578</f>
        <v>Cx. Econômica</v>
      </c>
      <c r="G1850" s="27">
        <f>CADASTROS!$F$1578</f>
        <v>4825</v>
      </c>
      <c r="H1850" s="29">
        <f>CADASTROS!$G$1578</f>
        <v>13</v>
      </c>
      <c r="I1850" s="19" t="str">
        <f>CADASTROS!$H$1578</f>
        <v>00008617-5</v>
      </c>
      <c r="J1850" s="21">
        <f t="shared" ref="J1850:J1872" si="63">D1850*E1850</f>
        <v>282</v>
      </c>
    </row>
    <row r="1851" spans="1:10" ht="15.75" x14ac:dyDescent="0.25">
      <c r="A1851" s="27">
        <f>CADASTROS!$B$1579</f>
        <v>1577</v>
      </c>
      <c r="B1851" s="18" t="str">
        <f>CADASTROS!$C$1579</f>
        <v>Pedro Santana dos Santos</v>
      </c>
      <c r="C1851" s="28"/>
      <c r="D1851" s="51">
        <f>PLANILHA_COLHEITA_DIÁRIA!$I$2382</f>
        <v>18.5</v>
      </c>
      <c r="E1851" s="20">
        <v>6</v>
      </c>
      <c r="F1851" s="29" t="str">
        <f>CADASTROS!$E$1579</f>
        <v>Banco do Brasil</v>
      </c>
      <c r="G1851" s="27" t="str">
        <f>CADASTROS!$F$1579</f>
        <v>2760-X</v>
      </c>
      <c r="H1851" s="29" t="str">
        <f>CADASTROS!$G$1579</f>
        <v>poup</v>
      </c>
      <c r="I1851" s="19" t="str">
        <f>CADASTROS!$H$1579</f>
        <v>14.177-1</v>
      </c>
      <c r="J1851" s="21">
        <f t="shared" si="63"/>
        <v>111</v>
      </c>
    </row>
    <row r="1852" spans="1:10" ht="15.75" x14ac:dyDescent="0.25">
      <c r="A1852" s="27">
        <f>CADASTROS!$B$1580</f>
        <v>1578</v>
      </c>
      <c r="B1852" s="18" t="str">
        <f>CADASTROS!$C$1580</f>
        <v>Ladislei Bispo Almeida</v>
      </c>
      <c r="C1852" s="28"/>
      <c r="D1852" s="44">
        <f>PLANILHA_COLHEITA_DIÁRIA!$I$2383</f>
        <v>20</v>
      </c>
      <c r="E1852" s="20">
        <v>6</v>
      </c>
      <c r="F1852" s="29" t="str">
        <f>CADASTROS!$E$1580</f>
        <v>Bradesco</v>
      </c>
      <c r="G1852" s="27" t="str">
        <f>CADASTROS!$F$1580</f>
        <v>1531-8</v>
      </c>
      <c r="H1852" s="29" t="str">
        <f>CADASTROS!$G$1580</f>
        <v>poup</v>
      </c>
      <c r="I1852" s="19" t="str">
        <f>CADASTROS!$H$1580</f>
        <v>1000208-7</v>
      </c>
      <c r="J1852" s="21">
        <f t="shared" si="63"/>
        <v>120</v>
      </c>
    </row>
    <row r="1853" spans="1:10" ht="15.75" x14ac:dyDescent="0.25">
      <c r="A1853" s="27">
        <f>CADASTROS!$B$1581</f>
        <v>1579</v>
      </c>
      <c r="B1853" s="18" t="str">
        <f>CADASTROS!$C$1581</f>
        <v>Fabiana Oliveira Maciel</v>
      </c>
      <c r="C1853" s="28"/>
      <c r="D1853" s="44">
        <f>PLANILHA_COLHEITA_DIÁRIA!$I$2384</f>
        <v>18</v>
      </c>
      <c r="E1853" s="20">
        <v>6</v>
      </c>
      <c r="F1853" s="29" t="str">
        <f>CADASTROS!$E$1581</f>
        <v>Bradesco</v>
      </c>
      <c r="G1853" s="27" t="str">
        <f>CADASTROS!$F$1581</f>
        <v>3801-6</v>
      </c>
      <c r="H1853" s="29" t="str">
        <f>CADASTROS!$G$1581</f>
        <v>poup</v>
      </c>
      <c r="I1853" s="19" t="str">
        <f>CADASTROS!$H$1581</f>
        <v>1000270-2</v>
      </c>
      <c r="J1853" s="21">
        <f t="shared" si="63"/>
        <v>108</v>
      </c>
    </row>
    <row r="1854" spans="1:10" ht="15.75" x14ac:dyDescent="0.25">
      <c r="A1854" s="27">
        <f>CADASTROS!$B$1582</f>
        <v>1580</v>
      </c>
      <c r="B1854" s="18" t="str">
        <f>CADASTROS!$C$1582</f>
        <v>Tarcísio L. do Nascimento</v>
      </c>
      <c r="C1854" s="28"/>
      <c r="D1854" s="44">
        <f>PLANILHA_COLHEITA_DIÁRIA!$I$2385</f>
        <v>35.5</v>
      </c>
      <c r="E1854" s="20">
        <v>6</v>
      </c>
      <c r="F1854" s="29" t="str">
        <f>CADASTROS!$E$1582</f>
        <v>Cx. Econômica</v>
      </c>
      <c r="G1854" s="27">
        <f>CADASTROS!$F$1582</f>
        <v>4873</v>
      </c>
      <c r="H1854" s="29">
        <f>CADASTROS!$G$1582</f>
        <v>13</v>
      </c>
      <c r="I1854" s="19" t="str">
        <f>CADASTROS!$H$1582</f>
        <v>00005330-9</v>
      </c>
      <c r="J1854" s="21">
        <f t="shared" si="63"/>
        <v>213</v>
      </c>
    </row>
    <row r="1855" spans="1:10" ht="15.75" x14ac:dyDescent="0.25">
      <c r="A1855" s="27">
        <f>CADASTROS!$B$1583</f>
        <v>1581</v>
      </c>
      <c r="B1855" s="18" t="str">
        <f>CADASTROS!$C$1583</f>
        <v>Vanderlei de Jesus Souza</v>
      </c>
      <c r="C1855" s="28"/>
      <c r="D1855" s="44">
        <f>PLANILHA_COLHEITA_DIÁRIA!$I$2386</f>
        <v>29</v>
      </c>
      <c r="E1855" s="20">
        <v>6</v>
      </c>
      <c r="F1855" s="29" t="str">
        <f>CADASTROS!$E$1583</f>
        <v>Bradesco</v>
      </c>
      <c r="G1855" s="27" t="str">
        <f>CADASTROS!$F$1583</f>
        <v>3738-9</v>
      </c>
      <c r="H1855" s="29" t="str">
        <f>CADASTROS!$G$1583</f>
        <v>c/corr</v>
      </c>
      <c r="I1855" s="19" t="str">
        <f>CADASTROS!$H$1583</f>
        <v>0276697-3</v>
      </c>
      <c r="J1855" s="21">
        <f t="shared" si="63"/>
        <v>174</v>
      </c>
    </row>
    <row r="1856" spans="1:10" ht="15.75" x14ac:dyDescent="0.25">
      <c r="A1856" s="27">
        <f>CADASTROS!$B$1584</f>
        <v>1582</v>
      </c>
      <c r="B1856" s="18" t="str">
        <f>CADASTROS!$C$1584</f>
        <v>Marcelo Silva Bispo</v>
      </c>
      <c r="C1856" s="28"/>
      <c r="D1856" s="44">
        <f>PLANILHA_COLHEITA_DIÁRIA!$I$2387</f>
        <v>56</v>
      </c>
      <c r="E1856" s="20">
        <v>6</v>
      </c>
      <c r="F1856" s="29" t="str">
        <f>CADASTROS!$E$1584</f>
        <v>Cx. Econômica</v>
      </c>
      <c r="G1856" s="27">
        <f>CADASTROS!$F$1584</f>
        <v>4825</v>
      </c>
      <c r="H1856" s="29">
        <f>CADASTROS!$G$1584</f>
        <v>13</v>
      </c>
      <c r="I1856" s="19" t="str">
        <f>CADASTROS!$H$1584</f>
        <v>871263322-2</v>
      </c>
      <c r="J1856" s="21">
        <f t="shared" si="63"/>
        <v>336</v>
      </c>
    </row>
    <row r="1857" spans="1:10" ht="15.75" x14ac:dyDescent="0.25">
      <c r="A1857" s="27">
        <f>CADASTROS!$B$1585</f>
        <v>1583</v>
      </c>
      <c r="B1857" s="18" t="str">
        <f>CADASTROS!$C$1585</f>
        <v>Alex Silva dos Santos</v>
      </c>
      <c r="C1857" s="28"/>
      <c r="D1857" s="44">
        <f>PLANILHA_COLHEITA_DIÁRIA!$I$2388</f>
        <v>10</v>
      </c>
      <c r="E1857" s="20">
        <v>6</v>
      </c>
      <c r="F1857" s="29" t="str">
        <f>CADASTROS!$E$1585</f>
        <v>Cx. Econômica</v>
      </c>
      <c r="G1857" s="27">
        <f>CADASTROS!$F$1585</f>
        <v>4825</v>
      </c>
      <c r="H1857" s="29">
        <f>CADASTROS!$G$1585</f>
        <v>13</v>
      </c>
      <c r="I1857" s="19" t="str">
        <f>CADASTROS!$H$1585</f>
        <v>00009132-2</v>
      </c>
      <c r="J1857" s="21">
        <f t="shared" si="63"/>
        <v>60</v>
      </c>
    </row>
    <row r="1858" spans="1:10" ht="15.75" x14ac:dyDescent="0.25">
      <c r="A1858" s="27">
        <f>CADASTROS!$B$1586</f>
        <v>1584</v>
      </c>
      <c r="B1858" s="18" t="str">
        <f>CADASTROS!$C$1586</f>
        <v>José Nilton P dos Santos</v>
      </c>
      <c r="C1858" s="28"/>
      <c r="D1858" s="44">
        <f>PLANILHA_COLHEITA_DIÁRIA!$I$2389</f>
        <v>0</v>
      </c>
      <c r="E1858" s="20">
        <v>6</v>
      </c>
      <c r="F1858" s="29" t="str">
        <f>CADASTROS!$E$1586</f>
        <v>Cx. Econômica</v>
      </c>
      <c r="G1858" s="27">
        <f>CADASTROS!$F$1586</f>
        <v>4825</v>
      </c>
      <c r="H1858" s="29">
        <f>CADASTROS!$G$1586</f>
        <v>13</v>
      </c>
      <c r="I1858" s="19" t="str">
        <f>CADASTROS!$H$1586</f>
        <v>00023729-7</v>
      </c>
      <c r="J1858" s="21">
        <f t="shared" si="63"/>
        <v>0</v>
      </c>
    </row>
    <row r="1859" spans="1:10" ht="15.75" x14ac:dyDescent="0.25">
      <c r="A1859" s="27">
        <f>CADASTROS!$B$1587</f>
        <v>1585</v>
      </c>
      <c r="B1859" s="18" t="str">
        <f>CADASTROS!$C$1587</f>
        <v>Alane Dias de Oliveira</v>
      </c>
      <c r="C1859" s="28"/>
      <c r="D1859" s="64">
        <f>PLANILHA_COLHEITA_DIÁRIA!$I$2390</f>
        <v>7.5</v>
      </c>
      <c r="E1859" s="20">
        <v>6</v>
      </c>
      <c r="F1859" s="29" t="str">
        <f>CADASTROS!$E$1587</f>
        <v>Cx. Econômica</v>
      </c>
      <c r="G1859" s="27">
        <f>CADASTROS!$F$1587</f>
        <v>4825</v>
      </c>
      <c r="H1859" s="29">
        <f>CADASTROS!$G$1587</f>
        <v>13</v>
      </c>
      <c r="I1859" s="19" t="str">
        <f>CADASTROS!$H$1587</f>
        <v>00023779-3</v>
      </c>
      <c r="J1859" s="21">
        <f t="shared" si="63"/>
        <v>45</v>
      </c>
    </row>
    <row r="1860" spans="1:10" ht="15.75" x14ac:dyDescent="0.25">
      <c r="A1860" s="27">
        <f>CADASTROS!$B$1588</f>
        <v>1586</v>
      </c>
      <c r="B1860" s="18" t="str">
        <f>CADASTROS!$C$1588</f>
        <v>Jociel Jesus de Souza</v>
      </c>
      <c r="C1860" s="28"/>
      <c r="D1860" s="44">
        <f>PLANILHA_COLHEITA_DIÁRIA!$I$2391</f>
        <v>3.5</v>
      </c>
      <c r="E1860" s="20">
        <v>6</v>
      </c>
      <c r="F1860" s="29" t="str">
        <f>CADASTROS!$E$1588</f>
        <v>Cx. Econômica</v>
      </c>
      <c r="G1860" s="27">
        <f>CADASTROS!$F$1588</f>
        <v>780</v>
      </c>
      <c r="H1860" s="29">
        <f>CADASTROS!$G$1588</f>
        <v>13</v>
      </c>
      <c r="I1860" s="19" t="str">
        <f>CADASTROS!$H$1588</f>
        <v>00011136-9</v>
      </c>
      <c r="J1860" s="21">
        <f t="shared" si="63"/>
        <v>21</v>
      </c>
    </row>
    <row r="1861" spans="1:10" ht="15.75" x14ac:dyDescent="0.25">
      <c r="A1861" s="27">
        <f>CADASTROS!$B$1589</f>
        <v>1587</v>
      </c>
      <c r="B1861" s="18" t="str">
        <f>CADASTROS!$C$1589</f>
        <v>Cidinei de Souza Bispo</v>
      </c>
      <c r="C1861" s="28"/>
      <c r="D1861" s="44">
        <f>PLANILHA_COLHEITA_DIÁRIA!$I$2392</f>
        <v>13</v>
      </c>
      <c r="E1861" s="20">
        <v>6</v>
      </c>
      <c r="F1861" s="29" t="str">
        <f>CADASTROS!$E$1589</f>
        <v>Cx. Econômica</v>
      </c>
      <c r="G1861" s="27">
        <f>CADASTROS!$F$1589</f>
        <v>4825</v>
      </c>
      <c r="H1861" s="29">
        <f>CADASTROS!$G$1589</f>
        <v>13</v>
      </c>
      <c r="I1861" s="19" t="str">
        <f>CADASTROS!$H$1589</f>
        <v>804938842-3</v>
      </c>
      <c r="J1861" s="21">
        <f t="shared" si="63"/>
        <v>78</v>
      </c>
    </row>
    <row r="1862" spans="1:10" ht="15.75" x14ac:dyDescent="0.25">
      <c r="A1862" s="27">
        <f>CADASTROS!$B$1590</f>
        <v>1588</v>
      </c>
      <c r="B1862" s="18" t="str">
        <f>CADASTROS!$C$1590</f>
        <v>Raimunda Oliveira dos Anjos</v>
      </c>
      <c r="C1862" s="28"/>
      <c r="D1862" s="44">
        <f>PLANILHA_COLHEITA_DIÁRIA!$I$2404</f>
        <v>22</v>
      </c>
      <c r="E1862" s="20">
        <v>6</v>
      </c>
      <c r="F1862" s="29" t="str">
        <f>CADASTROS!$E$1590</f>
        <v>Cx. Econômica</v>
      </c>
      <c r="G1862" s="27">
        <f>CADASTROS!$F$1590</f>
        <v>780</v>
      </c>
      <c r="H1862" s="29">
        <f>CADASTROS!$G$1590</f>
        <v>13</v>
      </c>
      <c r="I1862" s="19" t="str">
        <f>CADASTROS!$H$1590</f>
        <v>00007713-6</v>
      </c>
      <c r="J1862" s="21">
        <f t="shared" si="63"/>
        <v>132</v>
      </c>
    </row>
    <row r="1863" spans="1:10" ht="15.75" x14ac:dyDescent="0.25">
      <c r="A1863" s="27">
        <f>CADASTROS!$B$1591</f>
        <v>1589</v>
      </c>
      <c r="B1863" s="18" t="str">
        <f>CADASTROS!$C$1591</f>
        <v>Mª de Lurdes Ramalho de Oliveira</v>
      </c>
      <c r="C1863" s="28"/>
      <c r="D1863" s="44">
        <f>PLANILHA_COLHEITA_DIÁRIA!$I$2405</f>
        <v>47.5</v>
      </c>
      <c r="E1863" s="20">
        <v>6</v>
      </c>
      <c r="F1863" s="29" t="str">
        <f>CADASTROS!$E$1591</f>
        <v>Cx. Econômica</v>
      </c>
      <c r="G1863" s="27">
        <f>CADASTROS!$F$1591</f>
        <v>565</v>
      </c>
      <c r="H1863" s="29">
        <f>CADASTROS!$G$1591</f>
        <v>13</v>
      </c>
      <c r="I1863" s="19" t="str">
        <f>CADASTROS!$H$1591</f>
        <v>00006273-3</v>
      </c>
      <c r="J1863" s="21">
        <f t="shared" si="63"/>
        <v>285</v>
      </c>
    </row>
    <row r="1864" spans="1:10" ht="15.75" x14ac:dyDescent="0.25">
      <c r="A1864" s="27">
        <f>CADASTROS!$B$1592</f>
        <v>1590</v>
      </c>
      <c r="B1864" s="18" t="str">
        <f>CADASTROS!$C$1592</f>
        <v>Cosme Moura Passos</v>
      </c>
      <c r="C1864" s="28"/>
      <c r="D1864" s="44">
        <f>PLANILHA_COLHEITA_DIÁRIA!$I$2406</f>
        <v>39</v>
      </c>
      <c r="E1864" s="20">
        <v>6</v>
      </c>
      <c r="F1864" s="29" t="str">
        <f>CADASTROS!$E$1592</f>
        <v>Cx. Econômica</v>
      </c>
      <c r="G1864" s="27">
        <f>CADASTROS!$F$1592</f>
        <v>780</v>
      </c>
      <c r="H1864" s="29">
        <f>CADASTROS!$G$1592</f>
        <v>13</v>
      </c>
      <c r="I1864" s="19" t="str">
        <f>CADASTROS!$H$1592</f>
        <v>00020102-6</v>
      </c>
      <c r="J1864" s="21">
        <f t="shared" si="63"/>
        <v>234</v>
      </c>
    </row>
    <row r="1865" spans="1:10" ht="15.75" x14ac:dyDescent="0.25">
      <c r="A1865" s="27">
        <f>CADASTROS!$B$1593</f>
        <v>1591</v>
      </c>
      <c r="B1865" s="18" t="str">
        <f>CADASTROS!$C$1593</f>
        <v>Luzinete Gomes</v>
      </c>
      <c r="C1865" s="28"/>
      <c r="D1865" s="44">
        <f>PLANILHA_COLHEITA_DIÁRIA!$I$2407</f>
        <v>14</v>
      </c>
      <c r="E1865" s="20">
        <v>6</v>
      </c>
      <c r="F1865" s="29" t="str">
        <f>CADASTROS!$E$1593</f>
        <v>Cx. Econômica</v>
      </c>
      <c r="G1865" s="27">
        <f>CADASTROS!$F$1593</f>
        <v>949</v>
      </c>
      <c r="H1865" s="29">
        <f>CADASTROS!$G$1593</f>
        <v>13</v>
      </c>
      <c r="I1865" s="19" t="str">
        <f>CADASTROS!$H$1593</f>
        <v>00007071-7</v>
      </c>
      <c r="J1865" s="21">
        <f t="shared" si="63"/>
        <v>84</v>
      </c>
    </row>
    <row r="1866" spans="1:10" ht="15.75" x14ac:dyDescent="0.25">
      <c r="A1866" s="27">
        <f>CADASTROS!$B$1594</f>
        <v>1592</v>
      </c>
      <c r="B1866" s="18" t="str">
        <f>CADASTROS!$C$1594</f>
        <v>Godofredo Santos Vieira</v>
      </c>
      <c r="C1866" s="28"/>
      <c r="D1866" s="44">
        <f>PLANILHA_COLHEITA_DIÁRIA!$I$2408</f>
        <v>34</v>
      </c>
      <c r="E1866" s="20">
        <v>6</v>
      </c>
      <c r="F1866" s="29" t="str">
        <f>CADASTROS!$E$1594</f>
        <v>Cx. Econômica</v>
      </c>
      <c r="G1866" s="27">
        <f>CADASTROS!$F$1594</f>
        <v>4818</v>
      </c>
      <c r="H1866" s="29">
        <f>CADASTROS!$G$1594</f>
        <v>13</v>
      </c>
      <c r="I1866" s="19" t="str">
        <f>CADASTROS!$H$1594</f>
        <v>00014985-3</v>
      </c>
      <c r="J1866" s="21">
        <f t="shared" si="63"/>
        <v>204</v>
      </c>
    </row>
    <row r="1867" spans="1:10" ht="15.75" x14ac:dyDescent="0.25">
      <c r="A1867" s="27">
        <f>CADASTROS!$B$1595</f>
        <v>1593</v>
      </c>
      <c r="B1867" s="18" t="str">
        <f>CADASTROS!$C$1595</f>
        <v>Vilmarcos Santana Bastos</v>
      </c>
      <c r="C1867" s="28"/>
      <c r="D1867" s="44">
        <f>PLANILHA_COLHEITA_DIÁRIA!$I$2409</f>
        <v>12</v>
      </c>
      <c r="E1867" s="20">
        <v>6</v>
      </c>
      <c r="F1867" s="29" t="str">
        <f>CADASTROS!$E$1595</f>
        <v>Cx. Econômica</v>
      </c>
      <c r="G1867" s="27">
        <f>CADASTROS!$F$1595</f>
        <v>138</v>
      </c>
      <c r="H1867" s="29">
        <f>CADASTROS!$G$1595</f>
        <v>13</v>
      </c>
      <c r="I1867" s="19" t="str">
        <f>CADASTROS!$H$1595</f>
        <v>00015940-1</v>
      </c>
      <c r="J1867" s="21">
        <f t="shared" si="63"/>
        <v>72</v>
      </c>
    </row>
    <row r="1868" spans="1:10" ht="15.75" x14ac:dyDescent="0.25">
      <c r="A1868" s="27">
        <f>CADASTROS!$B$1596</f>
        <v>1594</v>
      </c>
      <c r="B1868" s="18" t="str">
        <f>CADASTROS!$C$1596</f>
        <v>Maremi Teles dos Santos</v>
      </c>
      <c r="C1868" s="28"/>
      <c r="D1868" s="44">
        <f>PLANILHA_COLHEITA_DIÁRIA!$I$2410</f>
        <v>17.5</v>
      </c>
      <c r="E1868" s="20">
        <v>6</v>
      </c>
      <c r="F1868" s="29" t="str">
        <f>CADASTROS!$E$1596</f>
        <v>Cx. Econômica</v>
      </c>
      <c r="G1868" s="27">
        <f>CADASTROS!$F$1596</f>
        <v>4825</v>
      </c>
      <c r="H1868" s="29">
        <f>CADASTROS!$G$1596</f>
        <v>13</v>
      </c>
      <c r="I1868" s="19" t="str">
        <f>CADASTROS!$H$1596</f>
        <v>00023809-9</v>
      </c>
      <c r="J1868" s="21">
        <f t="shared" si="63"/>
        <v>105</v>
      </c>
    </row>
    <row r="1869" spans="1:10" ht="15.75" x14ac:dyDescent="0.25">
      <c r="A1869" s="27">
        <f>CADASTROS!$B$1597</f>
        <v>1595</v>
      </c>
      <c r="B1869" s="18" t="str">
        <f>CADASTROS!$C$1597</f>
        <v>Eleaci Silva Araújo Alves</v>
      </c>
      <c r="C1869" s="28"/>
      <c r="D1869" s="44">
        <f>PLANILHA_COLHEITA_DIÁRIA!$I$2411</f>
        <v>0</v>
      </c>
      <c r="E1869" s="20">
        <v>6</v>
      </c>
      <c r="F1869" s="29" t="str">
        <f>CADASTROS!$E$1597</f>
        <v>Bradesco</v>
      </c>
      <c r="G1869" s="27" t="str">
        <f>CADASTROS!$F$1597</f>
        <v>3616-1</v>
      </c>
      <c r="H1869" s="29" t="str">
        <f>CADASTROS!$G$1597</f>
        <v>poup</v>
      </c>
      <c r="I1869" s="19" t="str">
        <f>CADASTROS!$H$1597</f>
        <v>1000770-4</v>
      </c>
      <c r="J1869" s="21">
        <f t="shared" si="63"/>
        <v>0</v>
      </c>
    </row>
    <row r="1870" spans="1:10" ht="15.75" x14ac:dyDescent="0.25">
      <c r="A1870" s="27">
        <f>CADASTROS!$B$1598</f>
        <v>1596</v>
      </c>
      <c r="B1870" s="18" t="str">
        <f>CADASTROS!$C$1598</f>
        <v>Enivaldo de Souza Silva</v>
      </c>
      <c r="C1870" s="28"/>
      <c r="D1870" s="44">
        <f>PLANILHA_COLHEITA_DIÁRIA!$I$2412</f>
        <v>49.5</v>
      </c>
      <c r="E1870" s="20">
        <v>6</v>
      </c>
      <c r="F1870" s="29" t="str">
        <f>CADASTROS!$E$1598</f>
        <v>Cx. Econômica</v>
      </c>
      <c r="G1870" s="27">
        <f>CADASTROS!$F$1598</f>
        <v>4825</v>
      </c>
      <c r="H1870" s="29">
        <f>CADASTROS!$G$1598</f>
        <v>1288</v>
      </c>
      <c r="I1870" s="19" t="str">
        <f>CADASTROS!$H$1598</f>
        <v>804063116-3</v>
      </c>
      <c r="J1870" s="21">
        <f t="shared" si="63"/>
        <v>297</v>
      </c>
    </row>
    <row r="1871" spans="1:10" ht="15.75" x14ac:dyDescent="0.25">
      <c r="A1871" s="27">
        <f>CADASTROS!$B$1599</f>
        <v>1597</v>
      </c>
      <c r="B1871" s="18" t="str">
        <f>CADASTROS!$C$1599</f>
        <v>Egídio de Jesus</v>
      </c>
      <c r="C1871" s="28"/>
      <c r="D1871" s="51">
        <f>PLANILHA_COLHEITA_DIÁRIA!$I$2413</f>
        <v>9.5</v>
      </c>
      <c r="E1871" s="20">
        <v>6</v>
      </c>
      <c r="F1871" s="29" t="str">
        <f>CADASTROS!$E$1599</f>
        <v>Cx. Econômica</v>
      </c>
      <c r="G1871" s="27">
        <f>CADASTROS!$F$1599</f>
        <v>4825</v>
      </c>
      <c r="H1871" s="29">
        <f>CADASTROS!$G$1599</f>
        <v>1288</v>
      </c>
      <c r="I1871" s="19" t="str">
        <f>CADASTROS!$H$1599</f>
        <v>875563432-8</v>
      </c>
      <c r="J1871" s="21">
        <f t="shared" si="63"/>
        <v>57</v>
      </c>
    </row>
    <row r="1872" spans="1:10" ht="15.75" x14ac:dyDescent="0.25">
      <c r="A1872" s="27">
        <f>CADASTROS!$B$1600</f>
        <v>1598</v>
      </c>
      <c r="B1872" s="18" t="str">
        <f>CADASTROS!$C$1600</f>
        <v>Lucimara Bispo da Silva</v>
      </c>
      <c r="C1872" s="28"/>
      <c r="D1872" s="51">
        <f>PLANILHA_COLHEITA_DIÁRIA!$I$2414</f>
        <v>10</v>
      </c>
      <c r="E1872" s="20">
        <v>6</v>
      </c>
      <c r="F1872" s="29" t="str">
        <f>CADASTROS!$E$1600</f>
        <v>Cx. Econômica</v>
      </c>
      <c r="G1872" s="27">
        <f>CADASTROS!$F$1600</f>
        <v>4825</v>
      </c>
      <c r="H1872" s="29">
        <f>CADASTROS!$G$1600</f>
        <v>1288</v>
      </c>
      <c r="I1872" s="19" t="str">
        <f>CADASTROS!$H$1600</f>
        <v>860460519-1</v>
      </c>
      <c r="J1872" s="21">
        <f t="shared" si="63"/>
        <v>60</v>
      </c>
    </row>
    <row r="1873" spans="1:10" ht="15.75" x14ac:dyDescent="0.25">
      <c r="A1873" s="27"/>
      <c r="B1873" s="18"/>
      <c r="C1873" s="28"/>
      <c r="D1873" s="44"/>
      <c r="E1873" s="20"/>
      <c r="F1873" s="29"/>
      <c r="G1873" s="27"/>
      <c r="H1873" s="29"/>
      <c r="I1873" s="19"/>
      <c r="J1873" s="21"/>
    </row>
    <row r="1874" spans="1:10" ht="15.75" x14ac:dyDescent="0.25">
      <c r="A1874" s="27"/>
      <c r="B1874" s="18"/>
      <c r="C1874" s="28"/>
      <c r="D1874" s="44"/>
      <c r="E1874" s="20"/>
      <c r="F1874" s="29"/>
      <c r="G1874" s="27"/>
      <c r="H1874" s="29"/>
      <c r="I1874" s="19"/>
      <c r="J1874" s="21"/>
    </row>
    <row r="1875" spans="1:10" ht="15.75" x14ac:dyDescent="0.25">
      <c r="A1875" s="27"/>
      <c r="B1875" s="18"/>
      <c r="C1875" s="28"/>
      <c r="D1875" s="44"/>
      <c r="E1875" s="20"/>
      <c r="F1875" s="29"/>
      <c r="G1875" s="27"/>
      <c r="H1875" s="29"/>
      <c r="I1875" s="19"/>
      <c r="J1875" s="21"/>
    </row>
    <row r="1876" spans="1:10" ht="15.75" x14ac:dyDescent="0.25">
      <c r="A1876" s="27"/>
      <c r="B1876" s="18"/>
      <c r="C1876" s="28"/>
      <c r="D1876" s="44"/>
      <c r="E1876" s="20"/>
      <c r="F1876" s="29"/>
      <c r="G1876" s="27"/>
      <c r="H1876" s="29"/>
      <c r="I1876" s="19"/>
      <c r="J1876" s="21"/>
    </row>
    <row r="1877" spans="1:10" ht="15.75" x14ac:dyDescent="0.25">
      <c r="A1877" s="27"/>
      <c r="B1877" s="18"/>
      <c r="C1877" s="28"/>
      <c r="D1877" s="51"/>
      <c r="E1877" s="20"/>
      <c r="F1877" s="29"/>
      <c r="G1877" s="27"/>
      <c r="H1877" s="29"/>
      <c r="I1877" s="19"/>
      <c r="J1877" s="21"/>
    </row>
    <row r="1878" spans="1:10" ht="15.75" x14ac:dyDescent="0.25">
      <c r="A1878" s="27"/>
      <c r="B1878" s="18"/>
      <c r="C1878" s="28"/>
      <c r="D1878" s="51"/>
      <c r="E1878" s="20"/>
      <c r="F1878" s="29"/>
      <c r="G1878" s="27"/>
      <c r="H1878" s="29"/>
      <c r="I1878" s="19"/>
      <c r="J1878" s="21"/>
    </row>
    <row r="1879" spans="1:10" ht="15.75" x14ac:dyDescent="0.25">
      <c r="A1879" s="27"/>
      <c r="B1879" s="18"/>
      <c r="C1879" s="28"/>
      <c r="D1879" s="44"/>
      <c r="E1879" s="20"/>
      <c r="F1879" s="29"/>
      <c r="G1879" s="27"/>
      <c r="H1879" s="29"/>
      <c r="I1879" s="19"/>
      <c r="J1879" s="21"/>
    </row>
    <row r="1880" spans="1:10" ht="15.75" x14ac:dyDescent="0.25">
      <c r="A1880" s="27"/>
      <c r="B1880" s="18"/>
      <c r="C1880" s="28"/>
      <c r="D1880" s="44"/>
      <c r="E1880" s="20"/>
      <c r="F1880" s="29"/>
      <c r="G1880" s="27"/>
      <c r="H1880" s="29"/>
      <c r="I1880" s="19"/>
      <c r="J1880" s="21"/>
    </row>
    <row r="1881" spans="1:10" ht="15.75" x14ac:dyDescent="0.25">
      <c r="A1881" s="27"/>
      <c r="B1881" s="18"/>
      <c r="C1881" s="28"/>
      <c r="D1881" s="51"/>
      <c r="E1881" s="20"/>
      <c r="F1881" s="29"/>
      <c r="G1881" s="27"/>
      <c r="H1881" s="29"/>
      <c r="I1881" s="19"/>
      <c r="J1881" s="21"/>
    </row>
    <row r="1882" spans="1:10" ht="15.75" x14ac:dyDescent="0.25">
      <c r="A1882" s="27"/>
      <c r="B1882" s="18"/>
      <c r="C1882" s="28"/>
      <c r="D1882" s="44"/>
      <c r="E1882" s="20"/>
      <c r="F1882" s="29"/>
      <c r="G1882" s="27"/>
      <c r="H1882" s="29"/>
      <c r="I1882" s="19"/>
      <c r="J1882" s="21"/>
    </row>
    <row r="1883" spans="1:10" ht="15.75" x14ac:dyDescent="0.25">
      <c r="A1883" s="27"/>
      <c r="B1883" s="18"/>
      <c r="C1883" s="28"/>
      <c r="D1883" s="44"/>
      <c r="E1883" s="20"/>
      <c r="F1883" s="29"/>
      <c r="G1883" s="27"/>
      <c r="H1883" s="29"/>
      <c r="I1883" s="19"/>
      <c r="J1883" s="21"/>
    </row>
    <row r="1884" spans="1:10" ht="15.75" x14ac:dyDescent="0.25">
      <c r="A1884" s="27"/>
      <c r="B1884" s="18"/>
      <c r="C1884" s="28"/>
      <c r="D1884" s="44"/>
      <c r="E1884" s="20"/>
      <c r="F1884" s="29"/>
      <c r="G1884" s="27"/>
      <c r="H1884" s="29"/>
      <c r="I1884" s="19"/>
      <c r="J1884" s="21"/>
    </row>
    <row r="1885" spans="1:10" ht="15.75" x14ac:dyDescent="0.25">
      <c r="A1885" s="27"/>
      <c r="B1885" s="18"/>
      <c r="C1885" s="28"/>
      <c r="D1885" s="64"/>
      <c r="E1885" s="20"/>
      <c r="F1885" s="29"/>
      <c r="G1885" s="27"/>
      <c r="H1885" s="29"/>
      <c r="I1885" s="19"/>
      <c r="J1885" s="21"/>
    </row>
    <row r="1886" spans="1:10" ht="15.75" x14ac:dyDescent="0.25">
      <c r="A1886" s="27"/>
      <c r="B1886" s="18"/>
      <c r="C1886" s="28"/>
      <c r="D1886" s="44"/>
      <c r="E1886" s="20"/>
      <c r="F1886" s="29"/>
      <c r="G1886" s="27"/>
      <c r="H1886" s="29"/>
      <c r="I1886" s="19"/>
      <c r="J1886" s="21"/>
    </row>
    <row r="1887" spans="1:10" ht="15.75" x14ac:dyDescent="0.25">
      <c r="A1887" s="27"/>
      <c r="B1887" s="18"/>
      <c r="C1887" s="28"/>
      <c r="D1887" s="51"/>
      <c r="E1887" s="20"/>
      <c r="F1887" s="29"/>
      <c r="G1887" s="27"/>
      <c r="H1887" s="29"/>
      <c r="I1887" s="19"/>
      <c r="J1887" s="21"/>
    </row>
    <row r="1888" spans="1:10" ht="15.75" x14ac:dyDescent="0.25">
      <c r="A1888" s="27"/>
      <c r="B1888" s="18"/>
      <c r="C1888" s="28"/>
      <c r="D1888" s="44"/>
      <c r="E1888" s="20"/>
      <c r="F1888" s="29"/>
      <c r="G1888" s="27"/>
      <c r="H1888" s="29"/>
      <c r="I1888" s="19"/>
      <c r="J1888" s="21"/>
    </row>
    <row r="1889" spans="1:10" ht="15.75" x14ac:dyDescent="0.25">
      <c r="A1889" s="27"/>
      <c r="B1889" s="18"/>
      <c r="C1889" s="28"/>
      <c r="D1889" s="51"/>
      <c r="E1889" s="20"/>
      <c r="F1889" s="29"/>
      <c r="G1889" s="27"/>
      <c r="H1889" s="29"/>
      <c r="I1889" s="19"/>
      <c r="J1889" s="21"/>
    </row>
    <row r="1890" spans="1:10" ht="15.75" x14ac:dyDescent="0.25">
      <c r="A1890" s="27"/>
      <c r="B1890" s="18"/>
      <c r="C1890" s="28"/>
      <c r="D1890" s="44"/>
      <c r="E1890" s="20"/>
      <c r="F1890" s="29"/>
      <c r="G1890" s="27"/>
      <c r="H1890" s="29"/>
      <c r="I1890" s="19"/>
      <c r="J1890" s="21"/>
    </row>
    <row r="1891" spans="1:10" ht="15.75" x14ac:dyDescent="0.25">
      <c r="A1891" s="27"/>
      <c r="B1891" s="18"/>
      <c r="C1891" s="28"/>
      <c r="D1891" s="44"/>
      <c r="E1891" s="20"/>
      <c r="F1891" s="29"/>
      <c r="G1891" s="27"/>
      <c r="H1891" s="29"/>
      <c r="I1891" s="19"/>
      <c r="J1891" s="21"/>
    </row>
    <row r="1892" spans="1:10" ht="15.75" x14ac:dyDescent="0.25">
      <c r="A1892" s="27"/>
      <c r="B1892" s="18"/>
      <c r="C1892" s="28"/>
      <c r="D1892" s="44"/>
      <c r="E1892" s="20"/>
      <c r="F1892" s="29"/>
      <c r="G1892" s="27"/>
      <c r="H1892" s="29"/>
      <c r="I1892" s="19"/>
      <c r="J1892" s="21"/>
    </row>
    <row r="1893" spans="1:10" ht="15.75" x14ac:dyDescent="0.25">
      <c r="A1893" s="27"/>
      <c r="B1893" s="18"/>
      <c r="C1893" s="28"/>
      <c r="D1893" s="44"/>
      <c r="E1893" s="20"/>
      <c r="F1893" s="29"/>
      <c r="G1893" s="27"/>
      <c r="H1893" s="29"/>
      <c r="I1893" s="19"/>
      <c r="J1893" s="21"/>
    </row>
    <row r="1894" spans="1:10" ht="15.75" x14ac:dyDescent="0.25">
      <c r="B1894" s="7"/>
      <c r="C1894" s="7"/>
      <c r="D1894" s="15">
        <f>SUM(D1849:D1893)</f>
        <v>535</v>
      </c>
      <c r="E1894" s="15"/>
      <c r="F1894" s="41"/>
      <c r="G1894" s="12"/>
      <c r="H1894" s="12"/>
      <c r="I1894" s="42"/>
      <c r="J1894" s="17">
        <f>SUM(J1849:J1893)</f>
        <v>3210</v>
      </c>
    </row>
  </sheetData>
  <mergeCells count="497">
    <mergeCell ref="M428:N428"/>
    <mergeCell ref="Q428:T428"/>
    <mergeCell ref="L379:U379"/>
    <mergeCell ref="L380:U380"/>
    <mergeCell ref="M381:M382"/>
    <mergeCell ref="N381:N382"/>
    <mergeCell ref="O381:O382"/>
    <mergeCell ref="Q381:Q382"/>
    <mergeCell ref="R381:R382"/>
    <mergeCell ref="S381:S382"/>
    <mergeCell ref="T381:T382"/>
    <mergeCell ref="U381:U382"/>
    <mergeCell ref="A1844:J1844"/>
    <mergeCell ref="A1845:J1845"/>
    <mergeCell ref="A1846:J1846"/>
    <mergeCell ref="B1847:B1848"/>
    <mergeCell ref="C1847:C1848"/>
    <mergeCell ref="J1847:J1848"/>
    <mergeCell ref="J1431:J1432"/>
    <mergeCell ref="J1483:J1484"/>
    <mergeCell ref="J1535:J1536"/>
    <mergeCell ref="J1587:J1588"/>
    <mergeCell ref="J1639:J1640"/>
    <mergeCell ref="J1691:J1692"/>
    <mergeCell ref="J1743:J1744"/>
    <mergeCell ref="A1688:J1688"/>
    <mergeCell ref="A1689:J1689"/>
    <mergeCell ref="A1690:J1690"/>
    <mergeCell ref="B1691:B1692"/>
    <mergeCell ref="C1691:C1692"/>
    <mergeCell ref="A1636:J1636"/>
    <mergeCell ref="A1637:J1637"/>
    <mergeCell ref="A1638:J1638"/>
    <mergeCell ref="B1639:B1640"/>
    <mergeCell ref="C1639:C1640"/>
    <mergeCell ref="A1584:J1584"/>
    <mergeCell ref="A1585:J1585"/>
    <mergeCell ref="A1532:J1532"/>
    <mergeCell ref="A1533:J1533"/>
    <mergeCell ref="A1534:J1534"/>
    <mergeCell ref="B1535:B1536"/>
    <mergeCell ref="C1535:C1536"/>
    <mergeCell ref="B1062:C1062"/>
    <mergeCell ref="A1012:J1012"/>
    <mergeCell ref="A1013:J1013"/>
    <mergeCell ref="A1014:J1014"/>
    <mergeCell ref="B1015:B1016"/>
    <mergeCell ref="C1015:C1016"/>
    <mergeCell ref="D1015:D1016"/>
    <mergeCell ref="F1015:F1016"/>
    <mergeCell ref="G1015:G1016"/>
    <mergeCell ref="H1015:H1016"/>
    <mergeCell ref="I1015:I1016"/>
    <mergeCell ref="J1015:J1016"/>
    <mergeCell ref="A1168:J1168"/>
    <mergeCell ref="A1169:J1169"/>
    <mergeCell ref="A1170:J1170"/>
    <mergeCell ref="B1171:B1172"/>
    <mergeCell ref="C1171:C1172"/>
    <mergeCell ref="A1066:J1066"/>
    <mergeCell ref="A802:J802"/>
    <mergeCell ref="B803:B804"/>
    <mergeCell ref="C803:C804"/>
    <mergeCell ref="D803:D804"/>
    <mergeCell ref="F803:F804"/>
    <mergeCell ref="G803:G804"/>
    <mergeCell ref="H803:H804"/>
    <mergeCell ref="I803:I804"/>
    <mergeCell ref="J803:J804"/>
    <mergeCell ref="B903:C903"/>
    <mergeCell ref="A853:J853"/>
    <mergeCell ref="A855:J855"/>
    <mergeCell ref="B856:B857"/>
    <mergeCell ref="C856:C857"/>
    <mergeCell ref="D856:D857"/>
    <mergeCell ref="F856:F857"/>
    <mergeCell ref="G856:G857"/>
    <mergeCell ref="H856:H857"/>
    <mergeCell ref="I856:I857"/>
    <mergeCell ref="J856:J857"/>
    <mergeCell ref="A854:J854"/>
    <mergeCell ref="B1009:C1009"/>
    <mergeCell ref="B1166:C1166"/>
    <mergeCell ref="A1116:J1116"/>
    <mergeCell ref="A1117:J1117"/>
    <mergeCell ref="B1119:B1120"/>
    <mergeCell ref="C1119:C1120"/>
    <mergeCell ref="D1119:D1120"/>
    <mergeCell ref="F1119:F1120"/>
    <mergeCell ref="G1119:G1120"/>
    <mergeCell ref="H1119:H1120"/>
    <mergeCell ref="I1119:I1120"/>
    <mergeCell ref="J1119:J1120"/>
    <mergeCell ref="B1114:C1114"/>
    <mergeCell ref="A1064:J1064"/>
    <mergeCell ref="A1065:J1065"/>
    <mergeCell ref="A1118:J1118"/>
    <mergeCell ref="B1067:B1068"/>
    <mergeCell ref="C1067:C1068"/>
    <mergeCell ref="D1067:D1068"/>
    <mergeCell ref="F1067:F1068"/>
    <mergeCell ref="G1067:G1068"/>
    <mergeCell ref="H1067:H1068"/>
    <mergeCell ref="I1067:I1068"/>
    <mergeCell ref="J1067:J1068"/>
    <mergeCell ref="A695:J695"/>
    <mergeCell ref="A696:J696"/>
    <mergeCell ref="A697:J697"/>
    <mergeCell ref="B698:B699"/>
    <mergeCell ref="C698:C699"/>
    <mergeCell ref="D698:D699"/>
    <mergeCell ref="B955:C955"/>
    <mergeCell ref="F955:I955"/>
    <mergeCell ref="A905:J905"/>
    <mergeCell ref="A906:J906"/>
    <mergeCell ref="A907:J907"/>
    <mergeCell ref="B908:B909"/>
    <mergeCell ref="C908:C909"/>
    <mergeCell ref="D908:D909"/>
    <mergeCell ref="F908:F909"/>
    <mergeCell ref="G908:G909"/>
    <mergeCell ref="H908:H909"/>
    <mergeCell ref="I908:I909"/>
    <mergeCell ref="J908:J909"/>
    <mergeCell ref="B850:C850"/>
    <mergeCell ref="F850:I850"/>
    <mergeCell ref="A800:J800"/>
    <mergeCell ref="A801:J801"/>
    <mergeCell ref="F698:F699"/>
    <mergeCell ref="I698:I699"/>
    <mergeCell ref="J698:J699"/>
    <mergeCell ref="B798:C798"/>
    <mergeCell ref="F798:I798"/>
    <mergeCell ref="A748:J748"/>
    <mergeCell ref="A749:J749"/>
    <mergeCell ref="A750:J750"/>
    <mergeCell ref="B751:B752"/>
    <mergeCell ref="C751:C752"/>
    <mergeCell ref="D751:D752"/>
    <mergeCell ref="F751:F752"/>
    <mergeCell ref="G751:G752"/>
    <mergeCell ref="H751:H752"/>
    <mergeCell ref="I751:I752"/>
    <mergeCell ref="J751:J752"/>
    <mergeCell ref="B745:C745"/>
    <mergeCell ref="G698:G699"/>
    <mergeCell ref="H698:H699"/>
    <mergeCell ref="M321:N321"/>
    <mergeCell ref="Q321:T321"/>
    <mergeCell ref="L272:U272"/>
    <mergeCell ref="L273:U273"/>
    <mergeCell ref="M274:M275"/>
    <mergeCell ref="N274:N275"/>
    <mergeCell ref="O274:O275"/>
    <mergeCell ref="Q274:Q275"/>
    <mergeCell ref="R274:R275"/>
    <mergeCell ref="S274:S275"/>
    <mergeCell ref="T274:T275"/>
    <mergeCell ref="U274:U275"/>
    <mergeCell ref="M376:N376"/>
    <mergeCell ref="Q376:T376"/>
    <mergeCell ref="M372:N372"/>
    <mergeCell ref="Q372:T372"/>
    <mergeCell ref="L323:U323"/>
    <mergeCell ref="L324:U324"/>
    <mergeCell ref="M325:M326"/>
    <mergeCell ref="S325:S326"/>
    <mergeCell ref="T325:T326"/>
    <mergeCell ref="U325:U326"/>
    <mergeCell ref="N325:N326"/>
    <mergeCell ref="O325:O326"/>
    <mergeCell ref="Q325:Q326"/>
    <mergeCell ref="R325:R326"/>
    <mergeCell ref="B533:C533"/>
    <mergeCell ref="F533:I533"/>
    <mergeCell ref="A483:J483"/>
    <mergeCell ref="A484:J484"/>
    <mergeCell ref="A538:J538"/>
    <mergeCell ref="B486:B487"/>
    <mergeCell ref="C486:C487"/>
    <mergeCell ref="D486:D487"/>
    <mergeCell ref="F486:F487"/>
    <mergeCell ref="G486:G487"/>
    <mergeCell ref="H486:H487"/>
    <mergeCell ref="I486:I487"/>
    <mergeCell ref="J486:J487"/>
    <mergeCell ref="A485:J485"/>
    <mergeCell ref="B480:C480"/>
    <mergeCell ref="F480:I480"/>
    <mergeCell ref="A430:J430"/>
    <mergeCell ref="A431:J431"/>
    <mergeCell ref="A432:J432"/>
    <mergeCell ref="B433:B434"/>
    <mergeCell ref="C433:C434"/>
    <mergeCell ref="D433:D434"/>
    <mergeCell ref="F433:F434"/>
    <mergeCell ref="G433:G434"/>
    <mergeCell ref="H433:H434"/>
    <mergeCell ref="I433:I434"/>
    <mergeCell ref="J433:J434"/>
    <mergeCell ref="S168:S169"/>
    <mergeCell ref="T168:T169"/>
    <mergeCell ref="U168:U169"/>
    <mergeCell ref="M215:N215"/>
    <mergeCell ref="Q215:T215"/>
    <mergeCell ref="M168:M169"/>
    <mergeCell ref="N168:N169"/>
    <mergeCell ref="O168:O169"/>
    <mergeCell ref="Q168:Q169"/>
    <mergeCell ref="R168:R169"/>
    <mergeCell ref="A218:J218"/>
    <mergeCell ref="A219:J219"/>
    <mergeCell ref="A220:J220"/>
    <mergeCell ref="B221:B222"/>
    <mergeCell ref="C221:C222"/>
    <mergeCell ref="D221:D222"/>
    <mergeCell ref="F221:F222"/>
    <mergeCell ref="G221:G222"/>
    <mergeCell ref="M163:N163"/>
    <mergeCell ref="B215:C215"/>
    <mergeCell ref="F215:I215"/>
    <mergeCell ref="A165:J165"/>
    <mergeCell ref="A166:J166"/>
    <mergeCell ref="A167:J167"/>
    <mergeCell ref="B168:B169"/>
    <mergeCell ref="C168:C169"/>
    <mergeCell ref="D168:D169"/>
    <mergeCell ref="F168:F169"/>
    <mergeCell ref="G168:G169"/>
    <mergeCell ref="H168:H169"/>
    <mergeCell ref="I168:I169"/>
    <mergeCell ref="J168:J169"/>
    <mergeCell ref="B163:C163"/>
    <mergeCell ref="F163:I163"/>
    <mergeCell ref="Q163:T163"/>
    <mergeCell ref="L165:U165"/>
    <mergeCell ref="L166:U166"/>
    <mergeCell ref="L167:U167"/>
    <mergeCell ref="L113:U113"/>
    <mergeCell ref="L114:U114"/>
    <mergeCell ref="L115:U115"/>
    <mergeCell ref="M116:M117"/>
    <mergeCell ref="N116:N117"/>
    <mergeCell ref="O116:O117"/>
    <mergeCell ref="Q116:Q117"/>
    <mergeCell ref="R116:R117"/>
    <mergeCell ref="S116:S117"/>
    <mergeCell ref="T116:T117"/>
    <mergeCell ref="U116:U117"/>
    <mergeCell ref="S63:S64"/>
    <mergeCell ref="T63:T64"/>
    <mergeCell ref="U63:U64"/>
    <mergeCell ref="M110:N110"/>
    <mergeCell ref="Q110:T110"/>
    <mergeCell ref="M63:M64"/>
    <mergeCell ref="N63:N64"/>
    <mergeCell ref="O63:O64"/>
    <mergeCell ref="Q63:Q64"/>
    <mergeCell ref="R63:R64"/>
    <mergeCell ref="M56:N56"/>
    <mergeCell ref="Q56:T56"/>
    <mergeCell ref="L60:U60"/>
    <mergeCell ref="L61:U61"/>
    <mergeCell ref="L62:U62"/>
    <mergeCell ref="L2:U2"/>
    <mergeCell ref="L3:U3"/>
    <mergeCell ref="L4:U4"/>
    <mergeCell ref="M5:M6"/>
    <mergeCell ref="N5:N6"/>
    <mergeCell ref="O5:O6"/>
    <mergeCell ref="Q5:Q6"/>
    <mergeCell ref="R5:R6"/>
    <mergeCell ref="S5:S6"/>
    <mergeCell ref="T5:T6"/>
    <mergeCell ref="U5:U6"/>
    <mergeCell ref="B110:C110"/>
    <mergeCell ref="F110:I110"/>
    <mergeCell ref="A59:J59"/>
    <mergeCell ref="A60:J60"/>
    <mergeCell ref="A61:J61"/>
    <mergeCell ref="B63:B64"/>
    <mergeCell ref="C63:C64"/>
    <mergeCell ref="D63:D64"/>
    <mergeCell ref="F63:F64"/>
    <mergeCell ref="G63:G64"/>
    <mergeCell ref="H63:H64"/>
    <mergeCell ref="I63:I64"/>
    <mergeCell ref="J63:J64"/>
    <mergeCell ref="A1:J1"/>
    <mergeCell ref="A2:J2"/>
    <mergeCell ref="A3:J3"/>
    <mergeCell ref="A62:J62"/>
    <mergeCell ref="B56:C56"/>
    <mergeCell ref="F56:I56"/>
    <mergeCell ref="B5:B6"/>
    <mergeCell ref="C5:C6"/>
    <mergeCell ref="D5:D6"/>
    <mergeCell ref="F5:F6"/>
    <mergeCell ref="G5:G6"/>
    <mergeCell ref="H5:H6"/>
    <mergeCell ref="I5:I6"/>
    <mergeCell ref="J5:J6"/>
    <mergeCell ref="A4:J4"/>
    <mergeCell ref="A113:J113"/>
    <mergeCell ref="A114:J114"/>
    <mergeCell ref="A115:J115"/>
    <mergeCell ref="B116:B117"/>
    <mergeCell ref="C116:C117"/>
    <mergeCell ref="D116:D117"/>
    <mergeCell ref="F116:F117"/>
    <mergeCell ref="G116:G117"/>
    <mergeCell ref="H116:H117"/>
    <mergeCell ref="I116:I117"/>
    <mergeCell ref="J116:J117"/>
    <mergeCell ref="H221:H222"/>
    <mergeCell ref="I221:I222"/>
    <mergeCell ref="J221:J222"/>
    <mergeCell ref="B321:C321"/>
    <mergeCell ref="F321:I321"/>
    <mergeCell ref="B268:C268"/>
    <mergeCell ref="F268:I268"/>
    <mergeCell ref="A271:J271"/>
    <mergeCell ref="A272:J272"/>
    <mergeCell ref="A273:J273"/>
    <mergeCell ref="B274:B275"/>
    <mergeCell ref="C274:C275"/>
    <mergeCell ref="D274:D275"/>
    <mergeCell ref="F274:F275"/>
    <mergeCell ref="G274:G275"/>
    <mergeCell ref="H274:H275"/>
    <mergeCell ref="I274:I275"/>
    <mergeCell ref="J274:J275"/>
    <mergeCell ref="M267:N267"/>
    <mergeCell ref="Q267:T267"/>
    <mergeCell ref="L218:U218"/>
    <mergeCell ref="L219:U219"/>
    <mergeCell ref="M220:M221"/>
    <mergeCell ref="N220:N221"/>
    <mergeCell ref="O220:O221"/>
    <mergeCell ref="Q220:Q221"/>
    <mergeCell ref="R220:R221"/>
    <mergeCell ref="S220:S221"/>
    <mergeCell ref="T220:T221"/>
    <mergeCell ref="U220:U221"/>
    <mergeCell ref="B374:C374"/>
    <mergeCell ref="F374:I374"/>
    <mergeCell ref="A324:J324"/>
    <mergeCell ref="A325:J325"/>
    <mergeCell ref="A326:J326"/>
    <mergeCell ref="B327:B328"/>
    <mergeCell ref="C327:C328"/>
    <mergeCell ref="D327:D328"/>
    <mergeCell ref="F327:F328"/>
    <mergeCell ref="G327:G328"/>
    <mergeCell ref="H327:H328"/>
    <mergeCell ref="I327:I328"/>
    <mergeCell ref="J327:J328"/>
    <mergeCell ref="B427:C427"/>
    <mergeCell ref="F427:I427"/>
    <mergeCell ref="A377:J377"/>
    <mergeCell ref="A378:J378"/>
    <mergeCell ref="A379:J379"/>
    <mergeCell ref="B380:B381"/>
    <mergeCell ref="C380:C381"/>
    <mergeCell ref="D380:D381"/>
    <mergeCell ref="F380:F381"/>
    <mergeCell ref="G380:G381"/>
    <mergeCell ref="H380:H381"/>
    <mergeCell ref="I380:I381"/>
    <mergeCell ref="J380:J381"/>
    <mergeCell ref="B586:C586"/>
    <mergeCell ref="F586:I586"/>
    <mergeCell ref="A536:J536"/>
    <mergeCell ref="A537:J537"/>
    <mergeCell ref="B539:B540"/>
    <mergeCell ref="C539:C540"/>
    <mergeCell ref="D539:D540"/>
    <mergeCell ref="F539:F540"/>
    <mergeCell ref="G539:G540"/>
    <mergeCell ref="H539:H540"/>
    <mergeCell ref="I539:I540"/>
    <mergeCell ref="J539:J540"/>
    <mergeCell ref="B639:C639"/>
    <mergeCell ref="A589:J589"/>
    <mergeCell ref="A590:J590"/>
    <mergeCell ref="A591:J591"/>
    <mergeCell ref="B592:B593"/>
    <mergeCell ref="C592:C593"/>
    <mergeCell ref="D592:D593"/>
    <mergeCell ref="F592:F593"/>
    <mergeCell ref="G592:G593"/>
    <mergeCell ref="H592:H593"/>
    <mergeCell ref="I592:I593"/>
    <mergeCell ref="J592:J593"/>
    <mergeCell ref="B692:C692"/>
    <mergeCell ref="A642:J642"/>
    <mergeCell ref="A643:J643"/>
    <mergeCell ref="A644:J644"/>
    <mergeCell ref="B645:B646"/>
    <mergeCell ref="C645:C646"/>
    <mergeCell ref="D645:D646"/>
    <mergeCell ref="F645:F646"/>
    <mergeCell ref="G645:G646"/>
    <mergeCell ref="H645:H646"/>
    <mergeCell ref="I645:I646"/>
    <mergeCell ref="J645:J646"/>
    <mergeCell ref="A959:J959"/>
    <mergeCell ref="A960:J960"/>
    <mergeCell ref="A961:J961"/>
    <mergeCell ref="B962:B963"/>
    <mergeCell ref="C962:C963"/>
    <mergeCell ref="D962:D963"/>
    <mergeCell ref="F962:F963"/>
    <mergeCell ref="G962:G963"/>
    <mergeCell ref="H962:H963"/>
    <mergeCell ref="I962:I963"/>
    <mergeCell ref="J962:J963"/>
    <mergeCell ref="D1171:D1172"/>
    <mergeCell ref="F1171:F1172"/>
    <mergeCell ref="G1171:G1172"/>
    <mergeCell ref="H1171:H1172"/>
    <mergeCell ref="I1171:I1172"/>
    <mergeCell ref="J1171:J1172"/>
    <mergeCell ref="B1270:C1270"/>
    <mergeCell ref="A1220:J1220"/>
    <mergeCell ref="A1221:J1221"/>
    <mergeCell ref="A1222:J1222"/>
    <mergeCell ref="B1223:B1224"/>
    <mergeCell ref="C1223:C1224"/>
    <mergeCell ref="D1223:D1224"/>
    <mergeCell ref="F1223:F1224"/>
    <mergeCell ref="G1223:G1224"/>
    <mergeCell ref="H1223:H1224"/>
    <mergeCell ref="I1223:I1224"/>
    <mergeCell ref="J1223:J1224"/>
    <mergeCell ref="B1218:C1218"/>
    <mergeCell ref="B1322:C1322"/>
    <mergeCell ref="A1272:J1272"/>
    <mergeCell ref="A1273:J1273"/>
    <mergeCell ref="A1274:J1274"/>
    <mergeCell ref="B1275:B1276"/>
    <mergeCell ref="C1275:C1276"/>
    <mergeCell ref="D1275:D1276"/>
    <mergeCell ref="F1275:F1276"/>
    <mergeCell ref="G1275:G1276"/>
    <mergeCell ref="H1275:H1276"/>
    <mergeCell ref="I1275:I1276"/>
    <mergeCell ref="J1275:J1276"/>
    <mergeCell ref="A1376:J1376"/>
    <mergeCell ref="A1377:J1377"/>
    <mergeCell ref="B1379:B1380"/>
    <mergeCell ref="C1379:C1380"/>
    <mergeCell ref="D1379:D1380"/>
    <mergeCell ref="F1379:F1380"/>
    <mergeCell ref="G1379:G1380"/>
    <mergeCell ref="H1379:H1380"/>
    <mergeCell ref="I1379:I1380"/>
    <mergeCell ref="J1379:J1380"/>
    <mergeCell ref="A1378:J1378"/>
    <mergeCell ref="K803:T803"/>
    <mergeCell ref="A1480:J1480"/>
    <mergeCell ref="A1481:J1481"/>
    <mergeCell ref="A1482:J1482"/>
    <mergeCell ref="B1483:B1484"/>
    <mergeCell ref="C1483:C1484"/>
    <mergeCell ref="A1428:J1428"/>
    <mergeCell ref="A1429:J1429"/>
    <mergeCell ref="A1430:J1430"/>
    <mergeCell ref="B1431:B1432"/>
    <mergeCell ref="C1431:C1432"/>
    <mergeCell ref="B1374:C1374"/>
    <mergeCell ref="A1324:J1324"/>
    <mergeCell ref="A1325:J1325"/>
    <mergeCell ref="A1326:J1326"/>
    <mergeCell ref="B1327:B1328"/>
    <mergeCell ref="C1327:C1328"/>
    <mergeCell ref="D1327:D1328"/>
    <mergeCell ref="F1327:F1328"/>
    <mergeCell ref="G1327:G1328"/>
    <mergeCell ref="H1327:H1328"/>
    <mergeCell ref="I1327:I1328"/>
    <mergeCell ref="J1327:J1328"/>
    <mergeCell ref="B1426:C1426"/>
    <mergeCell ref="A1792:J1792"/>
    <mergeCell ref="A1793:J1793"/>
    <mergeCell ref="A1794:J1794"/>
    <mergeCell ref="B1795:B1796"/>
    <mergeCell ref="C1795:C1796"/>
    <mergeCell ref="J1795:J1796"/>
    <mergeCell ref="A1586:J1586"/>
    <mergeCell ref="B1587:B1588"/>
    <mergeCell ref="C1587:C1588"/>
    <mergeCell ref="A1740:J1740"/>
    <mergeCell ref="A1741:J1741"/>
    <mergeCell ref="A1742:J1742"/>
    <mergeCell ref="B1743:B1744"/>
    <mergeCell ref="C1743:C1744"/>
  </mergeCells>
  <printOptions horizontalCentered="1"/>
  <pageMargins left="0" right="0" top="0.59055118110236227" bottom="0.39370078740157483" header="0.31496062992125984" footer="0.31496062992125984"/>
  <pageSetup paperSize="9" scale="59" orientation="portrait" verticalDpi="300" r:id="rId1"/>
  <rowBreaks count="12" manualBreakCount="12">
    <brk id="59" max="20" man="1"/>
    <brk id="112" max="20" man="1"/>
    <brk id="164" max="16383" man="1"/>
    <brk id="217" max="20" man="1"/>
    <brk id="270" max="20" man="1"/>
    <brk id="323" max="20" man="1"/>
    <brk id="376" max="20" man="1"/>
    <brk id="429" max="20" man="1"/>
    <brk id="482" max="20" man="1"/>
    <brk id="535" max="20" man="1"/>
    <brk id="588" max="20" man="1"/>
    <brk id="641" max="20" man="1"/>
  </rowBreaks>
  <colBreaks count="1" manualBreakCount="1">
    <brk id="10" max="692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3:L7"/>
  <sheetViews>
    <sheetView workbookViewId="0">
      <selection activeCell="O17" sqref="O17"/>
    </sheetView>
  </sheetViews>
  <sheetFormatPr defaultRowHeight="15" x14ac:dyDescent="0.25"/>
  <cols>
    <col min="2" max="2" width="4" bestFit="1" customWidth="1"/>
    <col min="3" max="3" width="24.42578125" bestFit="1" customWidth="1"/>
    <col min="4" max="4" width="19.42578125" customWidth="1"/>
    <col min="12" max="12" width="10.28515625" customWidth="1"/>
  </cols>
  <sheetData>
    <row r="3" spans="2:12" x14ac:dyDescent="0.25">
      <c r="B3" s="123">
        <v>317</v>
      </c>
      <c r="C3" s="124" t="s">
        <v>90</v>
      </c>
      <c r="D3" s="125">
        <v>0</v>
      </c>
      <c r="E3" s="126" t="s">
        <v>3065</v>
      </c>
      <c r="F3" s="126" t="s">
        <v>28</v>
      </c>
      <c r="G3" s="126" t="s">
        <v>91</v>
      </c>
      <c r="H3" s="126" t="s">
        <v>92</v>
      </c>
      <c r="I3" s="124"/>
      <c r="J3" s="124"/>
      <c r="K3" s="124">
        <v>19</v>
      </c>
      <c r="L3" s="127">
        <v>190</v>
      </c>
    </row>
    <row r="4" spans="2:12" x14ac:dyDescent="0.25">
      <c r="B4" s="128">
        <v>999</v>
      </c>
      <c r="C4" s="129" t="s">
        <v>1314</v>
      </c>
      <c r="D4" s="130">
        <v>0</v>
      </c>
      <c r="E4" s="131" t="s">
        <v>3065</v>
      </c>
      <c r="F4" s="131">
        <v>5490</v>
      </c>
      <c r="G4" s="131" t="s">
        <v>528</v>
      </c>
      <c r="H4" s="131" t="s">
        <v>1315</v>
      </c>
      <c r="I4" s="129"/>
      <c r="J4" s="129"/>
      <c r="K4" s="129">
        <v>0</v>
      </c>
      <c r="L4" s="132">
        <v>0</v>
      </c>
    </row>
    <row r="5" spans="2:12" x14ac:dyDescent="0.25">
      <c r="B5" s="123">
        <v>317</v>
      </c>
      <c r="C5" s="124" t="s">
        <v>90</v>
      </c>
      <c r="D5" s="125">
        <v>0</v>
      </c>
      <c r="E5" s="126" t="s">
        <v>3065</v>
      </c>
      <c r="F5" s="126" t="s">
        <v>28</v>
      </c>
      <c r="G5" s="126" t="s">
        <v>91</v>
      </c>
      <c r="H5" s="126" t="s">
        <v>92</v>
      </c>
      <c r="I5" s="124"/>
      <c r="J5" s="124"/>
      <c r="K5" s="124">
        <v>19</v>
      </c>
      <c r="L5" s="127">
        <v>190</v>
      </c>
    </row>
    <row r="6" spans="2:12" x14ac:dyDescent="0.25">
      <c r="B6" s="128">
        <v>317</v>
      </c>
      <c r="C6" s="129" t="s">
        <v>90</v>
      </c>
      <c r="D6" s="130">
        <v>0</v>
      </c>
      <c r="E6" s="131" t="s">
        <v>3065</v>
      </c>
      <c r="F6" s="131" t="s">
        <v>28</v>
      </c>
      <c r="G6" s="131" t="s">
        <v>91</v>
      </c>
      <c r="H6" s="131" t="s">
        <v>92</v>
      </c>
      <c r="I6" s="129"/>
      <c r="J6" s="129"/>
      <c r="K6" s="129">
        <v>19</v>
      </c>
      <c r="L6" s="132">
        <v>190</v>
      </c>
    </row>
    <row r="7" spans="2:12" x14ac:dyDescent="0.25">
      <c r="B7" s="123">
        <v>317</v>
      </c>
      <c r="C7" s="124" t="s">
        <v>90</v>
      </c>
      <c r="D7" s="125">
        <v>0</v>
      </c>
      <c r="E7" s="126" t="s">
        <v>3065</v>
      </c>
      <c r="F7" s="126" t="s">
        <v>28</v>
      </c>
      <c r="G7" s="126" t="s">
        <v>91</v>
      </c>
      <c r="H7" s="126" t="s">
        <v>92</v>
      </c>
      <c r="I7" s="124"/>
      <c r="J7" s="124"/>
      <c r="K7" s="124">
        <v>19</v>
      </c>
      <c r="L7" s="127">
        <v>190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DASHBOARD!#REF!</xm:f>
          </x14:formula1>
          <xm:sqref>J3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"/>
  <sheetViews>
    <sheetView workbookViewId="0">
      <selection activeCell="O17" sqref="O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"/>
  <sheetViews>
    <sheetView workbookViewId="0">
      <selection activeCell="O17" sqref="O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dastro">
    <tabColor rgb="FFFF0000"/>
  </sheetPr>
  <dimension ref="A1:P1946"/>
  <sheetViews>
    <sheetView showGridLines="0" zoomScaleSheetLayoutView="100" workbookViewId="0"/>
  </sheetViews>
  <sheetFormatPr defaultColWidth="0" defaultRowHeight="15" x14ac:dyDescent="0.25"/>
  <cols>
    <col min="1" max="1" width="2.5703125" customWidth="1"/>
    <col min="2" max="2" width="9.28515625" style="116" bestFit="1" customWidth="1"/>
    <col min="3" max="3" width="38.7109375" style="116" bestFit="1" customWidth="1"/>
    <col min="4" max="4" width="14.42578125" style="211" bestFit="1" customWidth="1"/>
    <col min="5" max="5" width="14.42578125" style="116" bestFit="1" customWidth="1"/>
    <col min="6" max="6" width="8.85546875" style="134" bestFit="1" customWidth="1"/>
    <col min="7" max="7" width="9.140625" style="116" bestFit="1" customWidth="1"/>
    <col min="8" max="8" width="15" style="116" bestFit="1" customWidth="1"/>
    <col min="9" max="9" width="11.5703125" style="116" customWidth="1"/>
    <col min="10" max="10" width="9.140625" customWidth="1"/>
    <col min="11" max="11" width="9.140625" hidden="1" customWidth="1"/>
    <col min="12" max="12" width="16.42578125" hidden="1" customWidth="1"/>
    <col min="13" max="13" width="10.85546875" hidden="1" customWidth="1"/>
    <col min="14" max="14" width="8.140625" hidden="1" customWidth="1"/>
    <col min="15" max="15" width="6.85546875" hidden="1" customWidth="1"/>
    <col min="16" max="16" width="12.5703125" hidden="1" customWidth="1"/>
    <col min="17" max="16384" width="9.140625" hidden="1"/>
  </cols>
  <sheetData>
    <row r="1" spans="2:9" ht="11.25" customHeight="1" x14ac:dyDescent="0.25"/>
    <row r="2" spans="2:9" ht="22.5" customHeight="1" x14ac:dyDescent="0.25">
      <c r="B2" s="226" t="s">
        <v>3062</v>
      </c>
      <c r="C2" s="227" t="s">
        <v>19</v>
      </c>
      <c r="D2" s="228" t="s">
        <v>7</v>
      </c>
      <c r="E2" s="227" t="s">
        <v>14</v>
      </c>
      <c r="F2" s="229" t="s">
        <v>15</v>
      </c>
      <c r="G2" s="227" t="s">
        <v>16</v>
      </c>
      <c r="H2" s="227" t="s">
        <v>17</v>
      </c>
      <c r="I2" s="230" t="s">
        <v>3232</v>
      </c>
    </row>
    <row r="3" spans="2:9" x14ac:dyDescent="0.25">
      <c r="B3" s="212">
        <v>1</v>
      </c>
      <c r="C3" s="212" t="s">
        <v>3409</v>
      </c>
      <c r="D3" s="213" t="s">
        <v>3408</v>
      </c>
      <c r="E3" s="212" t="s">
        <v>3063</v>
      </c>
      <c r="F3" s="214">
        <v>1192</v>
      </c>
      <c r="G3" s="215">
        <v>13</v>
      </c>
      <c r="H3" s="212" t="s">
        <v>37</v>
      </c>
      <c r="I3" s="216"/>
    </row>
    <row r="4" spans="2:9" x14ac:dyDescent="0.25">
      <c r="B4" s="217">
        <v>2</v>
      </c>
      <c r="C4" s="217" t="s">
        <v>1765</v>
      </c>
      <c r="D4" s="218"/>
      <c r="E4" s="217" t="s">
        <v>3063</v>
      </c>
      <c r="F4" s="219">
        <v>4825</v>
      </c>
      <c r="G4" s="220">
        <v>13</v>
      </c>
      <c r="H4" s="217" t="s">
        <v>1766</v>
      </c>
      <c r="I4" s="221"/>
    </row>
    <row r="5" spans="2:9" x14ac:dyDescent="0.25">
      <c r="B5" s="212">
        <v>3</v>
      </c>
      <c r="C5" s="212" t="s">
        <v>29</v>
      </c>
      <c r="D5" s="213"/>
      <c r="E5" s="212" t="s">
        <v>3063</v>
      </c>
      <c r="F5" s="214">
        <v>4818</v>
      </c>
      <c r="G5" s="215">
        <v>13</v>
      </c>
      <c r="H5" s="212" t="s">
        <v>24</v>
      </c>
      <c r="I5" s="216"/>
    </row>
    <row r="6" spans="2:9" x14ac:dyDescent="0.25">
      <c r="B6" s="217">
        <v>4</v>
      </c>
      <c r="C6" s="217" t="s">
        <v>3150</v>
      </c>
      <c r="D6" s="218"/>
      <c r="E6" s="217" t="s">
        <v>3063</v>
      </c>
      <c r="F6" s="219">
        <v>2734</v>
      </c>
      <c r="G6" s="220">
        <v>13</v>
      </c>
      <c r="H6" s="217" t="s">
        <v>3151</v>
      </c>
      <c r="I6" s="221"/>
    </row>
    <row r="7" spans="2:9" x14ac:dyDescent="0.25">
      <c r="B7" s="212">
        <v>5</v>
      </c>
      <c r="C7" s="212" t="s">
        <v>3152</v>
      </c>
      <c r="D7" s="213"/>
      <c r="E7" s="212" t="s">
        <v>3063</v>
      </c>
      <c r="F7" s="214">
        <v>780</v>
      </c>
      <c r="G7" s="212">
        <v>1288</v>
      </c>
      <c r="H7" s="212" t="s">
        <v>3153</v>
      </c>
      <c r="I7" s="216"/>
    </row>
    <row r="8" spans="2:9" x14ac:dyDescent="0.25">
      <c r="B8" s="217">
        <v>6</v>
      </c>
      <c r="C8" s="217" t="s">
        <v>3154</v>
      </c>
      <c r="D8" s="218"/>
      <c r="E8" s="217" t="s">
        <v>3065</v>
      </c>
      <c r="F8" s="219">
        <v>3871</v>
      </c>
      <c r="G8" s="217" t="s">
        <v>354</v>
      </c>
      <c r="H8" s="217" t="s">
        <v>3155</v>
      </c>
      <c r="I8" s="221"/>
    </row>
    <row r="9" spans="2:9" x14ac:dyDescent="0.25">
      <c r="B9" s="212">
        <v>7</v>
      </c>
      <c r="C9" s="212" t="s">
        <v>3156</v>
      </c>
      <c r="D9" s="213"/>
      <c r="E9" s="212" t="s">
        <v>3063</v>
      </c>
      <c r="F9" s="214">
        <v>4134</v>
      </c>
      <c r="G9" s="212">
        <v>1288</v>
      </c>
      <c r="H9" s="212" t="s">
        <v>3157</v>
      </c>
      <c r="I9" s="216"/>
    </row>
    <row r="10" spans="2:9" x14ac:dyDescent="0.25">
      <c r="B10" s="217">
        <v>8</v>
      </c>
      <c r="C10" s="217" t="s">
        <v>377</v>
      </c>
      <c r="D10" s="218"/>
      <c r="E10" s="217" t="s">
        <v>3063</v>
      </c>
      <c r="F10" s="219">
        <v>949</v>
      </c>
      <c r="G10" s="220">
        <v>1288</v>
      </c>
      <c r="H10" s="217" t="s">
        <v>3351</v>
      </c>
      <c r="I10" s="221"/>
    </row>
    <row r="11" spans="2:9" x14ac:dyDescent="0.25">
      <c r="B11" s="212">
        <v>9</v>
      </c>
      <c r="C11" s="212" t="s">
        <v>3158</v>
      </c>
      <c r="D11" s="213"/>
      <c r="E11" s="212" t="s">
        <v>3063</v>
      </c>
      <c r="F11" s="214">
        <v>4825</v>
      </c>
      <c r="G11" s="215">
        <v>13</v>
      </c>
      <c r="H11" s="212" t="s">
        <v>3159</v>
      </c>
      <c r="I11" s="216"/>
    </row>
    <row r="12" spans="2:9" x14ac:dyDescent="0.25">
      <c r="B12" s="217">
        <v>10</v>
      </c>
      <c r="C12" s="217" t="s">
        <v>1630</v>
      </c>
      <c r="D12" s="218"/>
      <c r="E12" s="217" t="s">
        <v>3063</v>
      </c>
      <c r="F12" s="219">
        <v>780</v>
      </c>
      <c r="G12" s="220">
        <v>13</v>
      </c>
      <c r="H12" s="217" t="s">
        <v>1621</v>
      </c>
      <c r="I12" s="221"/>
    </row>
    <row r="13" spans="2:9" x14ac:dyDescent="0.25">
      <c r="B13" s="212">
        <v>11</v>
      </c>
      <c r="C13" s="212" t="s">
        <v>3160</v>
      </c>
      <c r="D13" s="213"/>
      <c r="E13" s="212" t="s">
        <v>3064</v>
      </c>
      <c r="F13" s="214" t="s">
        <v>36</v>
      </c>
      <c r="G13" s="212" t="s">
        <v>528</v>
      </c>
      <c r="H13" s="212" t="s">
        <v>3161</v>
      </c>
      <c r="I13" s="216"/>
    </row>
    <row r="14" spans="2:9" x14ac:dyDescent="0.25">
      <c r="B14" s="217">
        <v>12</v>
      </c>
      <c r="C14" s="217" t="s">
        <v>3162</v>
      </c>
      <c r="D14" s="218"/>
      <c r="E14" s="217" t="s">
        <v>3063</v>
      </c>
      <c r="F14" s="219">
        <v>4825</v>
      </c>
      <c r="G14" s="217">
        <v>1288</v>
      </c>
      <c r="H14" s="217" t="s">
        <v>3163</v>
      </c>
      <c r="I14" s="221"/>
    </row>
    <row r="15" spans="2:9" x14ac:dyDescent="0.25">
      <c r="B15" s="212">
        <v>13</v>
      </c>
      <c r="C15" s="212" t="s">
        <v>3164</v>
      </c>
      <c r="D15" s="213"/>
      <c r="E15" s="212" t="s">
        <v>3065</v>
      </c>
      <c r="F15" s="214">
        <v>3925</v>
      </c>
      <c r="G15" s="212" t="s">
        <v>354</v>
      </c>
      <c r="H15" s="212" t="s">
        <v>3165</v>
      </c>
      <c r="I15" s="216"/>
    </row>
    <row r="16" spans="2:9" x14ac:dyDescent="0.25">
      <c r="B16" s="217">
        <v>14</v>
      </c>
      <c r="C16" s="217" t="s">
        <v>3166</v>
      </c>
      <c r="D16" s="218"/>
      <c r="E16" s="217" t="s">
        <v>3065</v>
      </c>
      <c r="F16" s="219" t="s">
        <v>26</v>
      </c>
      <c r="G16" s="217" t="s">
        <v>354</v>
      </c>
      <c r="H16" s="217" t="s">
        <v>3167</v>
      </c>
      <c r="I16" s="221"/>
    </row>
    <row r="17" spans="2:9" x14ac:dyDescent="0.25">
      <c r="B17" s="212">
        <v>15</v>
      </c>
      <c r="C17" s="212" t="s">
        <v>88</v>
      </c>
      <c r="D17" s="213"/>
      <c r="E17" s="212" t="s">
        <v>3063</v>
      </c>
      <c r="F17" s="214">
        <v>949</v>
      </c>
      <c r="G17" s="215">
        <v>13</v>
      </c>
      <c r="H17" s="212" t="s">
        <v>83</v>
      </c>
      <c r="I17" s="216"/>
    </row>
    <row r="18" spans="2:9" x14ac:dyDescent="0.25">
      <c r="B18" s="217">
        <v>16</v>
      </c>
      <c r="C18" s="217" t="s">
        <v>3168</v>
      </c>
      <c r="D18" s="218"/>
      <c r="E18" s="217" t="s">
        <v>3063</v>
      </c>
      <c r="F18" s="219">
        <v>949</v>
      </c>
      <c r="G18" s="220">
        <v>23</v>
      </c>
      <c r="H18" s="217" t="s">
        <v>3169</v>
      </c>
      <c r="I18" s="221"/>
    </row>
    <row r="19" spans="2:9" x14ac:dyDescent="0.25">
      <c r="B19" s="212">
        <v>17</v>
      </c>
      <c r="C19" s="212" t="s">
        <v>84</v>
      </c>
      <c r="D19" s="213"/>
      <c r="E19" s="212" t="s">
        <v>3068</v>
      </c>
      <c r="F19" s="214">
        <v>3025</v>
      </c>
      <c r="G19" s="212"/>
      <c r="H19" s="212">
        <v>0</v>
      </c>
      <c r="I19" s="216"/>
    </row>
    <row r="20" spans="2:9" x14ac:dyDescent="0.25">
      <c r="B20" s="217">
        <v>18</v>
      </c>
      <c r="C20" s="217" t="s">
        <v>3170</v>
      </c>
      <c r="D20" s="218"/>
      <c r="E20" s="217" t="s">
        <v>3063</v>
      </c>
      <c r="F20" s="219">
        <v>780</v>
      </c>
      <c r="G20" s="217">
        <v>1288</v>
      </c>
      <c r="H20" s="217" t="s">
        <v>3171</v>
      </c>
      <c r="I20" s="221"/>
    </row>
    <row r="21" spans="2:9" x14ac:dyDescent="0.25">
      <c r="B21" s="212">
        <v>19</v>
      </c>
      <c r="C21" s="212" t="s">
        <v>3263</v>
      </c>
      <c r="D21" s="213"/>
      <c r="E21" s="212" t="s">
        <v>3063</v>
      </c>
      <c r="F21" s="214">
        <v>780</v>
      </c>
      <c r="G21" s="212">
        <v>1288</v>
      </c>
      <c r="H21" s="212" t="s">
        <v>3172</v>
      </c>
      <c r="I21" s="216"/>
    </row>
    <row r="22" spans="2:9" x14ac:dyDescent="0.25">
      <c r="B22" s="217">
        <v>20</v>
      </c>
      <c r="C22" s="217" t="s">
        <v>3173</v>
      </c>
      <c r="D22" s="218"/>
      <c r="E22" s="217" t="s">
        <v>3063</v>
      </c>
      <c r="F22" s="219">
        <v>4825</v>
      </c>
      <c r="G22" s="217">
        <v>1288</v>
      </c>
      <c r="H22" s="217" t="s">
        <v>3174</v>
      </c>
      <c r="I22" s="221"/>
    </row>
    <row r="23" spans="2:9" x14ac:dyDescent="0.25">
      <c r="B23" s="212">
        <v>21</v>
      </c>
      <c r="C23" s="212" t="s">
        <v>3175</v>
      </c>
      <c r="D23" s="213"/>
      <c r="E23" s="212" t="s">
        <v>3065</v>
      </c>
      <c r="F23" s="214" t="s">
        <v>3176</v>
      </c>
      <c r="G23" s="212" t="s">
        <v>354</v>
      </c>
      <c r="H23" s="212" t="s">
        <v>3177</v>
      </c>
      <c r="I23" s="216"/>
    </row>
    <row r="24" spans="2:9" x14ac:dyDescent="0.25">
      <c r="B24" s="217">
        <v>22</v>
      </c>
      <c r="C24" s="217" t="s">
        <v>3178</v>
      </c>
      <c r="D24" s="218"/>
      <c r="E24" s="217" t="s">
        <v>3063</v>
      </c>
      <c r="F24" s="219">
        <v>780</v>
      </c>
      <c r="G24" s="220">
        <v>23</v>
      </c>
      <c r="H24" s="217" t="s">
        <v>787</v>
      </c>
      <c r="I24" s="221"/>
    </row>
    <row r="25" spans="2:9" x14ac:dyDescent="0.25">
      <c r="B25" s="212">
        <v>23</v>
      </c>
      <c r="C25" s="212" t="s">
        <v>3179</v>
      </c>
      <c r="D25" s="213"/>
      <c r="E25" s="212" t="s">
        <v>3063</v>
      </c>
      <c r="F25" s="214">
        <v>2734</v>
      </c>
      <c r="G25" s="212">
        <v>1288</v>
      </c>
      <c r="H25" s="212" t="s">
        <v>3180</v>
      </c>
      <c r="I25" s="216"/>
    </row>
    <row r="26" spans="2:9" x14ac:dyDescent="0.25">
      <c r="B26" s="217">
        <v>24</v>
      </c>
      <c r="C26" s="217" t="s">
        <v>3181</v>
      </c>
      <c r="D26" s="218"/>
      <c r="E26" s="217" t="s">
        <v>3065</v>
      </c>
      <c r="F26" s="219" t="s">
        <v>3182</v>
      </c>
      <c r="G26" s="217" t="s">
        <v>354</v>
      </c>
      <c r="H26" s="217" t="s">
        <v>3183</v>
      </c>
      <c r="I26" s="221"/>
    </row>
    <row r="27" spans="2:9" x14ac:dyDescent="0.25">
      <c r="B27" s="212">
        <v>25</v>
      </c>
      <c r="C27" s="212" t="s">
        <v>3265</v>
      </c>
      <c r="D27" s="213"/>
      <c r="E27" s="212" t="s">
        <v>3063</v>
      </c>
      <c r="F27" s="214">
        <v>4825</v>
      </c>
      <c r="G27" s="215">
        <v>13</v>
      </c>
      <c r="H27" s="212" t="s">
        <v>3184</v>
      </c>
      <c r="I27" s="216"/>
    </row>
    <row r="28" spans="2:9" x14ac:dyDescent="0.25">
      <c r="B28" s="217">
        <v>26</v>
      </c>
      <c r="C28" s="217" t="s">
        <v>3267</v>
      </c>
      <c r="D28" s="218"/>
      <c r="E28" s="217" t="s">
        <v>3063</v>
      </c>
      <c r="F28" s="219">
        <v>780</v>
      </c>
      <c r="G28" s="217">
        <v>1288</v>
      </c>
      <c r="H28" s="217" t="s">
        <v>3185</v>
      </c>
      <c r="I28" s="221"/>
    </row>
    <row r="29" spans="2:9" x14ac:dyDescent="0.25">
      <c r="B29" s="212">
        <v>27</v>
      </c>
      <c r="C29" s="212" t="s">
        <v>3366</v>
      </c>
      <c r="D29" s="213"/>
      <c r="E29" s="212" t="s">
        <v>3065</v>
      </c>
      <c r="F29" s="214" t="s">
        <v>575</v>
      </c>
      <c r="G29" s="212" t="s">
        <v>354</v>
      </c>
      <c r="H29" s="212" t="s">
        <v>3186</v>
      </c>
      <c r="I29" s="216"/>
    </row>
    <row r="30" spans="2:9" x14ac:dyDescent="0.25">
      <c r="B30" s="217">
        <v>28</v>
      </c>
      <c r="C30" s="217" t="s">
        <v>3261</v>
      </c>
      <c r="D30" s="218"/>
      <c r="E30" s="217" t="s">
        <v>3063</v>
      </c>
      <c r="F30" s="219">
        <v>4601</v>
      </c>
      <c r="G30" s="217">
        <v>1288</v>
      </c>
      <c r="H30" s="217" t="s">
        <v>3187</v>
      </c>
      <c r="I30" s="221"/>
    </row>
    <row r="31" spans="2:9" x14ac:dyDescent="0.25">
      <c r="B31" s="212">
        <v>29</v>
      </c>
      <c r="C31" s="212" t="s">
        <v>3266</v>
      </c>
      <c r="D31" s="213"/>
      <c r="E31" s="212" t="s">
        <v>3063</v>
      </c>
      <c r="F31" s="214">
        <v>4825</v>
      </c>
      <c r="G31" s="215">
        <v>13</v>
      </c>
      <c r="H31" s="212" t="s">
        <v>3188</v>
      </c>
      <c r="I31" s="216"/>
    </row>
    <row r="32" spans="2:9" x14ac:dyDescent="0.25">
      <c r="B32" s="217">
        <v>30</v>
      </c>
      <c r="C32" s="217" t="s">
        <v>3189</v>
      </c>
      <c r="D32" s="218"/>
      <c r="E32" s="217" t="s">
        <v>3063</v>
      </c>
      <c r="F32" s="219">
        <v>4825</v>
      </c>
      <c r="G32" s="220">
        <v>13</v>
      </c>
      <c r="H32" s="217" t="s">
        <v>3190</v>
      </c>
      <c r="I32" s="221"/>
    </row>
    <row r="33" spans="2:9" x14ac:dyDescent="0.25">
      <c r="B33" s="212">
        <v>31</v>
      </c>
      <c r="C33" s="212" t="s">
        <v>3191</v>
      </c>
      <c r="D33" s="213"/>
      <c r="E33" s="212" t="s">
        <v>3063</v>
      </c>
      <c r="F33" s="214">
        <v>780</v>
      </c>
      <c r="G33" s="215">
        <v>23</v>
      </c>
      <c r="H33" s="212" t="s">
        <v>3192</v>
      </c>
      <c r="I33" s="216"/>
    </row>
    <row r="34" spans="2:9" x14ac:dyDescent="0.25">
      <c r="B34" s="217">
        <v>32</v>
      </c>
      <c r="C34" s="217" t="s">
        <v>3193</v>
      </c>
      <c r="D34" s="218"/>
      <c r="E34" s="217" t="s">
        <v>3063</v>
      </c>
      <c r="F34" s="219">
        <v>4139</v>
      </c>
      <c r="G34" s="220">
        <v>13</v>
      </c>
      <c r="H34" s="217" t="s">
        <v>3194</v>
      </c>
      <c r="I34" s="221"/>
    </row>
    <row r="35" spans="2:9" x14ac:dyDescent="0.25">
      <c r="B35" s="212">
        <v>33</v>
      </c>
      <c r="C35" s="212" t="s">
        <v>3195</v>
      </c>
      <c r="D35" s="213"/>
      <c r="E35" s="212" t="s">
        <v>3063</v>
      </c>
      <c r="F35" s="214">
        <v>4825</v>
      </c>
      <c r="G35" s="212">
        <v>1288</v>
      </c>
      <c r="H35" s="212" t="s">
        <v>3196</v>
      </c>
      <c r="I35" s="216"/>
    </row>
    <row r="36" spans="2:9" x14ac:dyDescent="0.25">
      <c r="B36" s="217">
        <v>34</v>
      </c>
      <c r="C36" s="217" t="s">
        <v>3197</v>
      </c>
      <c r="D36" s="218"/>
      <c r="E36" s="217" t="s">
        <v>3063</v>
      </c>
      <c r="F36" s="219">
        <v>4818</v>
      </c>
      <c r="G36" s="220">
        <v>13</v>
      </c>
      <c r="H36" s="217" t="s">
        <v>3198</v>
      </c>
      <c r="I36" s="221"/>
    </row>
    <row r="37" spans="2:9" x14ac:dyDescent="0.25">
      <c r="B37" s="212">
        <v>35</v>
      </c>
      <c r="C37" s="212" t="s">
        <v>3199</v>
      </c>
      <c r="D37" s="213"/>
      <c r="E37" s="212" t="s">
        <v>3063</v>
      </c>
      <c r="F37" s="214">
        <v>949</v>
      </c>
      <c r="G37" s="215">
        <v>13</v>
      </c>
      <c r="H37" s="212" t="s">
        <v>3200</v>
      </c>
      <c r="I37" s="216"/>
    </row>
    <row r="38" spans="2:9" x14ac:dyDescent="0.25">
      <c r="B38" s="217">
        <v>36</v>
      </c>
      <c r="C38" s="217" t="s">
        <v>3201</v>
      </c>
      <c r="D38" s="218"/>
      <c r="E38" s="217" t="s">
        <v>3063</v>
      </c>
      <c r="F38" s="219">
        <v>4825</v>
      </c>
      <c r="G38" s="220">
        <v>13</v>
      </c>
      <c r="H38" s="217" t="s">
        <v>3202</v>
      </c>
      <c r="I38" s="221"/>
    </row>
    <row r="39" spans="2:9" x14ac:dyDescent="0.25">
      <c r="B39" s="212">
        <v>37</v>
      </c>
      <c r="C39" s="212" t="s">
        <v>3203</v>
      </c>
      <c r="D39" s="213"/>
      <c r="E39" s="212" t="s">
        <v>3065</v>
      </c>
      <c r="F39" s="214" t="s">
        <v>26</v>
      </c>
      <c r="G39" s="212" t="s">
        <v>354</v>
      </c>
      <c r="H39" s="212" t="s">
        <v>3204</v>
      </c>
      <c r="I39" s="216"/>
    </row>
    <row r="40" spans="2:9" x14ac:dyDescent="0.25">
      <c r="B40" s="217">
        <v>38</v>
      </c>
      <c r="C40" s="217" t="s">
        <v>3211</v>
      </c>
      <c r="D40" s="218"/>
      <c r="E40" s="217" t="s">
        <v>3063</v>
      </c>
      <c r="F40" s="219">
        <v>4825</v>
      </c>
      <c r="G40" s="220">
        <v>13</v>
      </c>
      <c r="H40" s="217" t="s">
        <v>3212</v>
      </c>
      <c r="I40" s="221"/>
    </row>
    <row r="41" spans="2:9" x14ac:dyDescent="0.25">
      <c r="B41" s="212">
        <v>39</v>
      </c>
      <c r="C41" s="212" t="s">
        <v>3264</v>
      </c>
      <c r="D41" s="213"/>
      <c r="E41" s="212" t="s">
        <v>3063</v>
      </c>
      <c r="F41" s="214">
        <v>4825</v>
      </c>
      <c r="G41" s="212">
        <v>1288</v>
      </c>
      <c r="H41" s="212" t="s">
        <v>3213</v>
      </c>
      <c r="I41" s="216"/>
    </row>
    <row r="42" spans="2:9" x14ac:dyDescent="0.25">
      <c r="B42" s="217">
        <v>40</v>
      </c>
      <c r="C42" s="217" t="s">
        <v>3214</v>
      </c>
      <c r="D42" s="218"/>
      <c r="E42" s="217" t="s">
        <v>3065</v>
      </c>
      <c r="F42" s="219" t="s">
        <v>26</v>
      </c>
      <c r="G42" s="217" t="s">
        <v>354</v>
      </c>
      <c r="H42" s="217" t="s">
        <v>3215</v>
      </c>
      <c r="I42" s="221"/>
    </row>
    <row r="43" spans="2:9" x14ac:dyDescent="0.25">
      <c r="B43" s="212">
        <v>41</v>
      </c>
      <c r="C43" s="212" t="s">
        <v>3216</v>
      </c>
      <c r="D43" s="213"/>
      <c r="E43" s="212" t="s">
        <v>3065</v>
      </c>
      <c r="F43" s="214">
        <v>3860</v>
      </c>
      <c r="G43" s="212" t="s">
        <v>354</v>
      </c>
      <c r="H43" s="212" t="s">
        <v>3217</v>
      </c>
      <c r="I43" s="216"/>
    </row>
    <row r="44" spans="2:9" x14ac:dyDescent="0.25">
      <c r="B44" s="217">
        <v>42</v>
      </c>
      <c r="C44" s="217" t="s">
        <v>3218</v>
      </c>
      <c r="D44" s="218"/>
      <c r="E44" s="217" t="s">
        <v>3065</v>
      </c>
      <c r="F44" s="219">
        <v>2482</v>
      </c>
      <c r="G44" s="217" t="s">
        <v>528</v>
      </c>
      <c r="H44" s="217" t="s">
        <v>3219</v>
      </c>
      <c r="I44" s="221"/>
    </row>
    <row r="45" spans="2:9" x14ac:dyDescent="0.25">
      <c r="B45" s="212">
        <v>43</v>
      </c>
      <c r="C45" s="212" t="s">
        <v>3220</v>
      </c>
      <c r="D45" s="213"/>
      <c r="E45" s="212" t="s">
        <v>3063</v>
      </c>
      <c r="F45" s="214">
        <v>780</v>
      </c>
      <c r="G45" s="215">
        <v>13</v>
      </c>
      <c r="H45" s="212" t="s">
        <v>3221</v>
      </c>
      <c r="I45" s="216"/>
    </row>
    <row r="46" spans="2:9" x14ac:dyDescent="0.25">
      <c r="B46" s="217">
        <v>44</v>
      </c>
      <c r="C46" s="217" t="s">
        <v>3222</v>
      </c>
      <c r="D46" s="218"/>
      <c r="E46" s="217" t="s">
        <v>3065</v>
      </c>
      <c r="F46" s="219" t="s">
        <v>2677</v>
      </c>
      <c r="G46" s="217" t="s">
        <v>354</v>
      </c>
      <c r="H46" s="217" t="s">
        <v>3223</v>
      </c>
      <c r="I46" s="221"/>
    </row>
    <row r="47" spans="2:9" x14ac:dyDescent="0.25">
      <c r="B47" s="212">
        <v>45</v>
      </c>
      <c r="C47" s="212" t="s">
        <v>3224</v>
      </c>
      <c r="D47" s="213"/>
      <c r="E47" s="212" t="s">
        <v>3063</v>
      </c>
      <c r="F47" s="214">
        <v>949</v>
      </c>
      <c r="G47" s="215">
        <v>13</v>
      </c>
      <c r="H47" s="212" t="s">
        <v>3225</v>
      </c>
      <c r="I47" s="216"/>
    </row>
    <row r="48" spans="2:9" x14ac:dyDescent="0.25">
      <c r="B48" s="217">
        <v>46</v>
      </c>
      <c r="C48" s="217" t="s">
        <v>3226</v>
      </c>
      <c r="D48" s="218"/>
      <c r="E48" s="217" t="s">
        <v>3063</v>
      </c>
      <c r="F48" s="219">
        <v>4825</v>
      </c>
      <c r="G48" s="220">
        <v>13</v>
      </c>
      <c r="H48" s="217" t="s">
        <v>3227</v>
      </c>
      <c r="I48" s="221"/>
    </row>
    <row r="49" spans="2:9" x14ac:dyDescent="0.25">
      <c r="B49" s="212">
        <v>47</v>
      </c>
      <c r="C49" s="212" t="s">
        <v>3262</v>
      </c>
      <c r="D49" s="213"/>
      <c r="E49" s="212" t="s">
        <v>3063</v>
      </c>
      <c r="F49" s="214">
        <v>780</v>
      </c>
      <c r="G49" s="215">
        <v>23</v>
      </c>
      <c r="H49" s="212" t="s">
        <v>3228</v>
      </c>
      <c r="I49" s="216"/>
    </row>
    <row r="50" spans="2:9" x14ac:dyDescent="0.25">
      <c r="B50" s="217">
        <v>48</v>
      </c>
      <c r="C50" s="217" t="s">
        <v>3301</v>
      </c>
      <c r="D50" s="218"/>
      <c r="E50" s="217" t="s">
        <v>3063</v>
      </c>
      <c r="F50" s="219">
        <v>4825</v>
      </c>
      <c r="G50" s="220">
        <v>13</v>
      </c>
      <c r="H50" s="217" t="s">
        <v>3229</v>
      </c>
      <c r="I50" s="221"/>
    </row>
    <row r="51" spans="2:9" x14ac:dyDescent="0.25">
      <c r="B51" s="212">
        <v>49</v>
      </c>
      <c r="C51" s="212" t="s">
        <v>3230</v>
      </c>
      <c r="D51" s="213"/>
      <c r="E51" s="212" t="s">
        <v>3063</v>
      </c>
      <c r="F51" s="214">
        <v>949</v>
      </c>
      <c r="G51" s="215">
        <v>1288</v>
      </c>
      <c r="H51" s="212" t="s">
        <v>3231</v>
      </c>
      <c r="I51" s="216"/>
    </row>
    <row r="52" spans="2:9" x14ac:dyDescent="0.25">
      <c r="B52" s="217">
        <v>50</v>
      </c>
      <c r="C52" s="217" t="s">
        <v>3237</v>
      </c>
      <c r="D52" s="218"/>
      <c r="E52" s="217" t="s">
        <v>3065</v>
      </c>
      <c r="F52" s="219" t="s">
        <v>26</v>
      </c>
      <c r="G52" s="217" t="s">
        <v>354</v>
      </c>
      <c r="H52" s="217" t="s">
        <v>3238</v>
      </c>
      <c r="I52" s="221"/>
    </row>
    <row r="53" spans="2:9" x14ac:dyDescent="0.25">
      <c r="B53" s="212">
        <v>51</v>
      </c>
      <c r="C53" s="212" t="s">
        <v>3239</v>
      </c>
      <c r="D53" s="213"/>
      <c r="E53" s="212" t="s">
        <v>3063</v>
      </c>
      <c r="F53" s="214">
        <v>4825</v>
      </c>
      <c r="G53" s="215">
        <v>13</v>
      </c>
      <c r="H53" s="212" t="s">
        <v>3240</v>
      </c>
      <c r="I53" s="216"/>
    </row>
    <row r="54" spans="2:9" x14ac:dyDescent="0.25">
      <c r="B54" s="217">
        <v>52</v>
      </c>
      <c r="C54" s="217" t="s">
        <v>3241</v>
      </c>
      <c r="D54" s="218"/>
      <c r="E54" s="217" t="s">
        <v>3065</v>
      </c>
      <c r="F54" s="219" t="s">
        <v>26</v>
      </c>
      <c r="G54" s="217" t="s">
        <v>528</v>
      </c>
      <c r="H54" s="217" t="s">
        <v>3242</v>
      </c>
      <c r="I54" s="221"/>
    </row>
    <row r="55" spans="2:9" x14ac:dyDescent="0.25">
      <c r="B55" s="212">
        <v>53</v>
      </c>
      <c r="C55" s="212" t="s">
        <v>3274</v>
      </c>
      <c r="D55" s="213"/>
      <c r="E55" s="212" t="s">
        <v>3063</v>
      </c>
      <c r="F55" s="214">
        <v>949</v>
      </c>
      <c r="G55" s="215">
        <v>23</v>
      </c>
      <c r="H55" s="212" t="s">
        <v>3243</v>
      </c>
      <c r="I55" s="216"/>
    </row>
    <row r="56" spans="2:9" x14ac:dyDescent="0.25">
      <c r="B56" s="217">
        <v>54</v>
      </c>
      <c r="C56" s="217" t="s">
        <v>3244</v>
      </c>
      <c r="D56" s="218"/>
      <c r="E56" s="217" t="s">
        <v>3065</v>
      </c>
      <c r="F56" s="219" t="s">
        <v>26</v>
      </c>
      <c r="G56" s="217" t="s">
        <v>528</v>
      </c>
      <c r="H56" s="217" t="s">
        <v>3245</v>
      </c>
      <c r="I56" s="221"/>
    </row>
    <row r="57" spans="2:9" x14ac:dyDescent="0.25">
      <c r="B57" s="212">
        <v>55</v>
      </c>
      <c r="C57" s="212" t="s">
        <v>3246</v>
      </c>
      <c r="D57" s="213"/>
      <c r="E57" s="212" t="s">
        <v>3063</v>
      </c>
      <c r="F57" s="214">
        <v>412</v>
      </c>
      <c r="G57" s="212">
        <v>1288</v>
      </c>
      <c r="H57" s="212" t="s">
        <v>3247</v>
      </c>
      <c r="I57" s="216"/>
    </row>
    <row r="58" spans="2:9" x14ac:dyDescent="0.25">
      <c r="B58" s="217">
        <v>56</v>
      </c>
      <c r="C58" s="217" t="s">
        <v>3275</v>
      </c>
      <c r="D58" s="218"/>
      <c r="E58" s="217" t="s">
        <v>3063</v>
      </c>
      <c r="F58" s="219">
        <v>4825</v>
      </c>
      <c r="G58" s="220">
        <v>13</v>
      </c>
      <c r="H58" s="217" t="s">
        <v>3276</v>
      </c>
      <c r="I58" s="221"/>
    </row>
    <row r="59" spans="2:9" x14ac:dyDescent="0.25">
      <c r="B59" s="212">
        <v>57</v>
      </c>
      <c r="C59" s="212" t="s">
        <v>3277</v>
      </c>
      <c r="D59" s="213"/>
      <c r="E59" s="212" t="s">
        <v>3063</v>
      </c>
      <c r="F59" s="214">
        <v>4825</v>
      </c>
      <c r="G59" s="215">
        <v>13</v>
      </c>
      <c r="H59" s="212" t="s">
        <v>3293</v>
      </c>
      <c r="I59" s="216"/>
    </row>
    <row r="60" spans="2:9" x14ac:dyDescent="0.25">
      <c r="B60" s="217">
        <v>58</v>
      </c>
      <c r="C60" s="217" t="s">
        <v>3278</v>
      </c>
      <c r="D60" s="218"/>
      <c r="E60" s="217" t="s">
        <v>3065</v>
      </c>
      <c r="F60" s="219" t="s">
        <v>3279</v>
      </c>
      <c r="G60" s="217" t="s">
        <v>354</v>
      </c>
      <c r="H60" s="217" t="s">
        <v>3280</v>
      </c>
      <c r="I60" s="221"/>
    </row>
    <row r="61" spans="2:9" x14ac:dyDescent="0.25">
      <c r="B61" s="212">
        <v>59</v>
      </c>
      <c r="C61" s="212" t="s">
        <v>3281</v>
      </c>
      <c r="D61" s="213"/>
      <c r="E61" s="212" t="s">
        <v>3063</v>
      </c>
      <c r="F61" s="214">
        <v>4818</v>
      </c>
      <c r="G61" s="215">
        <v>13</v>
      </c>
      <c r="H61" s="212" t="s">
        <v>3282</v>
      </c>
      <c r="I61" s="216"/>
    </row>
    <row r="62" spans="2:9" x14ac:dyDescent="0.25">
      <c r="B62" s="217">
        <v>60</v>
      </c>
      <c r="C62" s="217" t="s">
        <v>3283</v>
      </c>
      <c r="D62" s="218"/>
      <c r="E62" s="217" t="s">
        <v>3063</v>
      </c>
      <c r="F62" s="219">
        <v>4825</v>
      </c>
      <c r="G62" s="220">
        <v>13</v>
      </c>
      <c r="H62" s="217" t="s">
        <v>3284</v>
      </c>
      <c r="I62" s="221"/>
    </row>
    <row r="63" spans="2:9" x14ac:dyDescent="0.25">
      <c r="B63" s="212">
        <v>61</v>
      </c>
      <c r="C63" s="212" t="s">
        <v>3285</v>
      </c>
      <c r="D63" s="213"/>
      <c r="E63" s="212" t="s">
        <v>3063</v>
      </c>
      <c r="F63" s="214">
        <v>2281</v>
      </c>
      <c r="G63" s="215">
        <v>13</v>
      </c>
      <c r="H63" s="212" t="s">
        <v>3286</v>
      </c>
      <c r="I63" s="216"/>
    </row>
    <row r="64" spans="2:9" x14ac:dyDescent="0.25">
      <c r="B64" s="217">
        <v>62</v>
      </c>
      <c r="C64" s="217" t="s">
        <v>3304</v>
      </c>
      <c r="D64" s="218"/>
      <c r="E64" s="217" t="s">
        <v>3063</v>
      </c>
      <c r="F64" s="219">
        <v>4825</v>
      </c>
      <c r="G64" s="217">
        <v>1288</v>
      </c>
      <c r="H64" s="217" t="s">
        <v>3287</v>
      </c>
      <c r="I64" s="221"/>
    </row>
    <row r="65" spans="2:9" x14ac:dyDescent="0.25">
      <c r="B65" s="212">
        <v>63</v>
      </c>
      <c r="C65" s="212" t="s">
        <v>3288</v>
      </c>
      <c r="D65" s="213"/>
      <c r="E65" s="212" t="s">
        <v>3063</v>
      </c>
      <c r="F65" s="214">
        <v>4825</v>
      </c>
      <c r="G65" s="212">
        <v>1288</v>
      </c>
      <c r="H65" s="212" t="s">
        <v>3289</v>
      </c>
      <c r="I65" s="216"/>
    </row>
    <row r="66" spans="2:9" x14ac:dyDescent="0.25">
      <c r="B66" s="217">
        <v>64</v>
      </c>
      <c r="C66" s="217" t="s">
        <v>3291</v>
      </c>
      <c r="D66" s="218"/>
      <c r="E66" s="217" t="s">
        <v>3063</v>
      </c>
      <c r="F66" s="219">
        <v>3204</v>
      </c>
      <c r="G66" s="220">
        <v>13</v>
      </c>
      <c r="H66" s="217" t="s">
        <v>3292</v>
      </c>
      <c r="I66" s="221"/>
    </row>
    <row r="67" spans="2:9" x14ac:dyDescent="0.25">
      <c r="B67" s="212">
        <v>65</v>
      </c>
      <c r="C67" s="212" t="s">
        <v>3306</v>
      </c>
      <c r="D67" s="213"/>
      <c r="E67" s="212" t="s">
        <v>3063</v>
      </c>
      <c r="F67" s="214">
        <v>68</v>
      </c>
      <c r="G67" s="212">
        <v>1288</v>
      </c>
      <c r="H67" s="212" t="s">
        <v>3294</v>
      </c>
      <c r="I67" s="216"/>
    </row>
    <row r="68" spans="2:9" x14ac:dyDescent="0.25">
      <c r="B68" s="217">
        <v>66</v>
      </c>
      <c r="C68" s="217" t="s">
        <v>3295</v>
      </c>
      <c r="D68" s="218"/>
      <c r="E68" s="217" t="s">
        <v>3063</v>
      </c>
      <c r="F68" s="219">
        <v>949</v>
      </c>
      <c r="G68" s="220">
        <v>13</v>
      </c>
      <c r="H68" s="217" t="s">
        <v>3296</v>
      </c>
      <c r="I68" s="221"/>
    </row>
    <row r="69" spans="2:9" x14ac:dyDescent="0.25">
      <c r="B69" s="212">
        <v>67</v>
      </c>
      <c r="C69" s="212" t="s">
        <v>3297</v>
      </c>
      <c r="D69" s="213"/>
      <c r="E69" s="212" t="s">
        <v>3063</v>
      </c>
      <c r="F69" s="214">
        <v>3138</v>
      </c>
      <c r="G69" s="215">
        <v>13</v>
      </c>
      <c r="H69" s="212" t="s">
        <v>3298</v>
      </c>
      <c r="I69" s="216"/>
    </row>
    <row r="70" spans="2:9" x14ac:dyDescent="0.25">
      <c r="B70" s="217">
        <v>68</v>
      </c>
      <c r="C70" s="217" t="s">
        <v>3307</v>
      </c>
      <c r="D70" s="218"/>
      <c r="E70" s="217" t="s">
        <v>3064</v>
      </c>
      <c r="F70" s="219" t="s">
        <v>36</v>
      </c>
      <c r="G70" s="217" t="s">
        <v>528</v>
      </c>
      <c r="H70" s="217" t="s">
        <v>3308</v>
      </c>
      <c r="I70" s="221"/>
    </row>
    <row r="71" spans="2:9" x14ac:dyDescent="0.25">
      <c r="B71" s="212">
        <v>69</v>
      </c>
      <c r="C71" s="212" t="s">
        <v>1779</v>
      </c>
      <c r="D71" s="213"/>
      <c r="E71" s="212" t="s">
        <v>3063</v>
      </c>
      <c r="F71" s="214">
        <v>780</v>
      </c>
      <c r="G71" s="215">
        <v>23</v>
      </c>
      <c r="H71" s="212" t="s">
        <v>1780</v>
      </c>
      <c r="I71" s="216"/>
    </row>
    <row r="72" spans="2:9" x14ac:dyDescent="0.25">
      <c r="B72" s="217">
        <v>70</v>
      </c>
      <c r="C72" s="217" t="s">
        <v>3310</v>
      </c>
      <c r="D72" s="218"/>
      <c r="E72" s="217" t="s">
        <v>3063</v>
      </c>
      <c r="F72" s="219">
        <v>4825</v>
      </c>
      <c r="G72" s="220">
        <v>13</v>
      </c>
      <c r="H72" s="217" t="s">
        <v>3309</v>
      </c>
      <c r="I72" s="221"/>
    </row>
    <row r="73" spans="2:9" x14ac:dyDescent="0.25">
      <c r="B73" s="212">
        <v>71</v>
      </c>
      <c r="C73" s="212" t="s">
        <v>3311</v>
      </c>
      <c r="D73" s="213"/>
      <c r="E73" s="212" t="s">
        <v>3063</v>
      </c>
      <c r="F73" s="214">
        <v>949</v>
      </c>
      <c r="G73" s="212">
        <v>1288</v>
      </c>
      <c r="H73" s="212" t="s">
        <v>3312</v>
      </c>
      <c r="I73" s="216"/>
    </row>
    <row r="74" spans="2:9" x14ac:dyDescent="0.25">
      <c r="B74" s="217">
        <v>72</v>
      </c>
      <c r="C74" s="217" t="s">
        <v>3313</v>
      </c>
      <c r="D74" s="218"/>
      <c r="E74" s="217" t="s">
        <v>3063</v>
      </c>
      <c r="F74" s="219">
        <v>4825</v>
      </c>
      <c r="G74" s="220">
        <v>13</v>
      </c>
      <c r="H74" s="217" t="s">
        <v>3314</v>
      </c>
      <c r="I74" s="221"/>
    </row>
    <row r="75" spans="2:9" x14ac:dyDescent="0.25">
      <c r="B75" s="212">
        <v>73</v>
      </c>
      <c r="C75" s="212" t="s">
        <v>3317</v>
      </c>
      <c r="D75" s="213"/>
      <c r="E75" s="212" t="s">
        <v>3063</v>
      </c>
      <c r="F75" s="214">
        <v>949</v>
      </c>
      <c r="G75" s="212">
        <v>1288</v>
      </c>
      <c r="H75" s="212" t="s">
        <v>3318</v>
      </c>
      <c r="I75" s="216"/>
    </row>
    <row r="76" spans="2:9" x14ac:dyDescent="0.25">
      <c r="B76" s="217">
        <v>74</v>
      </c>
      <c r="C76" s="217" t="s">
        <v>3329</v>
      </c>
      <c r="D76" s="218"/>
      <c r="E76" s="217" t="s">
        <v>3063</v>
      </c>
      <c r="F76" s="219">
        <v>4818</v>
      </c>
      <c r="G76" s="217">
        <v>1288</v>
      </c>
      <c r="H76" s="217" t="s">
        <v>3319</v>
      </c>
      <c r="I76" s="221"/>
    </row>
    <row r="77" spans="2:9" x14ac:dyDescent="0.25">
      <c r="B77" s="212">
        <v>75</v>
      </c>
      <c r="C77" s="212" t="s">
        <v>3320</v>
      </c>
      <c r="D77" s="213"/>
      <c r="E77" s="212" t="s">
        <v>3063</v>
      </c>
      <c r="F77" s="214">
        <v>949</v>
      </c>
      <c r="G77" s="212">
        <v>1288</v>
      </c>
      <c r="H77" s="212" t="s">
        <v>3321</v>
      </c>
      <c r="I77" s="216"/>
    </row>
    <row r="78" spans="2:9" x14ac:dyDescent="0.25">
      <c r="B78" s="217">
        <v>76</v>
      </c>
      <c r="C78" s="217" t="s">
        <v>3322</v>
      </c>
      <c r="D78" s="218"/>
      <c r="E78" s="217" t="s">
        <v>3063</v>
      </c>
      <c r="F78" s="219">
        <v>4818</v>
      </c>
      <c r="G78" s="220">
        <v>13</v>
      </c>
      <c r="H78" s="217" t="s">
        <v>3323</v>
      </c>
      <c r="I78" s="221"/>
    </row>
    <row r="79" spans="2:9" x14ac:dyDescent="0.25">
      <c r="B79" s="212">
        <v>77</v>
      </c>
      <c r="C79" s="212" t="s">
        <v>3327</v>
      </c>
      <c r="D79" s="213"/>
      <c r="E79" s="212" t="s">
        <v>3063</v>
      </c>
      <c r="F79" s="214">
        <v>949</v>
      </c>
      <c r="G79" s="215">
        <v>23</v>
      </c>
      <c r="H79" s="212" t="s">
        <v>3324</v>
      </c>
      <c r="I79" s="216"/>
    </row>
    <row r="80" spans="2:9" x14ac:dyDescent="0.25">
      <c r="B80" s="217">
        <v>78</v>
      </c>
      <c r="C80" s="217" t="s">
        <v>404</v>
      </c>
      <c r="D80" s="218"/>
      <c r="E80" s="217" t="s">
        <v>3064</v>
      </c>
      <c r="F80" s="219" t="s">
        <v>36</v>
      </c>
      <c r="G80" s="217" t="s">
        <v>528</v>
      </c>
      <c r="H80" s="217" t="s">
        <v>389</v>
      </c>
      <c r="I80" s="221"/>
    </row>
    <row r="81" spans="2:9" x14ac:dyDescent="0.25">
      <c r="B81" s="212">
        <v>79</v>
      </c>
      <c r="C81" s="212" t="s">
        <v>3326</v>
      </c>
      <c r="D81" s="213"/>
      <c r="E81" s="212" t="s">
        <v>3063</v>
      </c>
      <c r="F81" s="214">
        <v>949</v>
      </c>
      <c r="G81" s="215">
        <v>13</v>
      </c>
      <c r="H81" s="212" t="s">
        <v>3325</v>
      </c>
      <c r="I81" s="216"/>
    </row>
    <row r="82" spans="2:9" x14ac:dyDescent="0.25">
      <c r="B82" s="217">
        <v>80</v>
      </c>
      <c r="C82" s="217" t="s">
        <v>3333</v>
      </c>
      <c r="D82" s="218"/>
      <c r="E82" s="217" t="s">
        <v>3063</v>
      </c>
      <c r="F82" s="219">
        <v>1449</v>
      </c>
      <c r="G82" s="220">
        <v>13</v>
      </c>
      <c r="H82" s="217" t="s">
        <v>3334</v>
      </c>
      <c r="I82" s="221"/>
    </row>
    <row r="83" spans="2:9" x14ac:dyDescent="0.25">
      <c r="B83" s="212">
        <v>81</v>
      </c>
      <c r="C83" s="212" t="s">
        <v>3331</v>
      </c>
      <c r="D83" s="213"/>
      <c r="E83" s="212" t="s">
        <v>3065</v>
      </c>
      <c r="F83" s="214">
        <v>7802</v>
      </c>
      <c r="G83" s="212" t="s">
        <v>528</v>
      </c>
      <c r="H83" s="212" t="s">
        <v>3332</v>
      </c>
      <c r="I83" s="216"/>
    </row>
    <row r="84" spans="2:9" x14ac:dyDescent="0.25">
      <c r="B84" s="217">
        <v>82</v>
      </c>
      <c r="C84" s="217" t="s">
        <v>3335</v>
      </c>
      <c r="D84" s="218"/>
      <c r="E84" s="217" t="s">
        <v>3063</v>
      </c>
      <c r="F84" s="219">
        <v>4825</v>
      </c>
      <c r="G84" s="220">
        <v>13</v>
      </c>
      <c r="H84" s="217" t="s">
        <v>3336</v>
      </c>
      <c r="I84" s="221"/>
    </row>
    <row r="85" spans="2:9" x14ac:dyDescent="0.25">
      <c r="B85" s="212">
        <v>83</v>
      </c>
      <c r="C85" s="212" t="s">
        <v>3337</v>
      </c>
      <c r="D85" s="213"/>
      <c r="E85" s="212" t="s">
        <v>3063</v>
      </c>
      <c r="F85" s="214">
        <v>4825</v>
      </c>
      <c r="G85" s="212">
        <v>1288</v>
      </c>
      <c r="H85" s="212" t="s">
        <v>3338</v>
      </c>
      <c r="I85" s="216"/>
    </row>
    <row r="86" spans="2:9" x14ac:dyDescent="0.25">
      <c r="B86" s="217">
        <v>84</v>
      </c>
      <c r="C86" s="217" t="s">
        <v>3339</v>
      </c>
      <c r="D86" s="218"/>
      <c r="E86" s="217" t="s">
        <v>3063</v>
      </c>
      <c r="F86" s="219">
        <v>4825</v>
      </c>
      <c r="G86" s="220">
        <v>13</v>
      </c>
      <c r="H86" s="217" t="s">
        <v>3340</v>
      </c>
      <c r="I86" s="221"/>
    </row>
    <row r="87" spans="2:9" x14ac:dyDescent="0.25">
      <c r="B87" s="212">
        <v>85</v>
      </c>
      <c r="C87" s="212" t="s">
        <v>3341</v>
      </c>
      <c r="D87" s="213"/>
      <c r="E87" s="212" t="s">
        <v>3063</v>
      </c>
      <c r="F87" s="214">
        <v>780</v>
      </c>
      <c r="G87" s="215">
        <v>23</v>
      </c>
      <c r="H87" s="212" t="s">
        <v>3342</v>
      </c>
      <c r="I87" s="216"/>
    </row>
    <row r="88" spans="2:9" x14ac:dyDescent="0.25">
      <c r="B88" s="217">
        <v>86</v>
      </c>
      <c r="C88" s="217" t="s">
        <v>3343</v>
      </c>
      <c r="D88" s="218"/>
      <c r="E88" s="217" t="s">
        <v>3065</v>
      </c>
      <c r="F88" s="219" t="s">
        <v>26</v>
      </c>
      <c r="G88" s="217" t="s">
        <v>528</v>
      </c>
      <c r="H88" s="217" t="s">
        <v>3344</v>
      </c>
      <c r="I88" s="221"/>
    </row>
    <row r="89" spans="2:9" x14ac:dyDescent="0.25">
      <c r="B89" s="212">
        <v>87</v>
      </c>
      <c r="C89" s="212" t="s">
        <v>3345</v>
      </c>
      <c r="D89" s="213"/>
      <c r="E89" s="212" t="s">
        <v>3063</v>
      </c>
      <c r="F89" s="214">
        <v>4825</v>
      </c>
      <c r="G89" s="212">
        <v>1288</v>
      </c>
      <c r="H89" s="212" t="s">
        <v>3346</v>
      </c>
      <c r="I89" s="216"/>
    </row>
    <row r="90" spans="2:9" x14ac:dyDescent="0.25">
      <c r="B90" s="217">
        <v>88</v>
      </c>
      <c r="C90" s="217" t="s">
        <v>3347</v>
      </c>
      <c r="D90" s="218"/>
      <c r="E90" s="217" t="s">
        <v>3063</v>
      </c>
      <c r="F90" s="219">
        <v>783</v>
      </c>
      <c r="G90" s="220">
        <v>13</v>
      </c>
      <c r="H90" s="217" t="s">
        <v>3348</v>
      </c>
      <c r="I90" s="221"/>
    </row>
    <row r="91" spans="2:9" x14ac:dyDescent="0.25">
      <c r="B91" s="212">
        <v>89</v>
      </c>
      <c r="C91" s="212" t="s">
        <v>3354</v>
      </c>
      <c r="D91" s="213"/>
      <c r="E91" s="212" t="s">
        <v>3063</v>
      </c>
      <c r="F91" s="214">
        <v>4825</v>
      </c>
      <c r="G91" s="215">
        <v>13</v>
      </c>
      <c r="H91" s="212" t="s">
        <v>3355</v>
      </c>
      <c r="I91" s="216"/>
    </row>
    <row r="92" spans="2:9" x14ac:dyDescent="0.25">
      <c r="B92" s="217">
        <v>90</v>
      </c>
      <c r="C92" s="217" t="s">
        <v>909</v>
      </c>
      <c r="D92" s="218"/>
      <c r="E92" s="217" t="s">
        <v>3063</v>
      </c>
      <c r="F92" s="219">
        <v>780</v>
      </c>
      <c r="G92" s="220">
        <v>23</v>
      </c>
      <c r="H92" s="217" t="s">
        <v>904</v>
      </c>
      <c r="I92" s="221"/>
    </row>
    <row r="93" spans="2:9" x14ac:dyDescent="0.25">
      <c r="B93" s="212">
        <v>91</v>
      </c>
      <c r="C93" s="212" t="s">
        <v>3356</v>
      </c>
      <c r="D93" s="213"/>
      <c r="E93" s="212" t="s">
        <v>3065</v>
      </c>
      <c r="F93" s="214">
        <v>7526</v>
      </c>
      <c r="G93" s="212" t="s">
        <v>528</v>
      </c>
      <c r="H93" s="212" t="s">
        <v>3357</v>
      </c>
      <c r="I93" s="216"/>
    </row>
    <row r="94" spans="2:9" x14ac:dyDescent="0.25">
      <c r="B94" s="217">
        <v>92</v>
      </c>
      <c r="C94" s="217" t="s">
        <v>3358</v>
      </c>
      <c r="D94" s="218"/>
      <c r="E94" s="217" t="s">
        <v>3063</v>
      </c>
      <c r="F94" s="219">
        <v>4825</v>
      </c>
      <c r="G94" s="217">
        <v>1288</v>
      </c>
      <c r="H94" s="217" t="s">
        <v>3359</v>
      </c>
      <c r="I94" s="221"/>
    </row>
    <row r="95" spans="2:9" x14ac:dyDescent="0.25">
      <c r="B95" s="212">
        <v>93</v>
      </c>
      <c r="C95" s="212" t="s">
        <v>3360</v>
      </c>
      <c r="D95" s="213"/>
      <c r="E95" s="212" t="s">
        <v>3065</v>
      </c>
      <c r="F95" s="214">
        <v>7802</v>
      </c>
      <c r="G95" s="212" t="s">
        <v>528</v>
      </c>
      <c r="H95" s="212" t="s">
        <v>3361</v>
      </c>
      <c r="I95" s="216"/>
    </row>
    <row r="96" spans="2:9" x14ac:dyDescent="0.25">
      <c r="B96" s="217">
        <v>94</v>
      </c>
      <c r="C96" s="217" t="s">
        <v>3362</v>
      </c>
      <c r="D96" s="218"/>
      <c r="E96" s="217" t="s">
        <v>3065</v>
      </c>
      <c r="F96" s="219">
        <v>3862</v>
      </c>
      <c r="G96" s="217" t="s">
        <v>528</v>
      </c>
      <c r="H96" s="217" t="s">
        <v>3363</v>
      </c>
      <c r="I96" s="221"/>
    </row>
    <row r="97" spans="2:9" x14ac:dyDescent="0.25">
      <c r="B97" s="212">
        <v>95</v>
      </c>
      <c r="C97" s="212" t="s">
        <v>3364</v>
      </c>
      <c r="D97" s="213"/>
      <c r="E97" s="212" t="s">
        <v>3063</v>
      </c>
      <c r="F97" s="214">
        <v>4825</v>
      </c>
      <c r="G97" s="215">
        <v>13</v>
      </c>
      <c r="H97" s="212" t="s">
        <v>3365</v>
      </c>
      <c r="I97" s="216"/>
    </row>
    <row r="98" spans="2:9" x14ac:dyDescent="0.25">
      <c r="B98" s="217">
        <v>96</v>
      </c>
      <c r="C98" s="217" t="s">
        <v>3367</v>
      </c>
      <c r="D98" s="218"/>
      <c r="E98" s="217" t="s">
        <v>3063</v>
      </c>
      <c r="F98" s="219">
        <v>4535</v>
      </c>
      <c r="G98" s="220">
        <v>13</v>
      </c>
      <c r="H98" s="217" t="s">
        <v>639</v>
      </c>
      <c r="I98" s="221"/>
    </row>
    <row r="99" spans="2:9" x14ac:dyDescent="0.25">
      <c r="B99" s="212">
        <v>97</v>
      </c>
      <c r="C99" s="212" t="s">
        <v>3368</v>
      </c>
      <c r="D99" s="213"/>
      <c r="E99" s="212" t="s">
        <v>3063</v>
      </c>
      <c r="F99" s="214">
        <v>3204</v>
      </c>
      <c r="G99" s="212">
        <v>1288</v>
      </c>
      <c r="H99" s="212" t="s">
        <v>3369</v>
      </c>
      <c r="I99" s="216"/>
    </row>
    <row r="100" spans="2:9" x14ac:dyDescent="0.25">
      <c r="B100" s="217">
        <v>98</v>
      </c>
      <c r="C100" s="217" t="s">
        <v>3370</v>
      </c>
      <c r="D100" s="218"/>
      <c r="E100" s="217" t="s">
        <v>3063</v>
      </c>
      <c r="F100" s="219">
        <v>4825</v>
      </c>
      <c r="G100" s="220">
        <v>13</v>
      </c>
      <c r="H100" s="217" t="s">
        <v>3371</v>
      </c>
      <c r="I100" s="221"/>
    </row>
    <row r="101" spans="2:9" x14ac:dyDescent="0.25">
      <c r="B101" s="212">
        <v>99</v>
      </c>
      <c r="C101" s="212" t="s">
        <v>3379</v>
      </c>
      <c r="D101" s="213"/>
      <c r="E101" s="212" t="s">
        <v>3063</v>
      </c>
      <c r="F101" s="214">
        <v>4818</v>
      </c>
      <c r="G101" s="215">
        <v>13</v>
      </c>
      <c r="H101" s="212" t="s">
        <v>3372</v>
      </c>
      <c r="I101" s="216"/>
    </row>
    <row r="102" spans="2:9" x14ac:dyDescent="0.25">
      <c r="B102" s="217">
        <v>100</v>
      </c>
      <c r="C102" s="217" t="s">
        <v>3373</v>
      </c>
      <c r="D102" s="218"/>
      <c r="E102" s="217" t="s">
        <v>3065</v>
      </c>
      <c r="F102" s="219" t="s">
        <v>26</v>
      </c>
      <c r="G102" s="217" t="s">
        <v>528</v>
      </c>
      <c r="H102" s="217" t="s">
        <v>3374</v>
      </c>
      <c r="I102" s="221"/>
    </row>
    <row r="103" spans="2:9" x14ac:dyDescent="0.25">
      <c r="B103" s="212">
        <v>101</v>
      </c>
      <c r="C103" s="212" t="s">
        <v>3375</v>
      </c>
      <c r="D103" s="213"/>
      <c r="E103" s="212" t="s">
        <v>3063</v>
      </c>
      <c r="F103" s="214">
        <v>4825</v>
      </c>
      <c r="G103" s="215">
        <v>13</v>
      </c>
      <c r="H103" s="212" t="s">
        <v>3376</v>
      </c>
      <c r="I103" s="216"/>
    </row>
    <row r="104" spans="2:9" x14ac:dyDescent="0.25">
      <c r="B104" s="217">
        <v>102</v>
      </c>
      <c r="C104" s="217" t="s">
        <v>3378</v>
      </c>
      <c r="D104" s="218"/>
      <c r="E104" s="217" t="s">
        <v>3063</v>
      </c>
      <c r="F104" s="219">
        <v>949</v>
      </c>
      <c r="G104" s="220">
        <v>23</v>
      </c>
      <c r="H104" s="217" t="s">
        <v>3377</v>
      </c>
      <c r="I104" s="221"/>
    </row>
    <row r="105" spans="2:9" x14ac:dyDescent="0.25">
      <c r="B105" s="212">
        <v>103</v>
      </c>
      <c r="C105" s="212" t="s">
        <v>3382</v>
      </c>
      <c r="D105" s="213"/>
      <c r="E105" s="212" t="s">
        <v>3063</v>
      </c>
      <c r="F105" s="214">
        <v>4818</v>
      </c>
      <c r="G105" s="215">
        <v>13</v>
      </c>
      <c r="H105" s="212" t="s">
        <v>3383</v>
      </c>
      <c r="I105" s="216"/>
    </row>
    <row r="106" spans="2:9" x14ac:dyDescent="0.25">
      <c r="B106" s="217">
        <v>104</v>
      </c>
      <c r="C106" s="217" t="s">
        <v>686</v>
      </c>
      <c r="D106" s="218"/>
      <c r="E106" s="217" t="s">
        <v>3063</v>
      </c>
      <c r="F106" s="219">
        <v>949</v>
      </c>
      <c r="G106" s="217">
        <v>13</v>
      </c>
      <c r="H106" s="217" t="s">
        <v>687</v>
      </c>
      <c r="I106" s="221"/>
    </row>
    <row r="107" spans="2:9" x14ac:dyDescent="0.25">
      <c r="B107" s="212">
        <v>105</v>
      </c>
      <c r="C107" s="212" t="s">
        <v>3394</v>
      </c>
      <c r="D107" s="213"/>
      <c r="E107" s="212" t="s">
        <v>3063</v>
      </c>
      <c r="F107" s="214">
        <v>1192</v>
      </c>
      <c r="G107" s="212">
        <v>13</v>
      </c>
      <c r="H107" s="212" t="s">
        <v>37</v>
      </c>
      <c r="I107" s="216"/>
    </row>
    <row r="108" spans="2:9" x14ac:dyDescent="0.25">
      <c r="B108" s="217">
        <v>106</v>
      </c>
      <c r="C108" s="217" t="s">
        <v>1765</v>
      </c>
      <c r="D108" s="218"/>
      <c r="E108" s="217" t="s">
        <v>3063</v>
      </c>
      <c r="F108" s="219">
        <v>4825</v>
      </c>
      <c r="G108" s="217">
        <v>13</v>
      </c>
      <c r="H108" s="217" t="s">
        <v>1766</v>
      </c>
      <c r="I108" s="221"/>
    </row>
    <row r="109" spans="2:9" x14ac:dyDescent="0.25">
      <c r="B109" s="212">
        <v>107</v>
      </c>
      <c r="C109" s="212" t="s">
        <v>3394</v>
      </c>
      <c r="D109" s="213" t="s">
        <v>3405</v>
      </c>
      <c r="E109" s="212" t="s">
        <v>3063</v>
      </c>
      <c r="F109" s="214">
        <v>1192</v>
      </c>
      <c r="G109" s="212">
        <v>13</v>
      </c>
      <c r="H109" s="212" t="s">
        <v>37</v>
      </c>
      <c r="I109" s="216"/>
    </row>
    <row r="110" spans="2:9" x14ac:dyDescent="0.25">
      <c r="B110" s="217">
        <v>108</v>
      </c>
      <c r="C110" s="217" t="s">
        <v>3394</v>
      </c>
      <c r="D110" s="218" t="s">
        <v>3405</v>
      </c>
      <c r="E110" s="217" t="s">
        <v>3063</v>
      </c>
      <c r="F110" s="219">
        <v>1192</v>
      </c>
      <c r="G110" s="217">
        <v>13</v>
      </c>
      <c r="H110" s="217" t="s">
        <v>37</v>
      </c>
      <c r="I110" s="221"/>
    </row>
    <row r="111" spans="2:9" x14ac:dyDescent="0.25">
      <c r="B111" s="212">
        <v>109</v>
      </c>
      <c r="C111" s="212" t="s">
        <v>3406</v>
      </c>
      <c r="D111" s="213"/>
      <c r="E111" s="212" t="s">
        <v>3063</v>
      </c>
      <c r="F111" s="214">
        <v>1192</v>
      </c>
      <c r="G111" s="212">
        <v>13</v>
      </c>
      <c r="H111" s="212" t="s">
        <v>37</v>
      </c>
      <c r="I111" s="216"/>
    </row>
    <row r="112" spans="2:9" x14ac:dyDescent="0.25">
      <c r="B112" s="217">
        <v>110</v>
      </c>
      <c r="C112" s="217" t="s">
        <v>3162</v>
      </c>
      <c r="D112" s="218"/>
      <c r="E112" s="217" t="s">
        <v>3063</v>
      </c>
      <c r="F112" s="219">
        <v>1192</v>
      </c>
      <c r="G112" s="217">
        <v>13</v>
      </c>
      <c r="H112" s="217" t="s">
        <v>37</v>
      </c>
      <c r="I112" s="221"/>
    </row>
    <row r="113" spans="2:9" x14ac:dyDescent="0.25">
      <c r="B113" s="212">
        <v>111</v>
      </c>
      <c r="C113" s="212" t="s">
        <v>3394</v>
      </c>
      <c r="D113" s="213" t="s">
        <v>3405</v>
      </c>
      <c r="E113" s="212" t="s">
        <v>3063</v>
      </c>
      <c r="F113" s="214">
        <v>1192</v>
      </c>
      <c r="G113" s="212">
        <v>13</v>
      </c>
      <c r="H113" s="212" t="s">
        <v>37</v>
      </c>
      <c r="I113" s="216"/>
    </row>
    <row r="114" spans="2:9" x14ac:dyDescent="0.25">
      <c r="B114" s="217">
        <v>112</v>
      </c>
      <c r="C114" s="217" t="s">
        <v>3407</v>
      </c>
      <c r="D114" s="218"/>
      <c r="E114" s="217" t="s">
        <v>3063</v>
      </c>
      <c r="F114" s="219">
        <v>1192</v>
      </c>
      <c r="G114" s="217">
        <v>13</v>
      </c>
      <c r="H114" s="217" t="s">
        <v>37</v>
      </c>
      <c r="I114" s="221"/>
    </row>
    <row r="115" spans="2:9" x14ac:dyDescent="0.25">
      <c r="B115" s="212">
        <v>113</v>
      </c>
      <c r="C115" s="212"/>
      <c r="D115" s="213"/>
      <c r="E115" s="212"/>
      <c r="F115" s="214"/>
      <c r="G115" s="212"/>
      <c r="H115" s="212"/>
      <c r="I115" s="216"/>
    </row>
    <row r="116" spans="2:9" x14ac:dyDescent="0.25">
      <c r="B116" s="217">
        <v>114</v>
      </c>
      <c r="C116" s="217"/>
      <c r="D116" s="218"/>
      <c r="E116" s="217"/>
      <c r="F116" s="219"/>
      <c r="G116" s="217"/>
      <c r="H116" s="217"/>
      <c r="I116" s="221"/>
    </row>
    <row r="117" spans="2:9" x14ac:dyDescent="0.25">
      <c r="B117" s="212">
        <v>115</v>
      </c>
      <c r="C117" s="212"/>
      <c r="D117" s="213"/>
      <c r="E117" s="212"/>
      <c r="F117" s="214"/>
      <c r="G117" s="212"/>
      <c r="H117" s="212"/>
      <c r="I117" s="216"/>
    </row>
    <row r="118" spans="2:9" x14ac:dyDescent="0.25">
      <c r="B118" s="217">
        <v>116</v>
      </c>
      <c r="C118" s="217"/>
      <c r="D118" s="218"/>
      <c r="E118" s="217"/>
      <c r="F118" s="219"/>
      <c r="G118" s="217"/>
      <c r="H118" s="217"/>
      <c r="I118" s="221"/>
    </row>
    <row r="119" spans="2:9" x14ac:dyDescent="0.25">
      <c r="B119" s="212">
        <v>117</v>
      </c>
      <c r="C119" s="212"/>
      <c r="D119" s="213"/>
      <c r="E119" s="212"/>
      <c r="F119" s="214"/>
      <c r="G119" s="212"/>
      <c r="H119" s="212"/>
      <c r="I119" s="216"/>
    </row>
    <row r="120" spans="2:9" x14ac:dyDescent="0.25">
      <c r="B120" s="217">
        <v>118</v>
      </c>
      <c r="C120" s="217"/>
      <c r="D120" s="218"/>
      <c r="E120" s="217"/>
      <c r="F120" s="219"/>
      <c r="G120" s="217"/>
      <c r="H120" s="217"/>
      <c r="I120" s="221"/>
    </row>
    <row r="121" spans="2:9" x14ac:dyDescent="0.25">
      <c r="B121" s="212">
        <v>119</v>
      </c>
      <c r="C121" s="212"/>
      <c r="D121" s="213"/>
      <c r="E121" s="212"/>
      <c r="F121" s="214"/>
      <c r="G121" s="212"/>
      <c r="H121" s="212"/>
      <c r="I121" s="216"/>
    </row>
    <row r="122" spans="2:9" x14ac:dyDescent="0.25">
      <c r="B122" s="217">
        <v>120</v>
      </c>
      <c r="C122" s="217"/>
      <c r="D122" s="218"/>
      <c r="E122" s="217"/>
      <c r="F122" s="219"/>
      <c r="G122" s="217"/>
      <c r="H122" s="217"/>
      <c r="I122" s="221"/>
    </row>
    <row r="123" spans="2:9" x14ac:dyDescent="0.25">
      <c r="B123" s="212">
        <v>121</v>
      </c>
      <c r="C123" s="212"/>
      <c r="D123" s="213"/>
      <c r="E123" s="212"/>
      <c r="F123" s="214"/>
      <c r="G123" s="212"/>
      <c r="H123" s="212"/>
      <c r="I123" s="216"/>
    </row>
    <row r="124" spans="2:9" x14ac:dyDescent="0.25">
      <c r="B124" s="217">
        <v>122</v>
      </c>
      <c r="C124" s="217"/>
      <c r="D124" s="218"/>
      <c r="E124" s="217"/>
      <c r="F124" s="219"/>
      <c r="G124" s="217"/>
      <c r="H124" s="217"/>
      <c r="I124" s="221"/>
    </row>
    <row r="125" spans="2:9" x14ac:dyDescent="0.25">
      <c r="B125" s="212">
        <v>123</v>
      </c>
      <c r="C125" s="212"/>
      <c r="D125" s="213"/>
      <c r="E125" s="212"/>
      <c r="F125" s="214"/>
      <c r="G125" s="212"/>
      <c r="H125" s="212"/>
      <c r="I125" s="216"/>
    </row>
    <row r="126" spans="2:9" x14ac:dyDescent="0.25">
      <c r="B126" s="217">
        <v>124</v>
      </c>
      <c r="C126" s="217"/>
      <c r="D126" s="218"/>
      <c r="E126" s="217"/>
      <c r="F126" s="219"/>
      <c r="G126" s="217"/>
      <c r="H126" s="217"/>
      <c r="I126" s="221"/>
    </row>
    <row r="127" spans="2:9" x14ac:dyDescent="0.25">
      <c r="B127" s="212">
        <v>125</v>
      </c>
      <c r="C127" s="212"/>
      <c r="D127" s="213"/>
      <c r="E127" s="212"/>
      <c r="F127" s="214"/>
      <c r="G127" s="212"/>
      <c r="H127" s="212"/>
      <c r="I127" s="216"/>
    </row>
    <row r="128" spans="2:9" x14ac:dyDescent="0.25">
      <c r="B128" s="217">
        <v>126</v>
      </c>
      <c r="C128" s="217"/>
      <c r="D128" s="218"/>
      <c r="E128" s="217"/>
      <c r="F128" s="219"/>
      <c r="G128" s="217"/>
      <c r="H128" s="217"/>
      <c r="I128" s="221"/>
    </row>
    <row r="129" spans="2:9" x14ac:dyDescent="0.25">
      <c r="B129" s="212">
        <v>127</v>
      </c>
      <c r="C129" s="212"/>
      <c r="D129" s="213"/>
      <c r="E129" s="212"/>
      <c r="F129" s="214"/>
      <c r="G129" s="212"/>
      <c r="H129" s="212"/>
      <c r="I129" s="216"/>
    </row>
    <row r="130" spans="2:9" x14ac:dyDescent="0.25">
      <c r="B130" s="217">
        <v>128</v>
      </c>
      <c r="C130" s="217"/>
      <c r="D130" s="218"/>
      <c r="E130" s="217"/>
      <c r="F130" s="219"/>
      <c r="G130" s="217"/>
      <c r="H130" s="217"/>
      <c r="I130" s="221"/>
    </row>
    <row r="131" spans="2:9" x14ac:dyDescent="0.25">
      <c r="B131" s="212">
        <v>129</v>
      </c>
      <c r="C131" s="212"/>
      <c r="D131" s="213"/>
      <c r="E131" s="212"/>
      <c r="F131" s="214"/>
      <c r="G131" s="212"/>
      <c r="H131" s="212"/>
      <c r="I131" s="216"/>
    </row>
    <row r="132" spans="2:9" x14ac:dyDescent="0.25">
      <c r="B132" s="217">
        <v>130</v>
      </c>
      <c r="C132" s="217"/>
      <c r="D132" s="218"/>
      <c r="E132" s="217"/>
      <c r="F132" s="219"/>
      <c r="G132" s="217"/>
      <c r="H132" s="217"/>
      <c r="I132" s="221"/>
    </row>
    <row r="133" spans="2:9" x14ac:dyDescent="0.25">
      <c r="B133" s="212">
        <v>131</v>
      </c>
      <c r="C133" s="212"/>
      <c r="D133" s="213"/>
      <c r="E133" s="212"/>
      <c r="F133" s="214"/>
      <c r="G133" s="212"/>
      <c r="H133" s="212"/>
      <c r="I133" s="216"/>
    </row>
    <row r="134" spans="2:9" x14ac:dyDescent="0.25">
      <c r="B134" s="217">
        <v>132</v>
      </c>
      <c r="C134" s="217"/>
      <c r="D134" s="218"/>
      <c r="E134" s="217"/>
      <c r="F134" s="219"/>
      <c r="G134" s="217"/>
      <c r="H134" s="217"/>
      <c r="I134" s="221"/>
    </row>
    <row r="135" spans="2:9" x14ac:dyDescent="0.25">
      <c r="B135" s="212">
        <v>133</v>
      </c>
      <c r="C135" s="212"/>
      <c r="D135" s="213"/>
      <c r="E135" s="212"/>
      <c r="F135" s="214"/>
      <c r="G135" s="212"/>
      <c r="H135" s="212"/>
      <c r="I135" s="216"/>
    </row>
    <row r="136" spans="2:9" x14ac:dyDescent="0.25">
      <c r="B136" s="217">
        <v>134</v>
      </c>
      <c r="C136" s="217"/>
      <c r="D136" s="218"/>
      <c r="E136" s="217"/>
      <c r="F136" s="219"/>
      <c r="G136" s="217"/>
      <c r="H136" s="217"/>
      <c r="I136" s="221"/>
    </row>
    <row r="137" spans="2:9" x14ac:dyDescent="0.25">
      <c r="B137" s="212">
        <v>135</v>
      </c>
      <c r="C137" s="212"/>
      <c r="D137" s="213"/>
      <c r="E137" s="212"/>
      <c r="F137" s="214"/>
      <c r="G137" s="212"/>
      <c r="H137" s="212"/>
      <c r="I137" s="216"/>
    </row>
    <row r="138" spans="2:9" x14ac:dyDescent="0.25">
      <c r="B138" s="217">
        <v>136</v>
      </c>
      <c r="C138" s="217"/>
      <c r="D138" s="218"/>
      <c r="E138" s="217"/>
      <c r="F138" s="219"/>
      <c r="G138" s="217"/>
      <c r="H138" s="217"/>
      <c r="I138" s="221"/>
    </row>
    <row r="139" spans="2:9" x14ac:dyDescent="0.25">
      <c r="B139" s="212">
        <v>137</v>
      </c>
      <c r="C139" s="212"/>
      <c r="D139" s="213"/>
      <c r="E139" s="212"/>
      <c r="F139" s="214"/>
      <c r="G139" s="212"/>
      <c r="H139" s="212"/>
      <c r="I139" s="216"/>
    </row>
    <row r="140" spans="2:9" x14ac:dyDescent="0.25">
      <c r="B140" s="217">
        <v>138</v>
      </c>
      <c r="C140" s="217"/>
      <c r="D140" s="218"/>
      <c r="E140" s="217"/>
      <c r="F140" s="219"/>
      <c r="G140" s="217"/>
      <c r="H140" s="217"/>
      <c r="I140" s="221"/>
    </row>
    <row r="141" spans="2:9" x14ac:dyDescent="0.25">
      <c r="B141" s="212">
        <v>139</v>
      </c>
      <c r="C141" s="212"/>
      <c r="D141" s="213"/>
      <c r="E141" s="212"/>
      <c r="F141" s="214"/>
      <c r="G141" s="212"/>
      <c r="H141" s="212"/>
      <c r="I141" s="216"/>
    </row>
    <row r="142" spans="2:9" x14ac:dyDescent="0.25">
      <c r="B142" s="217">
        <v>140</v>
      </c>
      <c r="C142" s="217"/>
      <c r="D142" s="218"/>
      <c r="E142" s="217"/>
      <c r="F142" s="219"/>
      <c r="G142" s="217"/>
      <c r="H142" s="217"/>
      <c r="I142" s="221"/>
    </row>
    <row r="143" spans="2:9" x14ac:dyDescent="0.25">
      <c r="B143" s="212">
        <v>141</v>
      </c>
      <c r="C143" s="212"/>
      <c r="D143" s="213"/>
      <c r="E143" s="212"/>
      <c r="F143" s="214"/>
      <c r="G143" s="212"/>
      <c r="H143" s="212"/>
      <c r="I143" s="216"/>
    </row>
    <row r="144" spans="2:9" x14ac:dyDescent="0.25">
      <c r="B144" s="217">
        <v>142</v>
      </c>
      <c r="C144" s="217"/>
      <c r="D144" s="218"/>
      <c r="E144" s="217"/>
      <c r="F144" s="219"/>
      <c r="G144" s="217"/>
      <c r="H144" s="217"/>
      <c r="I144" s="221"/>
    </row>
    <row r="145" spans="2:9" x14ac:dyDescent="0.25">
      <c r="B145" s="212">
        <v>143</v>
      </c>
      <c r="C145" s="212"/>
      <c r="D145" s="213"/>
      <c r="E145" s="212"/>
      <c r="F145" s="214"/>
      <c r="G145" s="212"/>
      <c r="H145" s="212"/>
      <c r="I145" s="216"/>
    </row>
    <row r="146" spans="2:9" x14ac:dyDescent="0.25">
      <c r="B146" s="217">
        <v>144</v>
      </c>
      <c r="C146" s="217"/>
      <c r="D146" s="218"/>
      <c r="E146" s="217"/>
      <c r="F146" s="219"/>
      <c r="G146" s="217"/>
      <c r="H146" s="217"/>
      <c r="I146" s="221"/>
    </row>
    <row r="147" spans="2:9" x14ac:dyDescent="0.25">
      <c r="B147" s="212">
        <v>145</v>
      </c>
      <c r="C147" s="212"/>
      <c r="D147" s="213"/>
      <c r="E147" s="212"/>
      <c r="F147" s="214"/>
      <c r="G147" s="212"/>
      <c r="H147" s="212"/>
      <c r="I147" s="216"/>
    </row>
    <row r="148" spans="2:9" x14ac:dyDescent="0.25">
      <c r="B148" s="217">
        <v>146</v>
      </c>
      <c r="C148" s="217"/>
      <c r="D148" s="218"/>
      <c r="E148" s="217"/>
      <c r="F148" s="219"/>
      <c r="G148" s="217"/>
      <c r="H148" s="217"/>
      <c r="I148" s="221"/>
    </row>
    <row r="149" spans="2:9" x14ac:dyDescent="0.25">
      <c r="B149" s="212">
        <v>147</v>
      </c>
      <c r="C149" s="212"/>
      <c r="D149" s="213"/>
      <c r="E149" s="212"/>
      <c r="F149" s="214"/>
      <c r="G149" s="212"/>
      <c r="H149" s="212"/>
      <c r="I149" s="216"/>
    </row>
    <row r="150" spans="2:9" x14ac:dyDescent="0.25">
      <c r="B150" s="217">
        <v>148</v>
      </c>
      <c r="C150" s="217"/>
      <c r="D150" s="218"/>
      <c r="E150" s="217"/>
      <c r="F150" s="219"/>
      <c r="G150" s="217"/>
      <c r="H150" s="217"/>
      <c r="I150" s="221"/>
    </row>
    <row r="151" spans="2:9" x14ac:dyDescent="0.25">
      <c r="B151" s="212">
        <v>149</v>
      </c>
      <c r="C151" s="212"/>
      <c r="D151" s="213"/>
      <c r="E151" s="212"/>
      <c r="F151" s="214"/>
      <c r="G151" s="212"/>
      <c r="H151" s="212"/>
      <c r="I151" s="216"/>
    </row>
    <row r="152" spans="2:9" x14ac:dyDescent="0.25">
      <c r="B152" s="217">
        <v>150</v>
      </c>
      <c r="C152" s="217"/>
      <c r="D152" s="218"/>
      <c r="E152" s="217"/>
      <c r="F152" s="219"/>
      <c r="G152" s="217"/>
      <c r="H152" s="217"/>
      <c r="I152" s="221"/>
    </row>
    <row r="153" spans="2:9" x14ac:dyDescent="0.25">
      <c r="B153" s="212">
        <v>151</v>
      </c>
      <c r="C153" s="212"/>
      <c r="D153" s="213"/>
      <c r="E153" s="212"/>
      <c r="F153" s="214"/>
      <c r="G153" s="212"/>
      <c r="H153" s="212"/>
      <c r="I153" s="216"/>
    </row>
    <row r="154" spans="2:9" x14ac:dyDescent="0.25">
      <c r="B154" s="217">
        <v>152</v>
      </c>
      <c r="C154" s="217"/>
      <c r="D154" s="218"/>
      <c r="E154" s="217"/>
      <c r="F154" s="219"/>
      <c r="G154" s="217"/>
      <c r="H154" s="217"/>
      <c r="I154" s="221"/>
    </row>
    <row r="155" spans="2:9" x14ac:dyDescent="0.25">
      <c r="B155" s="212">
        <v>153</v>
      </c>
      <c r="C155" s="212"/>
      <c r="D155" s="213"/>
      <c r="E155" s="212"/>
      <c r="F155" s="214"/>
      <c r="G155" s="212"/>
      <c r="H155" s="212"/>
      <c r="I155" s="216"/>
    </row>
    <row r="156" spans="2:9" x14ac:dyDescent="0.25">
      <c r="B156" s="217">
        <v>154</v>
      </c>
      <c r="C156" s="217"/>
      <c r="D156" s="218"/>
      <c r="E156" s="217"/>
      <c r="F156" s="219"/>
      <c r="G156" s="217"/>
      <c r="H156" s="217"/>
      <c r="I156" s="221"/>
    </row>
    <row r="157" spans="2:9" x14ac:dyDescent="0.25">
      <c r="B157" s="212">
        <v>155</v>
      </c>
      <c r="C157" s="212"/>
      <c r="D157" s="213"/>
      <c r="E157" s="212"/>
      <c r="F157" s="214"/>
      <c r="G157" s="212"/>
      <c r="H157" s="212"/>
      <c r="I157" s="216"/>
    </row>
    <row r="158" spans="2:9" x14ac:dyDescent="0.25">
      <c r="B158" s="217">
        <v>156</v>
      </c>
      <c r="C158" s="217"/>
      <c r="D158" s="218"/>
      <c r="E158" s="217"/>
      <c r="F158" s="219"/>
      <c r="G158" s="217"/>
      <c r="H158" s="217"/>
      <c r="I158" s="221"/>
    </row>
    <row r="159" spans="2:9" x14ac:dyDescent="0.25">
      <c r="B159" s="212">
        <v>157</v>
      </c>
      <c r="C159" s="212"/>
      <c r="D159" s="213"/>
      <c r="E159" s="212"/>
      <c r="F159" s="214"/>
      <c r="G159" s="212"/>
      <c r="H159" s="212"/>
      <c r="I159" s="216"/>
    </row>
    <row r="160" spans="2:9" x14ac:dyDescent="0.25">
      <c r="B160" s="217">
        <v>158</v>
      </c>
      <c r="C160" s="217"/>
      <c r="D160" s="218"/>
      <c r="E160" s="217"/>
      <c r="F160" s="219"/>
      <c r="G160" s="217"/>
      <c r="H160" s="217"/>
      <c r="I160" s="221"/>
    </row>
    <row r="161" spans="2:9" x14ac:dyDescent="0.25">
      <c r="B161" s="212">
        <v>159</v>
      </c>
      <c r="C161" s="212"/>
      <c r="D161" s="213"/>
      <c r="E161" s="212"/>
      <c r="F161" s="214"/>
      <c r="G161" s="212"/>
      <c r="H161" s="212"/>
      <c r="I161" s="216"/>
    </row>
    <row r="162" spans="2:9" x14ac:dyDescent="0.25">
      <c r="B162" s="217">
        <v>160</v>
      </c>
      <c r="C162" s="217"/>
      <c r="D162" s="218"/>
      <c r="E162" s="217"/>
      <c r="F162" s="219"/>
      <c r="G162" s="217"/>
      <c r="H162" s="217"/>
      <c r="I162" s="221"/>
    </row>
    <row r="163" spans="2:9" x14ac:dyDescent="0.25">
      <c r="B163" s="212">
        <v>161</v>
      </c>
      <c r="C163" s="212"/>
      <c r="D163" s="213"/>
      <c r="E163" s="212"/>
      <c r="F163" s="214"/>
      <c r="G163" s="212"/>
      <c r="H163" s="212"/>
      <c r="I163" s="216"/>
    </row>
    <row r="164" spans="2:9" x14ac:dyDescent="0.25">
      <c r="B164" s="217">
        <v>162</v>
      </c>
      <c r="C164" s="217"/>
      <c r="D164" s="218"/>
      <c r="E164" s="217"/>
      <c r="F164" s="219"/>
      <c r="G164" s="217"/>
      <c r="H164" s="217"/>
      <c r="I164" s="221"/>
    </row>
    <row r="165" spans="2:9" x14ac:dyDescent="0.25">
      <c r="B165" s="212">
        <v>163</v>
      </c>
      <c r="C165" s="212"/>
      <c r="D165" s="213"/>
      <c r="E165" s="212"/>
      <c r="F165" s="214"/>
      <c r="G165" s="212"/>
      <c r="H165" s="212"/>
      <c r="I165" s="216"/>
    </row>
    <row r="166" spans="2:9" x14ac:dyDescent="0.25">
      <c r="B166" s="217">
        <v>164</v>
      </c>
      <c r="C166" s="217"/>
      <c r="D166" s="218"/>
      <c r="E166" s="217"/>
      <c r="F166" s="219"/>
      <c r="G166" s="217"/>
      <c r="H166" s="217"/>
      <c r="I166" s="221"/>
    </row>
    <row r="167" spans="2:9" x14ac:dyDescent="0.25">
      <c r="B167" s="212">
        <v>165</v>
      </c>
      <c r="C167" s="212"/>
      <c r="D167" s="213"/>
      <c r="E167" s="212"/>
      <c r="F167" s="214"/>
      <c r="G167" s="212"/>
      <c r="H167" s="212"/>
      <c r="I167" s="216"/>
    </row>
    <row r="168" spans="2:9" x14ac:dyDescent="0.25">
      <c r="B168" s="217">
        <v>166</v>
      </c>
      <c r="C168" s="217"/>
      <c r="D168" s="218"/>
      <c r="E168" s="217"/>
      <c r="F168" s="219"/>
      <c r="G168" s="217"/>
      <c r="H168" s="217"/>
      <c r="I168" s="221"/>
    </row>
    <row r="169" spans="2:9" x14ac:dyDescent="0.25">
      <c r="B169" s="212">
        <v>167</v>
      </c>
      <c r="C169" s="212"/>
      <c r="D169" s="213"/>
      <c r="E169" s="212"/>
      <c r="F169" s="214"/>
      <c r="G169" s="212"/>
      <c r="H169" s="212"/>
      <c r="I169" s="216"/>
    </row>
    <row r="170" spans="2:9" x14ac:dyDescent="0.25">
      <c r="B170" s="217">
        <v>168</v>
      </c>
      <c r="C170" s="217"/>
      <c r="D170" s="218"/>
      <c r="E170" s="217"/>
      <c r="F170" s="219"/>
      <c r="G170" s="217"/>
      <c r="H170" s="217"/>
      <c r="I170" s="221"/>
    </row>
    <row r="171" spans="2:9" x14ac:dyDescent="0.25">
      <c r="B171" s="212">
        <v>169</v>
      </c>
      <c r="C171" s="212"/>
      <c r="D171" s="213"/>
      <c r="E171" s="212"/>
      <c r="F171" s="214"/>
      <c r="G171" s="212"/>
      <c r="H171" s="212"/>
      <c r="I171" s="216"/>
    </row>
    <row r="172" spans="2:9" x14ac:dyDescent="0.25">
      <c r="B172" s="217">
        <v>170</v>
      </c>
      <c r="C172" s="217"/>
      <c r="D172" s="218"/>
      <c r="E172" s="217"/>
      <c r="F172" s="219"/>
      <c r="G172" s="217"/>
      <c r="H172" s="217"/>
      <c r="I172" s="221"/>
    </row>
    <row r="173" spans="2:9" x14ac:dyDescent="0.25">
      <c r="B173" s="212">
        <v>171</v>
      </c>
      <c r="C173" s="212"/>
      <c r="D173" s="213"/>
      <c r="E173" s="212"/>
      <c r="F173" s="214"/>
      <c r="G173" s="212"/>
      <c r="H173" s="212"/>
      <c r="I173" s="216"/>
    </row>
    <row r="174" spans="2:9" x14ac:dyDescent="0.25">
      <c r="B174" s="217">
        <v>172</v>
      </c>
      <c r="C174" s="217"/>
      <c r="D174" s="218"/>
      <c r="E174" s="217"/>
      <c r="F174" s="219"/>
      <c r="G174" s="217"/>
      <c r="H174" s="217"/>
      <c r="I174" s="221"/>
    </row>
    <row r="175" spans="2:9" x14ac:dyDescent="0.25">
      <c r="B175" s="212">
        <v>173</v>
      </c>
      <c r="C175" s="212"/>
      <c r="D175" s="213"/>
      <c r="E175" s="212"/>
      <c r="F175" s="214"/>
      <c r="G175" s="212"/>
      <c r="H175" s="212"/>
      <c r="I175" s="216"/>
    </row>
    <row r="176" spans="2:9" x14ac:dyDescent="0.25">
      <c r="B176" s="217">
        <v>174</v>
      </c>
      <c r="C176" s="217"/>
      <c r="D176" s="218"/>
      <c r="E176" s="217"/>
      <c r="F176" s="219"/>
      <c r="G176" s="217"/>
      <c r="H176" s="217"/>
      <c r="I176" s="221"/>
    </row>
    <row r="177" spans="2:9" x14ac:dyDescent="0.25">
      <c r="B177" s="212">
        <v>175</v>
      </c>
      <c r="C177" s="212" t="s">
        <v>275</v>
      </c>
      <c r="D177" s="213"/>
      <c r="E177" s="212"/>
      <c r="F177" s="214"/>
      <c r="G177" s="212"/>
      <c r="H177" s="212"/>
      <c r="I177" s="216"/>
    </row>
    <row r="178" spans="2:9" x14ac:dyDescent="0.25">
      <c r="B178" s="217">
        <v>176</v>
      </c>
      <c r="C178" s="217"/>
      <c r="D178" s="218"/>
      <c r="E178" s="217"/>
      <c r="F178" s="219"/>
      <c r="G178" s="217"/>
      <c r="H178" s="217"/>
      <c r="I178" s="221"/>
    </row>
    <row r="179" spans="2:9" x14ac:dyDescent="0.25">
      <c r="B179" s="212">
        <v>177</v>
      </c>
      <c r="C179" s="212"/>
      <c r="D179" s="213"/>
      <c r="E179" s="212"/>
      <c r="F179" s="214"/>
      <c r="G179" s="212"/>
      <c r="H179" s="212"/>
      <c r="I179" s="216"/>
    </row>
    <row r="180" spans="2:9" x14ac:dyDescent="0.25">
      <c r="B180" s="217">
        <v>178</v>
      </c>
      <c r="C180" s="217"/>
      <c r="D180" s="218"/>
      <c r="E180" s="217"/>
      <c r="F180" s="219"/>
      <c r="G180" s="217"/>
      <c r="H180" s="217"/>
      <c r="I180" s="221"/>
    </row>
    <row r="181" spans="2:9" x14ac:dyDescent="0.25">
      <c r="B181" s="212">
        <v>179</v>
      </c>
      <c r="C181" s="212"/>
      <c r="D181" s="213"/>
      <c r="E181" s="212"/>
      <c r="F181" s="214"/>
      <c r="G181" s="212"/>
      <c r="H181" s="212"/>
      <c r="I181" s="216"/>
    </row>
    <row r="182" spans="2:9" x14ac:dyDescent="0.25">
      <c r="B182" s="217">
        <v>180</v>
      </c>
      <c r="C182" s="217"/>
      <c r="D182" s="218"/>
      <c r="E182" s="217"/>
      <c r="F182" s="219"/>
      <c r="G182" s="217"/>
      <c r="H182" s="217"/>
      <c r="I182" s="221"/>
    </row>
    <row r="183" spans="2:9" x14ac:dyDescent="0.25">
      <c r="B183" s="212">
        <v>181</v>
      </c>
      <c r="C183" s="212"/>
      <c r="D183" s="213"/>
      <c r="E183" s="212"/>
      <c r="F183" s="214"/>
      <c r="G183" s="212"/>
      <c r="H183" s="212"/>
      <c r="I183" s="216"/>
    </row>
    <row r="184" spans="2:9" x14ac:dyDescent="0.25">
      <c r="B184" s="217">
        <v>182</v>
      </c>
      <c r="C184" s="217"/>
      <c r="D184" s="218"/>
      <c r="E184" s="217"/>
      <c r="F184" s="219"/>
      <c r="G184" s="217"/>
      <c r="H184" s="217"/>
      <c r="I184" s="221"/>
    </row>
    <row r="185" spans="2:9" x14ac:dyDescent="0.25">
      <c r="B185" s="212">
        <v>183</v>
      </c>
      <c r="C185" s="212"/>
      <c r="D185" s="213"/>
      <c r="E185" s="212"/>
      <c r="F185" s="214"/>
      <c r="G185" s="212"/>
      <c r="H185" s="212"/>
      <c r="I185" s="216"/>
    </row>
    <row r="186" spans="2:9" x14ac:dyDescent="0.25">
      <c r="B186" s="217">
        <v>184</v>
      </c>
      <c r="C186" s="217"/>
      <c r="D186" s="218"/>
      <c r="E186" s="217"/>
      <c r="F186" s="219"/>
      <c r="G186" s="217"/>
      <c r="H186" s="217"/>
      <c r="I186" s="221"/>
    </row>
    <row r="187" spans="2:9" x14ac:dyDescent="0.25">
      <c r="B187" s="212">
        <v>185</v>
      </c>
      <c r="C187" s="212"/>
      <c r="D187" s="213"/>
      <c r="E187" s="212"/>
      <c r="F187" s="214"/>
      <c r="G187" s="212"/>
      <c r="H187" s="212"/>
      <c r="I187" s="216"/>
    </row>
    <row r="188" spans="2:9" x14ac:dyDescent="0.25">
      <c r="B188" s="217">
        <v>186</v>
      </c>
      <c r="C188" s="217"/>
      <c r="D188" s="218"/>
      <c r="E188" s="217"/>
      <c r="F188" s="219"/>
      <c r="G188" s="217"/>
      <c r="H188" s="217"/>
      <c r="I188" s="221"/>
    </row>
    <row r="189" spans="2:9" x14ac:dyDescent="0.25">
      <c r="B189" s="212">
        <v>187</v>
      </c>
      <c r="C189" s="212"/>
      <c r="D189" s="213"/>
      <c r="E189" s="212"/>
      <c r="F189" s="214"/>
      <c r="G189" s="212"/>
      <c r="H189" s="212"/>
      <c r="I189" s="216"/>
    </row>
    <row r="190" spans="2:9" x14ac:dyDescent="0.25">
      <c r="B190" s="217">
        <v>188</v>
      </c>
      <c r="C190" s="217"/>
      <c r="D190" s="218"/>
      <c r="E190" s="217"/>
      <c r="F190" s="219"/>
      <c r="G190" s="217"/>
      <c r="H190" s="217"/>
      <c r="I190" s="221"/>
    </row>
    <row r="191" spans="2:9" x14ac:dyDescent="0.25">
      <c r="B191" s="212">
        <v>189</v>
      </c>
      <c r="C191" s="212"/>
      <c r="D191" s="213"/>
      <c r="E191" s="212"/>
      <c r="F191" s="214"/>
      <c r="G191" s="212"/>
      <c r="H191" s="212"/>
      <c r="I191" s="216"/>
    </row>
    <row r="192" spans="2:9" x14ac:dyDescent="0.25">
      <c r="B192" s="217">
        <v>190</v>
      </c>
      <c r="C192" s="217"/>
      <c r="D192" s="218"/>
      <c r="E192" s="217"/>
      <c r="F192" s="219"/>
      <c r="G192" s="217"/>
      <c r="H192" s="217"/>
      <c r="I192" s="221"/>
    </row>
    <row r="193" spans="2:9" x14ac:dyDescent="0.25">
      <c r="B193" s="212">
        <v>191</v>
      </c>
      <c r="C193" s="212"/>
      <c r="D193" s="213"/>
      <c r="E193" s="212"/>
      <c r="F193" s="214"/>
      <c r="G193" s="212"/>
      <c r="H193" s="212"/>
      <c r="I193" s="216"/>
    </row>
    <row r="194" spans="2:9" x14ac:dyDescent="0.25">
      <c r="B194" s="217">
        <v>192</v>
      </c>
      <c r="C194" s="217"/>
      <c r="D194" s="218"/>
      <c r="E194" s="217"/>
      <c r="F194" s="219"/>
      <c r="G194" s="217"/>
      <c r="H194" s="217"/>
      <c r="I194" s="221"/>
    </row>
    <row r="195" spans="2:9" x14ac:dyDescent="0.25">
      <c r="B195" s="212">
        <v>193</v>
      </c>
      <c r="C195" s="212"/>
      <c r="D195" s="213"/>
      <c r="E195" s="212"/>
      <c r="F195" s="214"/>
      <c r="G195" s="212"/>
      <c r="H195" s="212"/>
      <c r="I195" s="216"/>
    </row>
    <row r="196" spans="2:9" x14ac:dyDescent="0.25">
      <c r="B196" s="217">
        <v>194</v>
      </c>
      <c r="C196" s="217"/>
      <c r="D196" s="218"/>
      <c r="E196" s="217"/>
      <c r="F196" s="219"/>
      <c r="G196" s="217"/>
      <c r="H196" s="217"/>
      <c r="I196" s="221"/>
    </row>
    <row r="197" spans="2:9" x14ac:dyDescent="0.25">
      <c r="B197" s="212">
        <v>195</v>
      </c>
      <c r="C197" s="212"/>
      <c r="D197" s="213"/>
      <c r="E197" s="212"/>
      <c r="F197" s="214"/>
      <c r="G197" s="212"/>
      <c r="H197" s="212"/>
      <c r="I197" s="216"/>
    </row>
    <row r="198" spans="2:9" x14ac:dyDescent="0.25">
      <c r="B198" s="217">
        <v>196</v>
      </c>
      <c r="C198" s="217"/>
      <c r="D198" s="218"/>
      <c r="E198" s="217"/>
      <c r="F198" s="219"/>
      <c r="G198" s="217"/>
      <c r="H198" s="217"/>
      <c r="I198" s="221"/>
    </row>
    <row r="199" spans="2:9" x14ac:dyDescent="0.25">
      <c r="B199" s="212">
        <v>197</v>
      </c>
      <c r="C199" s="212"/>
      <c r="D199" s="213"/>
      <c r="E199" s="212"/>
      <c r="F199" s="214"/>
      <c r="G199" s="212"/>
      <c r="H199" s="212"/>
      <c r="I199" s="216"/>
    </row>
    <row r="200" spans="2:9" x14ac:dyDescent="0.25">
      <c r="B200" s="217">
        <v>198</v>
      </c>
      <c r="C200" s="217"/>
      <c r="D200" s="218"/>
      <c r="E200" s="217"/>
      <c r="F200" s="219"/>
      <c r="G200" s="217"/>
      <c r="H200" s="217"/>
      <c r="I200" s="221"/>
    </row>
    <row r="201" spans="2:9" x14ac:dyDescent="0.25">
      <c r="B201" s="212">
        <v>199</v>
      </c>
      <c r="C201" s="212"/>
      <c r="D201" s="213"/>
      <c r="E201" s="212"/>
      <c r="F201" s="214"/>
      <c r="G201" s="212"/>
      <c r="H201" s="212"/>
      <c r="I201" s="216"/>
    </row>
    <row r="202" spans="2:9" x14ac:dyDescent="0.25">
      <c r="B202" s="217">
        <v>200</v>
      </c>
      <c r="C202" s="217"/>
      <c r="D202" s="218"/>
      <c r="E202" s="217"/>
      <c r="F202" s="219"/>
      <c r="G202" s="217"/>
      <c r="H202" s="217"/>
      <c r="I202" s="221"/>
    </row>
    <row r="203" spans="2:9" x14ac:dyDescent="0.25">
      <c r="B203" s="212">
        <v>201</v>
      </c>
      <c r="C203" s="212"/>
      <c r="D203" s="213"/>
      <c r="E203" s="212"/>
      <c r="F203" s="214"/>
      <c r="G203" s="212"/>
      <c r="H203" s="212"/>
      <c r="I203" s="216"/>
    </row>
    <row r="204" spans="2:9" x14ac:dyDescent="0.25">
      <c r="B204" s="217">
        <v>202</v>
      </c>
      <c r="C204" s="217"/>
      <c r="D204" s="218"/>
      <c r="E204" s="217"/>
      <c r="F204" s="219"/>
      <c r="G204" s="217"/>
      <c r="H204" s="217"/>
      <c r="I204" s="221"/>
    </row>
    <row r="205" spans="2:9" x14ac:dyDescent="0.25">
      <c r="B205" s="212">
        <v>203</v>
      </c>
      <c r="C205" s="212"/>
      <c r="D205" s="213"/>
      <c r="E205" s="212"/>
      <c r="F205" s="214"/>
      <c r="G205" s="212"/>
      <c r="H205" s="212"/>
      <c r="I205" s="216"/>
    </row>
    <row r="206" spans="2:9" x14ac:dyDescent="0.25">
      <c r="B206" s="217">
        <v>204</v>
      </c>
      <c r="C206" s="217"/>
      <c r="D206" s="218"/>
      <c r="E206" s="217"/>
      <c r="F206" s="219"/>
      <c r="G206" s="217"/>
      <c r="H206" s="217"/>
      <c r="I206" s="221"/>
    </row>
    <row r="207" spans="2:9" x14ac:dyDescent="0.25">
      <c r="B207" s="212">
        <v>205</v>
      </c>
      <c r="C207" s="212"/>
      <c r="D207" s="213"/>
      <c r="E207" s="212"/>
      <c r="F207" s="214"/>
      <c r="G207" s="212"/>
      <c r="H207" s="212"/>
      <c r="I207" s="216"/>
    </row>
    <row r="208" spans="2:9" x14ac:dyDescent="0.25">
      <c r="B208" s="217">
        <v>206</v>
      </c>
      <c r="C208" s="217"/>
      <c r="D208" s="218"/>
      <c r="E208" s="217"/>
      <c r="F208" s="219"/>
      <c r="G208" s="217"/>
      <c r="H208" s="217"/>
      <c r="I208" s="221"/>
    </row>
    <row r="209" spans="2:9" x14ac:dyDescent="0.25">
      <c r="B209" s="212">
        <v>207</v>
      </c>
      <c r="C209" s="212"/>
      <c r="D209" s="213"/>
      <c r="E209" s="212"/>
      <c r="F209" s="214"/>
      <c r="G209" s="212"/>
      <c r="H209" s="212"/>
      <c r="I209" s="216"/>
    </row>
    <row r="210" spans="2:9" x14ac:dyDescent="0.25">
      <c r="B210" s="217">
        <v>208</v>
      </c>
      <c r="C210" s="217"/>
      <c r="D210" s="218"/>
      <c r="E210" s="217"/>
      <c r="F210" s="219"/>
      <c r="G210" s="217"/>
      <c r="H210" s="217"/>
      <c r="I210" s="221"/>
    </row>
    <row r="211" spans="2:9" x14ac:dyDescent="0.25">
      <c r="B211" s="212">
        <v>209</v>
      </c>
      <c r="C211" s="212"/>
      <c r="D211" s="213"/>
      <c r="E211" s="212"/>
      <c r="F211" s="214"/>
      <c r="G211" s="212"/>
      <c r="H211" s="212"/>
      <c r="I211" s="216"/>
    </row>
    <row r="212" spans="2:9" x14ac:dyDescent="0.25">
      <c r="B212" s="217">
        <v>210</v>
      </c>
      <c r="C212" s="217"/>
      <c r="D212" s="218"/>
      <c r="E212" s="217"/>
      <c r="F212" s="219"/>
      <c r="G212" s="217"/>
      <c r="H212" s="217"/>
      <c r="I212" s="221"/>
    </row>
    <row r="213" spans="2:9" x14ac:dyDescent="0.25">
      <c r="B213" s="212">
        <v>211</v>
      </c>
      <c r="C213" s="212"/>
      <c r="D213" s="213"/>
      <c r="E213" s="212"/>
      <c r="F213" s="214"/>
      <c r="G213" s="212"/>
      <c r="H213" s="212"/>
      <c r="I213" s="216"/>
    </row>
    <row r="214" spans="2:9" x14ac:dyDescent="0.25">
      <c r="B214" s="217">
        <v>212</v>
      </c>
      <c r="C214" s="217"/>
      <c r="D214" s="218"/>
      <c r="E214" s="217"/>
      <c r="F214" s="219"/>
      <c r="G214" s="217"/>
      <c r="H214" s="217"/>
      <c r="I214" s="221"/>
    </row>
    <row r="215" spans="2:9" x14ac:dyDescent="0.25">
      <c r="B215" s="212">
        <v>213</v>
      </c>
      <c r="C215" s="212"/>
      <c r="D215" s="213"/>
      <c r="E215" s="212"/>
      <c r="F215" s="214"/>
      <c r="G215" s="212"/>
      <c r="H215" s="212"/>
      <c r="I215" s="216"/>
    </row>
    <row r="216" spans="2:9" x14ac:dyDescent="0.25">
      <c r="B216" s="217">
        <v>214</v>
      </c>
      <c r="C216" s="217"/>
      <c r="D216" s="218"/>
      <c r="E216" s="217"/>
      <c r="F216" s="219"/>
      <c r="G216" s="217"/>
      <c r="H216" s="217"/>
      <c r="I216" s="221"/>
    </row>
    <row r="217" spans="2:9" x14ac:dyDescent="0.25">
      <c r="B217" s="212">
        <v>215</v>
      </c>
      <c r="C217" s="212"/>
      <c r="D217" s="213"/>
      <c r="E217" s="212"/>
      <c r="F217" s="214"/>
      <c r="G217" s="212"/>
      <c r="H217" s="212"/>
      <c r="I217" s="216"/>
    </row>
    <row r="218" spans="2:9" x14ac:dyDescent="0.25">
      <c r="B218" s="217">
        <v>216</v>
      </c>
      <c r="C218" s="217"/>
      <c r="D218" s="218"/>
      <c r="E218" s="217"/>
      <c r="F218" s="219"/>
      <c r="G218" s="217"/>
      <c r="H218" s="217"/>
      <c r="I218" s="221"/>
    </row>
    <row r="219" spans="2:9" x14ac:dyDescent="0.25">
      <c r="B219" s="212">
        <v>217</v>
      </c>
      <c r="C219" s="212"/>
      <c r="D219" s="213"/>
      <c r="E219" s="212"/>
      <c r="F219" s="214"/>
      <c r="G219" s="212"/>
      <c r="H219" s="212"/>
      <c r="I219" s="216"/>
    </row>
    <row r="220" spans="2:9" x14ac:dyDescent="0.25">
      <c r="B220" s="217">
        <v>218</v>
      </c>
      <c r="C220" s="217"/>
      <c r="D220" s="218"/>
      <c r="E220" s="217"/>
      <c r="F220" s="219"/>
      <c r="G220" s="217"/>
      <c r="H220" s="217"/>
      <c r="I220" s="221"/>
    </row>
    <row r="221" spans="2:9" x14ac:dyDescent="0.25">
      <c r="B221" s="212">
        <v>219</v>
      </c>
      <c r="C221" s="212"/>
      <c r="D221" s="213"/>
      <c r="E221" s="212"/>
      <c r="F221" s="214"/>
      <c r="G221" s="212"/>
      <c r="H221" s="212"/>
      <c r="I221" s="216"/>
    </row>
    <row r="222" spans="2:9" x14ac:dyDescent="0.25">
      <c r="B222" s="217">
        <v>220</v>
      </c>
      <c r="C222" s="217"/>
      <c r="D222" s="218"/>
      <c r="E222" s="217"/>
      <c r="F222" s="219"/>
      <c r="G222" s="217"/>
      <c r="H222" s="217"/>
      <c r="I222" s="221"/>
    </row>
    <row r="223" spans="2:9" x14ac:dyDescent="0.25">
      <c r="B223" s="212">
        <v>221</v>
      </c>
      <c r="C223" s="212"/>
      <c r="D223" s="213"/>
      <c r="E223" s="212"/>
      <c r="F223" s="214"/>
      <c r="G223" s="212"/>
      <c r="H223" s="212"/>
      <c r="I223" s="216"/>
    </row>
    <row r="224" spans="2:9" x14ac:dyDescent="0.25">
      <c r="B224" s="217">
        <v>222</v>
      </c>
      <c r="C224" s="217"/>
      <c r="D224" s="218"/>
      <c r="E224" s="217"/>
      <c r="F224" s="219"/>
      <c r="G224" s="217"/>
      <c r="H224" s="217"/>
      <c r="I224" s="221"/>
    </row>
    <row r="225" spans="2:9" x14ac:dyDescent="0.25">
      <c r="B225" s="212">
        <v>223</v>
      </c>
      <c r="C225" s="212"/>
      <c r="D225" s="213"/>
      <c r="E225" s="212"/>
      <c r="F225" s="214"/>
      <c r="G225" s="212"/>
      <c r="H225" s="212"/>
      <c r="I225" s="216"/>
    </row>
    <row r="226" spans="2:9" x14ac:dyDescent="0.25">
      <c r="B226" s="217">
        <v>224</v>
      </c>
      <c r="C226" s="217"/>
      <c r="D226" s="218"/>
      <c r="E226" s="217"/>
      <c r="F226" s="219"/>
      <c r="G226" s="217"/>
      <c r="H226" s="217"/>
      <c r="I226" s="221"/>
    </row>
    <row r="227" spans="2:9" x14ac:dyDescent="0.25">
      <c r="B227" s="212">
        <v>225</v>
      </c>
      <c r="C227" s="212"/>
      <c r="D227" s="213"/>
      <c r="E227" s="212"/>
      <c r="F227" s="214"/>
      <c r="G227" s="212"/>
      <c r="H227" s="212"/>
      <c r="I227" s="216"/>
    </row>
    <row r="228" spans="2:9" x14ac:dyDescent="0.25">
      <c r="B228" s="217">
        <v>226</v>
      </c>
      <c r="C228" s="217"/>
      <c r="D228" s="218"/>
      <c r="E228" s="217"/>
      <c r="F228" s="219"/>
      <c r="G228" s="217"/>
      <c r="H228" s="217"/>
      <c r="I228" s="221"/>
    </row>
    <row r="229" spans="2:9" x14ac:dyDescent="0.25">
      <c r="B229" s="212">
        <v>227</v>
      </c>
      <c r="C229" s="212"/>
      <c r="D229" s="213"/>
      <c r="E229" s="212"/>
      <c r="F229" s="214"/>
      <c r="G229" s="212"/>
      <c r="H229" s="212"/>
      <c r="I229" s="216"/>
    </row>
    <row r="230" spans="2:9" x14ac:dyDescent="0.25">
      <c r="B230" s="217">
        <v>228</v>
      </c>
      <c r="C230" s="217"/>
      <c r="D230" s="218"/>
      <c r="E230" s="217"/>
      <c r="F230" s="219"/>
      <c r="G230" s="217"/>
      <c r="H230" s="217"/>
      <c r="I230" s="221"/>
    </row>
    <row r="231" spans="2:9" x14ac:dyDescent="0.25">
      <c r="B231" s="212">
        <v>229</v>
      </c>
      <c r="C231" s="212"/>
      <c r="D231" s="213"/>
      <c r="E231" s="212"/>
      <c r="F231" s="214"/>
      <c r="G231" s="212"/>
      <c r="H231" s="212"/>
      <c r="I231" s="216"/>
    </row>
    <row r="232" spans="2:9" x14ac:dyDescent="0.25">
      <c r="B232" s="217">
        <v>230</v>
      </c>
      <c r="C232" s="217"/>
      <c r="D232" s="218"/>
      <c r="E232" s="217"/>
      <c r="F232" s="219"/>
      <c r="G232" s="217"/>
      <c r="H232" s="217"/>
      <c r="I232" s="221"/>
    </row>
    <row r="233" spans="2:9" x14ac:dyDescent="0.25">
      <c r="B233" s="212">
        <v>231</v>
      </c>
      <c r="C233" s="212"/>
      <c r="D233" s="213"/>
      <c r="E233" s="212"/>
      <c r="F233" s="214"/>
      <c r="G233" s="212"/>
      <c r="H233" s="212"/>
      <c r="I233" s="216"/>
    </row>
    <row r="234" spans="2:9" x14ac:dyDescent="0.25">
      <c r="B234" s="217">
        <v>232</v>
      </c>
      <c r="C234" s="217"/>
      <c r="D234" s="218"/>
      <c r="E234" s="217"/>
      <c r="F234" s="219"/>
      <c r="G234" s="217"/>
      <c r="H234" s="217"/>
      <c r="I234" s="221"/>
    </row>
    <row r="235" spans="2:9" x14ac:dyDescent="0.25">
      <c r="B235" s="212">
        <v>233</v>
      </c>
      <c r="C235" s="212"/>
      <c r="D235" s="213"/>
      <c r="E235" s="212"/>
      <c r="F235" s="214"/>
      <c r="G235" s="212"/>
      <c r="H235" s="212"/>
      <c r="I235" s="216"/>
    </row>
    <row r="236" spans="2:9" x14ac:dyDescent="0.25">
      <c r="B236" s="217">
        <v>234</v>
      </c>
      <c r="C236" s="217"/>
      <c r="D236" s="218"/>
      <c r="E236" s="217"/>
      <c r="F236" s="219"/>
      <c r="G236" s="217"/>
      <c r="H236" s="217"/>
      <c r="I236" s="221"/>
    </row>
    <row r="237" spans="2:9" x14ac:dyDescent="0.25">
      <c r="B237" s="212">
        <v>235</v>
      </c>
      <c r="C237" s="212" t="s">
        <v>240</v>
      </c>
      <c r="D237" s="213"/>
      <c r="E237" s="212" t="s">
        <v>3063</v>
      </c>
      <c r="F237" s="214">
        <v>949</v>
      </c>
      <c r="G237" s="215">
        <v>23</v>
      </c>
      <c r="H237" s="212" t="s">
        <v>276</v>
      </c>
      <c r="I237" s="216"/>
    </row>
    <row r="238" spans="2:9" x14ac:dyDescent="0.25">
      <c r="B238" s="217">
        <v>236</v>
      </c>
      <c r="C238" s="217"/>
      <c r="D238" s="218"/>
      <c r="E238" s="217"/>
      <c r="F238" s="219"/>
      <c r="G238" s="217"/>
      <c r="H238" s="217"/>
      <c r="I238" s="221"/>
    </row>
    <row r="239" spans="2:9" x14ac:dyDescent="0.25">
      <c r="B239" s="212">
        <v>237</v>
      </c>
      <c r="C239" s="212"/>
      <c r="D239" s="213"/>
      <c r="E239" s="212"/>
      <c r="F239" s="214"/>
      <c r="G239" s="212"/>
      <c r="H239" s="212"/>
      <c r="I239" s="216"/>
    </row>
    <row r="240" spans="2:9" x14ac:dyDescent="0.25">
      <c r="B240" s="217">
        <v>238</v>
      </c>
      <c r="C240" s="217"/>
      <c r="D240" s="218"/>
      <c r="E240" s="217"/>
      <c r="F240" s="219"/>
      <c r="G240" s="217"/>
      <c r="H240" s="217"/>
      <c r="I240" s="221"/>
    </row>
    <row r="241" spans="2:9" x14ac:dyDescent="0.25">
      <c r="B241" s="212">
        <v>239</v>
      </c>
      <c r="C241" s="212"/>
      <c r="D241" s="213"/>
      <c r="E241" s="212"/>
      <c r="F241" s="214"/>
      <c r="G241" s="212"/>
      <c r="H241" s="212"/>
      <c r="I241" s="216"/>
    </row>
    <row r="242" spans="2:9" x14ac:dyDescent="0.25">
      <c r="B242" s="217">
        <v>240</v>
      </c>
      <c r="C242" s="217"/>
      <c r="D242" s="218"/>
      <c r="E242" s="217"/>
      <c r="F242" s="219"/>
      <c r="G242" s="217"/>
      <c r="H242" s="217"/>
      <c r="I242" s="221"/>
    </row>
    <row r="243" spans="2:9" x14ac:dyDescent="0.25">
      <c r="B243" s="212">
        <v>241</v>
      </c>
      <c r="C243" s="212"/>
      <c r="D243" s="213"/>
      <c r="E243" s="212"/>
      <c r="F243" s="214"/>
      <c r="G243" s="212"/>
      <c r="H243" s="212"/>
      <c r="I243" s="216"/>
    </row>
    <row r="244" spans="2:9" x14ac:dyDescent="0.25">
      <c r="B244" s="217">
        <v>242</v>
      </c>
      <c r="C244" s="217"/>
      <c r="D244" s="218"/>
      <c r="E244" s="217"/>
      <c r="F244" s="219"/>
      <c r="G244" s="217"/>
      <c r="H244" s="217"/>
      <c r="I244" s="221"/>
    </row>
    <row r="245" spans="2:9" x14ac:dyDescent="0.25">
      <c r="B245" s="212">
        <v>243</v>
      </c>
      <c r="C245" s="212"/>
      <c r="D245" s="213"/>
      <c r="E245" s="212"/>
      <c r="F245" s="214"/>
      <c r="G245" s="212"/>
      <c r="H245" s="212"/>
      <c r="I245" s="216"/>
    </row>
    <row r="246" spans="2:9" x14ac:dyDescent="0.25">
      <c r="B246" s="217">
        <v>244</v>
      </c>
      <c r="C246" s="217"/>
      <c r="D246" s="218"/>
      <c r="E246" s="217"/>
      <c r="F246" s="219"/>
      <c r="G246" s="217"/>
      <c r="H246" s="217"/>
      <c r="I246" s="221"/>
    </row>
    <row r="247" spans="2:9" x14ac:dyDescent="0.25">
      <c r="B247" s="212">
        <v>245</v>
      </c>
      <c r="C247" s="212"/>
      <c r="D247" s="213"/>
      <c r="E247" s="212"/>
      <c r="F247" s="214"/>
      <c r="G247" s="212"/>
      <c r="H247" s="212"/>
      <c r="I247" s="216"/>
    </row>
    <row r="248" spans="2:9" x14ac:dyDescent="0.25">
      <c r="B248" s="217">
        <v>246</v>
      </c>
      <c r="C248" s="217"/>
      <c r="D248" s="218"/>
      <c r="E248" s="217"/>
      <c r="F248" s="219"/>
      <c r="G248" s="217"/>
      <c r="H248" s="217"/>
      <c r="I248" s="221"/>
    </row>
    <row r="249" spans="2:9" x14ac:dyDescent="0.25">
      <c r="B249" s="212">
        <v>247</v>
      </c>
      <c r="C249" s="212"/>
      <c r="D249" s="213"/>
      <c r="E249" s="212"/>
      <c r="F249" s="214"/>
      <c r="G249" s="212"/>
      <c r="H249" s="212"/>
      <c r="I249" s="216"/>
    </row>
    <row r="250" spans="2:9" x14ac:dyDescent="0.25">
      <c r="B250" s="217">
        <v>248</v>
      </c>
      <c r="C250" s="217"/>
      <c r="D250" s="218"/>
      <c r="E250" s="217"/>
      <c r="F250" s="219"/>
      <c r="G250" s="217"/>
      <c r="H250" s="217"/>
      <c r="I250" s="221"/>
    </row>
    <row r="251" spans="2:9" x14ac:dyDescent="0.25">
      <c r="B251" s="212">
        <v>249</v>
      </c>
      <c r="C251" s="212" t="s">
        <v>452</v>
      </c>
      <c r="D251" s="213"/>
      <c r="E251" s="212" t="s">
        <v>3063</v>
      </c>
      <c r="F251" s="214">
        <v>1340</v>
      </c>
      <c r="G251" s="215">
        <v>23</v>
      </c>
      <c r="H251" s="212" t="s">
        <v>85</v>
      </c>
      <c r="I251" s="216"/>
    </row>
    <row r="252" spans="2:9" x14ac:dyDescent="0.25">
      <c r="B252" s="217">
        <v>250</v>
      </c>
      <c r="C252" s="217"/>
      <c r="D252" s="218"/>
      <c r="E252" s="217"/>
      <c r="F252" s="219"/>
      <c r="G252" s="217"/>
      <c r="H252" s="217"/>
      <c r="I252" s="221"/>
    </row>
    <row r="253" spans="2:9" x14ac:dyDescent="0.25">
      <c r="B253" s="212">
        <v>251</v>
      </c>
      <c r="C253" s="212" t="s">
        <v>75</v>
      </c>
      <c r="D253" s="213"/>
      <c r="E253" s="212" t="s">
        <v>3063</v>
      </c>
      <c r="F253" s="214">
        <v>949</v>
      </c>
      <c r="G253" s="215">
        <v>13</v>
      </c>
      <c r="H253" s="212" t="s">
        <v>342</v>
      </c>
      <c r="I253" s="216"/>
    </row>
    <row r="254" spans="2:9" x14ac:dyDescent="0.25">
      <c r="B254" s="217">
        <v>252</v>
      </c>
      <c r="C254" s="217" t="s">
        <v>3393</v>
      </c>
      <c r="D254" s="218"/>
      <c r="E254" s="217"/>
      <c r="F254" s="219"/>
      <c r="G254" s="217"/>
      <c r="H254" s="217"/>
      <c r="I254" s="221"/>
    </row>
    <row r="255" spans="2:9" x14ac:dyDescent="0.25">
      <c r="B255" s="212">
        <v>253</v>
      </c>
      <c r="C255" s="212"/>
      <c r="D255" s="213"/>
      <c r="E255" s="212"/>
      <c r="F255" s="214"/>
      <c r="G255" s="212"/>
      <c r="H255" s="212"/>
      <c r="I255" s="216"/>
    </row>
    <row r="256" spans="2:9" x14ac:dyDescent="0.25">
      <c r="B256" s="217">
        <v>254</v>
      </c>
      <c r="C256" s="217"/>
      <c r="D256" s="218"/>
      <c r="E256" s="217"/>
      <c r="F256" s="219"/>
      <c r="G256" s="217"/>
      <c r="H256" s="217"/>
      <c r="I256" s="221"/>
    </row>
    <row r="257" spans="2:9" x14ac:dyDescent="0.25">
      <c r="B257" s="212">
        <v>255</v>
      </c>
      <c r="C257" s="212"/>
      <c r="D257" s="213"/>
      <c r="E257" s="212"/>
      <c r="F257" s="214"/>
      <c r="G257" s="212"/>
      <c r="H257" s="212"/>
      <c r="I257" s="216"/>
    </row>
    <row r="258" spans="2:9" x14ac:dyDescent="0.25">
      <c r="B258" s="217">
        <v>256</v>
      </c>
      <c r="C258" s="217"/>
      <c r="D258" s="218"/>
      <c r="E258" s="217"/>
      <c r="F258" s="219"/>
      <c r="G258" s="217"/>
      <c r="H258" s="217"/>
      <c r="I258" s="221"/>
    </row>
    <row r="259" spans="2:9" x14ac:dyDescent="0.25">
      <c r="B259" s="212">
        <v>257</v>
      </c>
      <c r="C259" s="212"/>
      <c r="D259" s="213"/>
      <c r="E259" s="212"/>
      <c r="F259" s="214"/>
      <c r="G259" s="212"/>
      <c r="H259" s="212"/>
      <c r="I259" s="216"/>
    </row>
    <row r="260" spans="2:9" x14ac:dyDescent="0.25">
      <c r="B260" s="217">
        <v>258</v>
      </c>
      <c r="C260" s="217"/>
      <c r="D260" s="218"/>
      <c r="E260" s="217"/>
      <c r="F260" s="219"/>
      <c r="G260" s="217"/>
      <c r="H260" s="217"/>
      <c r="I260" s="221"/>
    </row>
    <row r="261" spans="2:9" x14ac:dyDescent="0.25">
      <c r="B261" s="212">
        <v>259</v>
      </c>
      <c r="C261" s="212"/>
      <c r="D261" s="213"/>
      <c r="E261" s="212"/>
      <c r="F261" s="214"/>
      <c r="G261" s="212"/>
      <c r="H261" s="212"/>
      <c r="I261" s="216"/>
    </row>
    <row r="262" spans="2:9" x14ac:dyDescent="0.25">
      <c r="B262" s="217">
        <v>260</v>
      </c>
      <c r="C262" s="217"/>
      <c r="D262" s="218"/>
      <c r="E262" s="217"/>
      <c r="F262" s="219"/>
      <c r="G262" s="217"/>
      <c r="H262" s="217"/>
      <c r="I262" s="221"/>
    </row>
    <row r="263" spans="2:9" x14ac:dyDescent="0.25">
      <c r="B263" s="212">
        <v>261</v>
      </c>
      <c r="C263" s="212" t="s">
        <v>408</v>
      </c>
      <c r="D263" s="213"/>
      <c r="E263" s="212" t="s">
        <v>3064</v>
      </c>
      <c r="F263" s="214" t="s">
        <v>36</v>
      </c>
      <c r="G263" s="212" t="s">
        <v>91</v>
      </c>
      <c r="H263" s="212" t="s">
        <v>395</v>
      </c>
      <c r="I263" s="216"/>
    </row>
    <row r="264" spans="2:9" x14ac:dyDescent="0.25">
      <c r="B264" s="217">
        <v>262</v>
      </c>
      <c r="C264" s="217"/>
      <c r="D264" s="218"/>
      <c r="E264" s="217"/>
      <c r="F264" s="219"/>
      <c r="G264" s="217"/>
      <c r="H264" s="217"/>
      <c r="I264" s="221"/>
    </row>
    <row r="265" spans="2:9" x14ac:dyDescent="0.25">
      <c r="B265" s="212">
        <v>263</v>
      </c>
      <c r="C265" s="212"/>
      <c r="D265" s="213"/>
      <c r="E265" s="212"/>
      <c r="F265" s="214"/>
      <c r="G265" s="212"/>
      <c r="H265" s="212"/>
      <c r="I265" s="216"/>
    </row>
    <row r="266" spans="2:9" x14ac:dyDescent="0.25">
      <c r="B266" s="217">
        <v>264</v>
      </c>
      <c r="C266" s="217"/>
      <c r="D266" s="218"/>
      <c r="E266" s="217"/>
      <c r="F266" s="219"/>
      <c r="G266" s="217"/>
      <c r="H266" s="217"/>
      <c r="I266" s="221"/>
    </row>
    <row r="267" spans="2:9" x14ac:dyDescent="0.25">
      <c r="B267" s="212">
        <v>265</v>
      </c>
      <c r="C267" s="212"/>
      <c r="D267" s="213"/>
      <c r="E267" s="212"/>
      <c r="F267" s="214"/>
      <c r="G267" s="212"/>
      <c r="H267" s="212"/>
      <c r="I267" s="216"/>
    </row>
    <row r="268" spans="2:9" x14ac:dyDescent="0.25">
      <c r="B268" s="217">
        <v>266</v>
      </c>
      <c r="C268" s="217"/>
      <c r="D268" s="218"/>
      <c r="E268" s="217"/>
      <c r="F268" s="219"/>
      <c r="G268" s="217"/>
      <c r="H268" s="217"/>
      <c r="I268" s="221"/>
    </row>
    <row r="269" spans="2:9" x14ac:dyDescent="0.25">
      <c r="B269" s="212">
        <v>267</v>
      </c>
      <c r="C269" s="212"/>
      <c r="D269" s="213"/>
      <c r="E269" s="212"/>
      <c r="F269" s="214"/>
      <c r="G269" s="212"/>
      <c r="H269" s="212"/>
      <c r="I269" s="216"/>
    </row>
    <row r="270" spans="2:9" x14ac:dyDescent="0.25">
      <c r="B270" s="217">
        <v>268</v>
      </c>
      <c r="C270" s="217"/>
      <c r="D270" s="218"/>
      <c r="E270" s="217"/>
      <c r="F270" s="219"/>
      <c r="G270" s="217"/>
      <c r="H270" s="217"/>
      <c r="I270" s="221"/>
    </row>
    <row r="271" spans="2:9" x14ac:dyDescent="0.25">
      <c r="B271" s="212">
        <v>269</v>
      </c>
      <c r="C271" s="212"/>
      <c r="D271" s="213"/>
      <c r="E271" s="212"/>
      <c r="F271" s="214"/>
      <c r="G271" s="212"/>
      <c r="H271" s="212"/>
      <c r="I271" s="216"/>
    </row>
    <row r="272" spans="2:9" x14ac:dyDescent="0.25">
      <c r="B272" s="217">
        <v>270</v>
      </c>
      <c r="C272" s="217"/>
      <c r="D272" s="218"/>
      <c r="E272" s="217"/>
      <c r="F272" s="219"/>
      <c r="G272" s="217"/>
      <c r="H272" s="217"/>
      <c r="I272" s="221"/>
    </row>
    <row r="273" spans="2:9" x14ac:dyDescent="0.25">
      <c r="B273" s="212">
        <v>271</v>
      </c>
      <c r="C273" s="212"/>
      <c r="D273" s="213"/>
      <c r="E273" s="212"/>
      <c r="F273" s="214"/>
      <c r="G273" s="212"/>
      <c r="H273" s="212"/>
      <c r="I273" s="216"/>
    </row>
    <row r="274" spans="2:9" x14ac:dyDescent="0.25">
      <c r="B274" s="217">
        <v>272</v>
      </c>
      <c r="C274" s="217"/>
      <c r="D274" s="218"/>
      <c r="E274" s="217"/>
      <c r="F274" s="219"/>
      <c r="G274" s="217"/>
      <c r="H274" s="217"/>
      <c r="I274" s="221"/>
    </row>
    <row r="275" spans="2:9" x14ac:dyDescent="0.25">
      <c r="B275" s="212">
        <v>273</v>
      </c>
      <c r="C275" s="212"/>
      <c r="D275" s="213"/>
      <c r="E275" s="212"/>
      <c r="F275" s="214"/>
      <c r="G275" s="212"/>
      <c r="H275" s="212"/>
      <c r="I275" s="216"/>
    </row>
    <row r="276" spans="2:9" x14ac:dyDescent="0.25">
      <c r="B276" s="217">
        <v>274</v>
      </c>
      <c r="C276" s="217"/>
      <c r="D276" s="218"/>
      <c r="E276" s="217"/>
      <c r="F276" s="219"/>
      <c r="G276" s="217"/>
      <c r="H276" s="217"/>
      <c r="I276" s="221"/>
    </row>
    <row r="277" spans="2:9" x14ac:dyDescent="0.25">
      <c r="B277" s="212">
        <v>275</v>
      </c>
      <c r="C277" s="212"/>
      <c r="D277" s="213"/>
      <c r="E277" s="212"/>
      <c r="F277" s="214"/>
      <c r="G277" s="212"/>
      <c r="H277" s="212"/>
      <c r="I277" s="216"/>
    </row>
    <row r="278" spans="2:9" x14ac:dyDescent="0.25">
      <c r="B278" s="217">
        <v>276</v>
      </c>
      <c r="C278" s="217"/>
      <c r="D278" s="218"/>
      <c r="E278" s="217"/>
      <c r="F278" s="219"/>
      <c r="G278" s="217"/>
      <c r="H278" s="217"/>
      <c r="I278" s="221"/>
    </row>
    <row r="279" spans="2:9" x14ac:dyDescent="0.25">
      <c r="B279" s="212">
        <v>277</v>
      </c>
      <c r="C279" s="212"/>
      <c r="D279" s="213"/>
      <c r="E279" s="212"/>
      <c r="F279" s="214"/>
      <c r="G279" s="212"/>
      <c r="H279" s="212"/>
      <c r="I279" s="216"/>
    </row>
    <row r="280" spans="2:9" x14ac:dyDescent="0.25">
      <c r="B280" s="217">
        <v>278</v>
      </c>
      <c r="C280" s="217"/>
      <c r="D280" s="218"/>
      <c r="E280" s="217"/>
      <c r="F280" s="219"/>
      <c r="G280" s="217"/>
      <c r="H280" s="217"/>
      <c r="I280" s="221"/>
    </row>
    <row r="281" spans="2:9" x14ac:dyDescent="0.25">
      <c r="B281" s="212">
        <v>279</v>
      </c>
      <c r="C281" s="212"/>
      <c r="D281" s="213"/>
      <c r="E281" s="212"/>
      <c r="F281" s="214"/>
      <c r="G281" s="212"/>
      <c r="H281" s="212"/>
      <c r="I281" s="216"/>
    </row>
    <row r="282" spans="2:9" x14ac:dyDescent="0.25">
      <c r="B282" s="217">
        <v>280</v>
      </c>
      <c r="C282" s="217"/>
      <c r="D282" s="218"/>
      <c r="E282" s="217"/>
      <c r="F282" s="219"/>
      <c r="G282" s="217"/>
      <c r="H282" s="217"/>
      <c r="I282" s="221"/>
    </row>
    <row r="283" spans="2:9" x14ac:dyDescent="0.25">
      <c r="B283" s="212">
        <v>281</v>
      </c>
      <c r="C283" s="212"/>
      <c r="D283" s="213"/>
      <c r="E283" s="212"/>
      <c r="F283" s="214"/>
      <c r="G283" s="212"/>
      <c r="H283" s="212"/>
      <c r="I283" s="216"/>
    </row>
    <row r="284" spans="2:9" x14ac:dyDescent="0.25">
      <c r="B284" s="217">
        <v>282</v>
      </c>
      <c r="C284" s="217"/>
      <c r="D284" s="218"/>
      <c r="E284" s="217"/>
      <c r="F284" s="219"/>
      <c r="G284" s="217"/>
      <c r="H284" s="217"/>
      <c r="I284" s="221"/>
    </row>
    <row r="285" spans="2:9" x14ac:dyDescent="0.25">
      <c r="B285" s="212">
        <v>283</v>
      </c>
      <c r="C285" s="212"/>
      <c r="D285" s="213"/>
      <c r="E285" s="212"/>
      <c r="F285" s="214"/>
      <c r="G285" s="212"/>
      <c r="H285" s="212"/>
      <c r="I285" s="216"/>
    </row>
    <row r="286" spans="2:9" x14ac:dyDescent="0.25">
      <c r="B286" s="217">
        <v>284</v>
      </c>
      <c r="C286" s="217"/>
      <c r="D286" s="218"/>
      <c r="E286" s="217"/>
      <c r="F286" s="219"/>
      <c r="G286" s="217"/>
      <c r="H286" s="217"/>
      <c r="I286" s="221"/>
    </row>
    <row r="287" spans="2:9" x14ac:dyDescent="0.25">
      <c r="B287" s="212">
        <v>285</v>
      </c>
      <c r="C287" s="212"/>
      <c r="D287" s="213"/>
      <c r="E287" s="212"/>
      <c r="F287" s="214"/>
      <c r="G287" s="212"/>
      <c r="H287" s="212"/>
      <c r="I287" s="216"/>
    </row>
    <row r="288" spans="2:9" x14ac:dyDescent="0.25">
      <c r="B288" s="217">
        <v>286</v>
      </c>
      <c r="C288" s="217"/>
      <c r="D288" s="218"/>
      <c r="E288" s="217"/>
      <c r="F288" s="219"/>
      <c r="G288" s="217"/>
      <c r="H288" s="217"/>
      <c r="I288" s="221"/>
    </row>
    <row r="289" spans="2:9" x14ac:dyDescent="0.25">
      <c r="B289" s="212">
        <v>287</v>
      </c>
      <c r="C289" s="212"/>
      <c r="D289" s="213"/>
      <c r="E289" s="212"/>
      <c r="F289" s="214"/>
      <c r="G289" s="212"/>
      <c r="H289" s="212"/>
      <c r="I289" s="216"/>
    </row>
    <row r="290" spans="2:9" x14ac:dyDescent="0.25">
      <c r="B290" s="217">
        <v>288</v>
      </c>
      <c r="C290" s="217"/>
      <c r="D290" s="218"/>
      <c r="E290" s="217"/>
      <c r="F290" s="219"/>
      <c r="G290" s="217"/>
      <c r="H290" s="217"/>
      <c r="I290" s="221"/>
    </row>
    <row r="291" spans="2:9" x14ac:dyDescent="0.25">
      <c r="B291" s="212">
        <v>289</v>
      </c>
      <c r="C291" s="212"/>
      <c r="D291" s="213"/>
      <c r="E291" s="212"/>
      <c r="F291" s="214"/>
      <c r="G291" s="212"/>
      <c r="H291" s="212"/>
      <c r="I291" s="216"/>
    </row>
    <row r="292" spans="2:9" x14ac:dyDescent="0.25">
      <c r="B292" s="217">
        <v>290</v>
      </c>
      <c r="C292" s="217"/>
      <c r="D292" s="218"/>
      <c r="E292" s="217"/>
      <c r="F292" s="219"/>
      <c r="G292" s="217"/>
      <c r="H292" s="217"/>
      <c r="I292" s="221"/>
    </row>
    <row r="293" spans="2:9" x14ac:dyDescent="0.25">
      <c r="B293" s="212">
        <v>291</v>
      </c>
      <c r="C293" s="212"/>
      <c r="D293" s="213"/>
      <c r="E293" s="212"/>
      <c r="F293" s="214"/>
      <c r="G293" s="212"/>
      <c r="H293" s="212"/>
      <c r="I293" s="216"/>
    </row>
    <row r="294" spans="2:9" x14ac:dyDescent="0.25">
      <c r="B294" s="217">
        <v>292</v>
      </c>
      <c r="C294" s="217"/>
      <c r="D294" s="218"/>
      <c r="E294" s="217"/>
      <c r="F294" s="219"/>
      <c r="G294" s="217"/>
      <c r="H294" s="217"/>
      <c r="I294" s="221"/>
    </row>
    <row r="295" spans="2:9" x14ac:dyDescent="0.25">
      <c r="B295" s="212">
        <v>293</v>
      </c>
      <c r="C295" s="212"/>
      <c r="D295" s="213"/>
      <c r="E295" s="212"/>
      <c r="F295" s="214"/>
      <c r="G295" s="212"/>
      <c r="H295" s="212"/>
      <c r="I295" s="216"/>
    </row>
    <row r="296" spans="2:9" x14ac:dyDescent="0.25">
      <c r="B296" s="217">
        <v>294</v>
      </c>
      <c r="C296" s="217"/>
      <c r="D296" s="218"/>
      <c r="E296" s="217"/>
      <c r="F296" s="219"/>
      <c r="G296" s="217"/>
      <c r="H296" s="217"/>
      <c r="I296" s="221"/>
    </row>
    <row r="297" spans="2:9" x14ac:dyDescent="0.25">
      <c r="B297" s="212">
        <v>295</v>
      </c>
      <c r="C297" s="212"/>
      <c r="D297" s="213"/>
      <c r="E297" s="212"/>
      <c r="F297" s="214"/>
      <c r="G297" s="212"/>
      <c r="H297" s="212"/>
      <c r="I297" s="216"/>
    </row>
    <row r="298" spans="2:9" x14ac:dyDescent="0.25">
      <c r="B298" s="217">
        <v>296</v>
      </c>
      <c r="C298" s="217"/>
      <c r="D298" s="218"/>
      <c r="E298" s="217"/>
      <c r="F298" s="219"/>
      <c r="G298" s="217"/>
      <c r="H298" s="217"/>
      <c r="I298" s="221"/>
    </row>
    <row r="299" spans="2:9" x14ac:dyDescent="0.25">
      <c r="B299" s="212">
        <v>297</v>
      </c>
      <c r="C299" s="212"/>
      <c r="D299" s="213"/>
      <c r="E299" s="212"/>
      <c r="F299" s="214"/>
      <c r="G299" s="212"/>
      <c r="H299" s="212"/>
      <c r="I299" s="216"/>
    </row>
    <row r="300" spans="2:9" x14ac:dyDescent="0.25">
      <c r="B300" s="217">
        <v>298</v>
      </c>
      <c r="C300" s="217"/>
      <c r="D300" s="218"/>
      <c r="E300" s="217"/>
      <c r="F300" s="219"/>
      <c r="G300" s="217"/>
      <c r="H300" s="217"/>
      <c r="I300" s="221"/>
    </row>
    <row r="301" spans="2:9" x14ac:dyDescent="0.25">
      <c r="B301" s="212">
        <v>299</v>
      </c>
      <c r="C301" s="212"/>
      <c r="D301" s="213"/>
      <c r="E301" s="212"/>
      <c r="F301" s="214"/>
      <c r="G301" s="212"/>
      <c r="H301" s="212"/>
      <c r="I301" s="216"/>
    </row>
    <row r="302" spans="2:9" x14ac:dyDescent="0.25">
      <c r="B302" s="217">
        <v>300</v>
      </c>
      <c r="C302" s="217"/>
      <c r="D302" s="218"/>
      <c r="E302" s="217"/>
      <c r="F302" s="219"/>
      <c r="G302" s="217"/>
      <c r="H302" s="217"/>
      <c r="I302" s="221"/>
    </row>
    <row r="303" spans="2:9" x14ac:dyDescent="0.25">
      <c r="B303" s="212">
        <v>301</v>
      </c>
      <c r="C303" s="212"/>
      <c r="D303" s="213"/>
      <c r="E303" s="212"/>
      <c r="F303" s="214"/>
      <c r="G303" s="212"/>
      <c r="H303" s="212"/>
      <c r="I303" s="216"/>
    </row>
    <row r="304" spans="2:9" x14ac:dyDescent="0.25">
      <c r="B304" s="217">
        <v>302</v>
      </c>
      <c r="C304" s="217"/>
      <c r="D304" s="218"/>
      <c r="E304" s="217"/>
      <c r="F304" s="219"/>
      <c r="G304" s="217"/>
      <c r="H304" s="217"/>
      <c r="I304" s="221"/>
    </row>
    <row r="305" spans="2:9" x14ac:dyDescent="0.25">
      <c r="B305" s="212">
        <v>303</v>
      </c>
      <c r="C305" s="212"/>
      <c r="D305" s="213"/>
      <c r="E305" s="212"/>
      <c r="F305" s="214"/>
      <c r="G305" s="212"/>
      <c r="H305" s="212"/>
      <c r="I305" s="216"/>
    </row>
    <row r="306" spans="2:9" x14ac:dyDescent="0.25">
      <c r="B306" s="217">
        <v>304</v>
      </c>
      <c r="C306" s="217"/>
      <c r="D306" s="218"/>
      <c r="E306" s="217"/>
      <c r="F306" s="219"/>
      <c r="G306" s="217"/>
      <c r="H306" s="217"/>
      <c r="I306" s="221"/>
    </row>
    <row r="307" spans="2:9" x14ac:dyDescent="0.25">
      <c r="B307" s="212">
        <v>305</v>
      </c>
      <c r="C307" s="212"/>
      <c r="D307" s="213"/>
      <c r="E307" s="212"/>
      <c r="F307" s="214"/>
      <c r="G307" s="212"/>
      <c r="H307" s="212"/>
      <c r="I307" s="216"/>
    </row>
    <row r="308" spans="2:9" x14ac:dyDescent="0.25">
      <c r="B308" s="217">
        <v>306</v>
      </c>
      <c r="C308" s="217"/>
      <c r="D308" s="218"/>
      <c r="E308" s="217"/>
      <c r="F308" s="219"/>
      <c r="G308" s="217"/>
      <c r="H308" s="217"/>
      <c r="I308" s="221"/>
    </row>
    <row r="309" spans="2:9" x14ac:dyDescent="0.25">
      <c r="B309" s="212">
        <v>307</v>
      </c>
      <c r="C309" s="212"/>
      <c r="D309" s="213"/>
      <c r="E309" s="212"/>
      <c r="F309" s="214"/>
      <c r="G309" s="212"/>
      <c r="H309" s="212"/>
      <c r="I309" s="216"/>
    </row>
    <row r="310" spans="2:9" x14ac:dyDescent="0.25">
      <c r="B310" s="217">
        <v>308</v>
      </c>
      <c r="C310" s="217"/>
      <c r="D310" s="218"/>
      <c r="E310" s="217"/>
      <c r="F310" s="219"/>
      <c r="G310" s="217"/>
      <c r="H310" s="217"/>
      <c r="I310" s="221"/>
    </row>
    <row r="311" spans="2:9" x14ac:dyDescent="0.25">
      <c r="B311" s="212">
        <v>309</v>
      </c>
      <c r="C311" s="212"/>
      <c r="D311" s="213"/>
      <c r="E311" s="212"/>
      <c r="F311" s="214"/>
      <c r="G311" s="212"/>
      <c r="H311" s="212"/>
      <c r="I311" s="216"/>
    </row>
    <row r="312" spans="2:9" x14ac:dyDescent="0.25">
      <c r="B312" s="217">
        <v>310</v>
      </c>
      <c r="C312" s="217"/>
      <c r="D312" s="218"/>
      <c r="E312" s="217"/>
      <c r="F312" s="219"/>
      <c r="G312" s="217"/>
      <c r="H312" s="217"/>
      <c r="I312" s="221"/>
    </row>
    <row r="313" spans="2:9" x14ac:dyDescent="0.25">
      <c r="B313" s="212">
        <v>311</v>
      </c>
      <c r="C313" s="212"/>
      <c r="D313" s="213"/>
      <c r="E313" s="212"/>
      <c r="F313" s="214"/>
      <c r="G313" s="212"/>
      <c r="H313" s="212"/>
      <c r="I313" s="216"/>
    </row>
    <row r="314" spans="2:9" x14ac:dyDescent="0.25">
      <c r="B314" s="217">
        <v>312</v>
      </c>
      <c r="C314" s="217"/>
      <c r="D314" s="218"/>
      <c r="E314" s="217"/>
      <c r="F314" s="219"/>
      <c r="G314" s="217"/>
      <c r="H314" s="217"/>
      <c r="I314" s="221"/>
    </row>
    <row r="315" spans="2:9" x14ac:dyDescent="0.25">
      <c r="B315" s="212">
        <v>313</v>
      </c>
      <c r="C315" s="212"/>
      <c r="D315" s="213"/>
      <c r="E315" s="212"/>
      <c r="F315" s="214"/>
      <c r="G315" s="212"/>
      <c r="H315" s="212"/>
      <c r="I315" s="216"/>
    </row>
    <row r="316" spans="2:9" x14ac:dyDescent="0.25">
      <c r="B316" s="217">
        <v>314</v>
      </c>
      <c r="C316" s="217"/>
      <c r="D316" s="218"/>
      <c r="E316" s="217"/>
      <c r="F316" s="219"/>
      <c r="G316" s="217"/>
      <c r="H316" s="217"/>
      <c r="I316" s="221"/>
    </row>
    <row r="317" spans="2:9" x14ac:dyDescent="0.25">
      <c r="B317" s="212">
        <v>315</v>
      </c>
      <c r="C317" s="212"/>
      <c r="D317" s="213"/>
      <c r="E317" s="212"/>
      <c r="F317" s="214"/>
      <c r="G317" s="212"/>
      <c r="H317" s="212"/>
      <c r="I317" s="216"/>
    </row>
    <row r="318" spans="2:9" x14ac:dyDescent="0.25">
      <c r="B318" s="217">
        <v>316</v>
      </c>
      <c r="C318" s="217"/>
      <c r="D318" s="218"/>
      <c r="E318" s="217"/>
      <c r="F318" s="219"/>
      <c r="G318" s="217"/>
      <c r="H318" s="217"/>
      <c r="I318" s="221"/>
    </row>
    <row r="319" spans="2:9" x14ac:dyDescent="0.25">
      <c r="B319" s="212">
        <v>317</v>
      </c>
      <c r="C319" s="212" t="s">
        <v>90</v>
      </c>
      <c r="D319" s="213"/>
      <c r="E319" s="212" t="s">
        <v>3065</v>
      </c>
      <c r="F319" s="214" t="s">
        <v>28</v>
      </c>
      <c r="G319" s="212" t="s">
        <v>91</v>
      </c>
      <c r="H319" s="212" t="s">
        <v>92</v>
      </c>
      <c r="I319" s="216"/>
    </row>
    <row r="320" spans="2:9" x14ac:dyDescent="0.25">
      <c r="B320" s="217">
        <v>318</v>
      </c>
      <c r="C320" s="217" t="s">
        <v>93</v>
      </c>
      <c r="D320" s="218"/>
      <c r="E320" s="217" t="s">
        <v>3063</v>
      </c>
      <c r="F320" s="219">
        <v>949</v>
      </c>
      <c r="G320" s="217" t="s">
        <v>94</v>
      </c>
      <c r="H320" s="217" t="s">
        <v>95</v>
      </c>
      <c r="I320" s="221"/>
    </row>
    <row r="321" spans="2:9" x14ac:dyDescent="0.25">
      <c r="B321" s="212">
        <v>319</v>
      </c>
      <c r="C321" s="212" t="s">
        <v>25</v>
      </c>
      <c r="D321" s="213"/>
      <c r="E321" s="212" t="s">
        <v>3065</v>
      </c>
      <c r="F321" s="214" t="s">
        <v>26</v>
      </c>
      <c r="G321" s="212" t="s">
        <v>91</v>
      </c>
      <c r="H321" s="212" t="s">
        <v>27</v>
      </c>
      <c r="I321" s="216"/>
    </row>
    <row r="322" spans="2:9" x14ac:dyDescent="0.25">
      <c r="B322" s="217">
        <v>320</v>
      </c>
      <c r="C322" s="217" t="s">
        <v>96</v>
      </c>
      <c r="D322" s="218"/>
      <c r="E322" s="217" t="s">
        <v>3063</v>
      </c>
      <c r="F322" s="219">
        <v>4825</v>
      </c>
      <c r="G322" s="217" t="s">
        <v>97</v>
      </c>
      <c r="H322" s="217" t="s">
        <v>98</v>
      </c>
      <c r="I322" s="221"/>
    </row>
    <row r="323" spans="2:9" x14ac:dyDescent="0.25">
      <c r="B323" s="212">
        <v>321</v>
      </c>
      <c r="C323" s="212"/>
      <c r="D323" s="213"/>
      <c r="E323" s="212"/>
      <c r="F323" s="214"/>
      <c r="G323" s="212"/>
      <c r="H323" s="212"/>
      <c r="I323" s="216"/>
    </row>
    <row r="324" spans="2:9" x14ac:dyDescent="0.25">
      <c r="B324" s="217">
        <v>322</v>
      </c>
      <c r="C324" s="217" t="s">
        <v>99</v>
      </c>
      <c r="D324" s="218"/>
      <c r="E324" s="217" t="s">
        <v>3063</v>
      </c>
      <c r="F324" s="219">
        <v>4825</v>
      </c>
      <c r="G324" s="217" t="s">
        <v>97</v>
      </c>
      <c r="H324" s="217" t="s">
        <v>100</v>
      </c>
      <c r="I324" s="221"/>
    </row>
    <row r="325" spans="2:9" x14ac:dyDescent="0.25">
      <c r="B325" s="212">
        <v>323</v>
      </c>
      <c r="C325" s="212" t="s">
        <v>176</v>
      </c>
      <c r="D325" s="213"/>
      <c r="E325" s="212" t="s">
        <v>3063</v>
      </c>
      <c r="F325" s="214">
        <v>128</v>
      </c>
      <c r="G325" s="212" t="s">
        <v>97</v>
      </c>
      <c r="H325" s="212" t="s">
        <v>101</v>
      </c>
      <c r="I325" s="216"/>
    </row>
    <row r="326" spans="2:9" x14ac:dyDescent="0.25">
      <c r="B326" s="217">
        <v>324</v>
      </c>
      <c r="C326" s="217" t="s">
        <v>2792</v>
      </c>
      <c r="D326" s="218"/>
      <c r="E326" s="217" t="s">
        <v>3063</v>
      </c>
      <c r="F326" s="219">
        <v>4825</v>
      </c>
      <c r="G326" s="217" t="s">
        <v>97</v>
      </c>
      <c r="H326" s="217" t="s">
        <v>102</v>
      </c>
      <c r="I326" s="221"/>
    </row>
    <row r="327" spans="2:9" x14ac:dyDescent="0.25">
      <c r="B327" s="212">
        <v>325</v>
      </c>
      <c r="C327" s="212" t="s">
        <v>469</v>
      </c>
      <c r="D327" s="213"/>
      <c r="E327" s="212" t="s">
        <v>3063</v>
      </c>
      <c r="F327" s="214">
        <v>4825</v>
      </c>
      <c r="G327" s="212" t="s">
        <v>97</v>
      </c>
      <c r="H327" s="212" t="s">
        <v>1623</v>
      </c>
      <c r="I327" s="216"/>
    </row>
    <row r="328" spans="2:9" x14ac:dyDescent="0.25">
      <c r="B328" s="217">
        <v>326</v>
      </c>
      <c r="C328" s="217" t="s">
        <v>1535</v>
      </c>
      <c r="D328" s="218"/>
      <c r="E328" s="217" t="s">
        <v>3063</v>
      </c>
      <c r="F328" s="219">
        <v>4825</v>
      </c>
      <c r="G328" s="217" t="s">
        <v>97</v>
      </c>
      <c r="H328" s="217" t="s">
        <v>2323</v>
      </c>
      <c r="I328" s="221"/>
    </row>
    <row r="329" spans="2:9" x14ac:dyDescent="0.25">
      <c r="B329" s="212">
        <v>327</v>
      </c>
      <c r="C329" s="212" t="s">
        <v>103</v>
      </c>
      <c r="D329" s="213"/>
      <c r="E329" s="212" t="s">
        <v>3065</v>
      </c>
      <c r="F329" s="214" t="s">
        <v>26</v>
      </c>
      <c r="G329" s="212" t="s">
        <v>528</v>
      </c>
      <c r="H329" s="212" t="s">
        <v>2258</v>
      </c>
      <c r="I329" s="216"/>
    </row>
    <row r="330" spans="2:9" x14ac:dyDescent="0.25">
      <c r="B330" s="217">
        <v>328</v>
      </c>
      <c r="C330" s="217" t="s">
        <v>810</v>
      </c>
      <c r="D330" s="218"/>
      <c r="E330" s="217" t="s">
        <v>3063</v>
      </c>
      <c r="F330" s="219">
        <v>780</v>
      </c>
      <c r="G330" s="217" t="s">
        <v>94</v>
      </c>
      <c r="H330" s="217" t="s">
        <v>104</v>
      </c>
      <c r="I330" s="221"/>
    </row>
    <row r="331" spans="2:9" x14ac:dyDescent="0.25">
      <c r="B331" s="212">
        <v>329</v>
      </c>
      <c r="C331" s="212" t="s">
        <v>105</v>
      </c>
      <c r="D331" s="213"/>
      <c r="E331" s="212" t="s">
        <v>3065</v>
      </c>
      <c r="F331" s="214" t="s">
        <v>26</v>
      </c>
      <c r="G331" s="212" t="s">
        <v>354</v>
      </c>
      <c r="H331" s="212" t="s">
        <v>106</v>
      </c>
      <c r="I331" s="216"/>
    </row>
    <row r="332" spans="2:9" x14ac:dyDescent="0.25">
      <c r="B332" s="217">
        <v>330</v>
      </c>
      <c r="C332" s="217" t="s">
        <v>107</v>
      </c>
      <c r="D332" s="218"/>
      <c r="E332" s="217" t="s">
        <v>3063</v>
      </c>
      <c r="F332" s="219">
        <v>4825</v>
      </c>
      <c r="G332" s="217" t="s">
        <v>97</v>
      </c>
      <c r="H332" s="217" t="s">
        <v>108</v>
      </c>
      <c r="I332" s="221"/>
    </row>
    <row r="333" spans="2:9" x14ac:dyDescent="0.25">
      <c r="B333" s="212">
        <v>331</v>
      </c>
      <c r="C333" s="212" t="s">
        <v>470</v>
      </c>
      <c r="D333" s="213"/>
      <c r="E333" s="212" t="s">
        <v>3063</v>
      </c>
      <c r="F333" s="214">
        <v>780</v>
      </c>
      <c r="G333" s="212" t="s">
        <v>97</v>
      </c>
      <c r="H333" s="212" t="s">
        <v>109</v>
      </c>
      <c r="I333" s="216"/>
    </row>
    <row r="334" spans="2:9" x14ac:dyDescent="0.25">
      <c r="B334" s="217">
        <v>332</v>
      </c>
      <c r="C334" s="217" t="s">
        <v>402</v>
      </c>
      <c r="D334" s="218"/>
      <c r="E334" s="217" t="s">
        <v>3064</v>
      </c>
      <c r="F334" s="219" t="s">
        <v>348</v>
      </c>
      <c r="G334" s="217" t="s">
        <v>91</v>
      </c>
      <c r="H334" s="217" t="s">
        <v>400</v>
      </c>
      <c r="I334" s="221"/>
    </row>
    <row r="335" spans="2:9" x14ac:dyDescent="0.25">
      <c r="B335" s="212">
        <v>333</v>
      </c>
      <c r="C335" s="212" t="s">
        <v>471</v>
      </c>
      <c r="D335" s="213"/>
      <c r="E335" s="212" t="s">
        <v>3063</v>
      </c>
      <c r="F335" s="214">
        <v>780</v>
      </c>
      <c r="G335" s="212" t="s">
        <v>94</v>
      </c>
      <c r="H335" s="212" t="s">
        <v>110</v>
      </c>
      <c r="I335" s="216"/>
    </row>
    <row r="336" spans="2:9" x14ac:dyDescent="0.25">
      <c r="B336" s="217">
        <v>334</v>
      </c>
      <c r="C336" s="217" t="s">
        <v>111</v>
      </c>
      <c r="D336" s="218"/>
      <c r="E336" s="217" t="s">
        <v>3065</v>
      </c>
      <c r="F336" s="219" t="s">
        <v>26</v>
      </c>
      <c r="G336" s="217" t="s">
        <v>354</v>
      </c>
      <c r="H336" s="217" t="s">
        <v>89</v>
      </c>
      <c r="I336" s="221"/>
    </row>
    <row r="337" spans="2:9" x14ac:dyDescent="0.25">
      <c r="B337" s="212">
        <v>335</v>
      </c>
      <c r="C337" s="212" t="s">
        <v>31</v>
      </c>
      <c r="D337" s="213"/>
      <c r="E337" s="212" t="s">
        <v>3063</v>
      </c>
      <c r="F337" s="214">
        <v>4825</v>
      </c>
      <c r="G337" s="212" t="s">
        <v>97</v>
      </c>
      <c r="H337" s="212" t="s">
        <v>112</v>
      </c>
      <c r="I337" s="216"/>
    </row>
    <row r="338" spans="2:9" x14ac:dyDescent="0.25">
      <c r="B338" s="217">
        <v>336</v>
      </c>
      <c r="C338" s="217" t="s">
        <v>113</v>
      </c>
      <c r="D338" s="218"/>
      <c r="E338" s="217"/>
      <c r="F338" s="219"/>
      <c r="G338" s="217"/>
      <c r="H338" s="217"/>
      <c r="I338" s="221"/>
    </row>
    <row r="339" spans="2:9" x14ac:dyDescent="0.25">
      <c r="B339" s="212">
        <v>337</v>
      </c>
      <c r="C339" s="212" t="s">
        <v>114</v>
      </c>
      <c r="D339" s="213"/>
      <c r="E339" s="212"/>
      <c r="F339" s="214"/>
      <c r="G339" s="212"/>
      <c r="H339" s="212"/>
      <c r="I339" s="216"/>
    </row>
    <row r="340" spans="2:9" x14ac:dyDescent="0.25">
      <c r="B340" s="217">
        <v>338</v>
      </c>
      <c r="C340" s="217" t="s">
        <v>115</v>
      </c>
      <c r="D340" s="218"/>
      <c r="E340" s="217" t="s">
        <v>3063</v>
      </c>
      <c r="F340" s="219">
        <v>780</v>
      </c>
      <c r="G340" s="217" t="s">
        <v>97</v>
      </c>
      <c r="H340" s="217" t="s">
        <v>2464</v>
      </c>
      <c r="I340" s="221"/>
    </row>
    <row r="341" spans="2:9" x14ac:dyDescent="0.25">
      <c r="B341" s="212">
        <v>339</v>
      </c>
      <c r="C341" s="212" t="s">
        <v>116</v>
      </c>
      <c r="D341" s="213"/>
      <c r="E341" s="212" t="s">
        <v>3065</v>
      </c>
      <c r="F341" s="214" t="s">
        <v>117</v>
      </c>
      <c r="G341" s="212" t="s">
        <v>528</v>
      </c>
      <c r="H341" s="212" t="s">
        <v>118</v>
      </c>
      <c r="I341" s="216"/>
    </row>
    <row r="342" spans="2:9" x14ac:dyDescent="0.25">
      <c r="B342" s="217">
        <v>340</v>
      </c>
      <c r="C342" s="217" t="s">
        <v>151</v>
      </c>
      <c r="D342" s="218"/>
      <c r="E342" s="217" t="s">
        <v>3063</v>
      </c>
      <c r="F342" s="219">
        <v>780</v>
      </c>
      <c r="G342" s="217" t="s">
        <v>94</v>
      </c>
      <c r="H342" s="217" t="s">
        <v>119</v>
      </c>
      <c r="I342" s="221"/>
    </row>
    <row r="343" spans="2:9" x14ac:dyDescent="0.25">
      <c r="B343" s="212">
        <v>341</v>
      </c>
      <c r="C343" s="212" t="s">
        <v>120</v>
      </c>
      <c r="D343" s="213"/>
      <c r="E343" s="212" t="s">
        <v>3065</v>
      </c>
      <c r="F343" s="214" t="s">
        <v>26</v>
      </c>
      <c r="G343" s="212" t="s">
        <v>354</v>
      </c>
      <c r="H343" s="212" t="s">
        <v>121</v>
      </c>
      <c r="I343" s="216"/>
    </row>
    <row r="344" spans="2:9" x14ac:dyDescent="0.25">
      <c r="B344" s="217">
        <v>342</v>
      </c>
      <c r="C344" s="217" t="s">
        <v>222</v>
      </c>
      <c r="D344" s="218"/>
      <c r="E344" s="217" t="s">
        <v>3063</v>
      </c>
      <c r="F344" s="219">
        <v>780</v>
      </c>
      <c r="G344" s="217" t="s">
        <v>97</v>
      </c>
      <c r="H344" s="217" t="s">
        <v>122</v>
      </c>
      <c r="I344" s="221"/>
    </row>
    <row r="345" spans="2:9" x14ac:dyDescent="0.25">
      <c r="B345" s="212">
        <v>343</v>
      </c>
      <c r="C345" s="212" t="s">
        <v>123</v>
      </c>
      <c r="D345" s="213"/>
      <c r="E345" s="212" t="s">
        <v>3063</v>
      </c>
      <c r="F345" s="214">
        <v>4825</v>
      </c>
      <c r="G345" s="212" t="s">
        <v>2459</v>
      </c>
      <c r="H345" s="212" t="s">
        <v>2463</v>
      </c>
      <c r="I345" s="216"/>
    </row>
    <row r="346" spans="2:9" x14ac:dyDescent="0.25">
      <c r="B346" s="217">
        <v>344</v>
      </c>
      <c r="C346" s="217" t="s">
        <v>124</v>
      </c>
      <c r="D346" s="218"/>
      <c r="E346" s="217"/>
      <c r="F346" s="219"/>
      <c r="G346" s="217"/>
      <c r="H346" s="217"/>
      <c r="I346" s="221"/>
    </row>
    <row r="347" spans="2:9" x14ac:dyDescent="0.25">
      <c r="B347" s="212">
        <v>345</v>
      </c>
      <c r="C347" s="212" t="s">
        <v>472</v>
      </c>
      <c r="D347" s="213"/>
      <c r="E347" s="212" t="s">
        <v>3063</v>
      </c>
      <c r="F347" s="214">
        <v>780</v>
      </c>
      <c r="G347" s="212" t="s">
        <v>94</v>
      </c>
      <c r="H347" s="212" t="s">
        <v>125</v>
      </c>
      <c r="I347" s="216"/>
    </row>
    <row r="348" spans="2:9" x14ac:dyDescent="0.25">
      <c r="B348" s="217">
        <v>346</v>
      </c>
      <c r="C348" s="217" t="s">
        <v>126</v>
      </c>
      <c r="D348" s="218"/>
      <c r="E348" s="217"/>
      <c r="F348" s="219">
        <v>4825</v>
      </c>
      <c r="G348" s="217" t="s">
        <v>97</v>
      </c>
      <c r="H348" s="217" t="s">
        <v>127</v>
      </c>
      <c r="I348" s="221"/>
    </row>
    <row r="349" spans="2:9" x14ac:dyDescent="0.25">
      <c r="B349" s="212">
        <v>347</v>
      </c>
      <c r="C349" s="212" t="s">
        <v>128</v>
      </c>
      <c r="D349" s="213"/>
      <c r="E349" s="212" t="s">
        <v>3065</v>
      </c>
      <c r="F349" s="214" t="s">
        <v>117</v>
      </c>
      <c r="G349" s="212" t="s">
        <v>528</v>
      </c>
      <c r="H349" s="212" t="s">
        <v>129</v>
      </c>
      <c r="I349" s="216"/>
    </row>
    <row r="350" spans="2:9" x14ac:dyDescent="0.25">
      <c r="B350" s="217">
        <v>348</v>
      </c>
      <c r="C350" s="217" t="s">
        <v>130</v>
      </c>
      <c r="D350" s="218"/>
      <c r="E350" s="217" t="s">
        <v>3063</v>
      </c>
      <c r="F350" s="219">
        <v>4825</v>
      </c>
      <c r="G350" s="217" t="s">
        <v>97</v>
      </c>
      <c r="H350" s="217" t="s">
        <v>223</v>
      </c>
      <c r="I350" s="221"/>
    </row>
    <row r="351" spans="2:9" ht="15.6" customHeight="1" x14ac:dyDescent="0.25">
      <c r="B351" s="212">
        <v>349</v>
      </c>
      <c r="C351" s="212" t="s">
        <v>131</v>
      </c>
      <c r="D351" s="213"/>
      <c r="E351" s="212" t="s">
        <v>3063</v>
      </c>
      <c r="F351" s="214">
        <v>4825</v>
      </c>
      <c r="G351" s="212" t="s">
        <v>97</v>
      </c>
      <c r="H351" s="212" t="s">
        <v>132</v>
      </c>
      <c r="I351" s="216"/>
    </row>
    <row r="352" spans="2:9" x14ac:dyDescent="0.25">
      <c r="B352" s="217">
        <v>350</v>
      </c>
      <c r="C352" s="217" t="s">
        <v>133</v>
      </c>
      <c r="D352" s="218"/>
      <c r="E352" s="217"/>
      <c r="F352" s="219"/>
      <c r="G352" s="217"/>
      <c r="H352" s="217"/>
      <c r="I352" s="221"/>
    </row>
    <row r="353" spans="2:9" x14ac:dyDescent="0.25">
      <c r="B353" s="212">
        <v>351</v>
      </c>
      <c r="C353" s="212" t="s">
        <v>1006</v>
      </c>
      <c r="D353" s="213"/>
      <c r="E353" s="212" t="s">
        <v>3065</v>
      </c>
      <c r="F353" s="214" t="s">
        <v>134</v>
      </c>
      <c r="G353" s="212" t="s">
        <v>528</v>
      </c>
      <c r="H353" s="212" t="s">
        <v>135</v>
      </c>
      <c r="I353" s="216"/>
    </row>
    <row r="354" spans="2:9" x14ac:dyDescent="0.25">
      <c r="B354" s="217">
        <v>352</v>
      </c>
      <c r="C354" s="217" t="s">
        <v>443</v>
      </c>
      <c r="D354" s="218"/>
      <c r="E354" s="217" t="s">
        <v>3065</v>
      </c>
      <c r="F354" s="219" t="s">
        <v>26</v>
      </c>
      <c r="G354" s="217" t="s">
        <v>354</v>
      </c>
      <c r="H354" s="217" t="s">
        <v>136</v>
      </c>
      <c r="I354" s="221"/>
    </row>
    <row r="355" spans="2:9" x14ac:dyDescent="0.25">
      <c r="B355" s="212">
        <v>353</v>
      </c>
      <c r="C355" s="212" t="s">
        <v>224</v>
      </c>
      <c r="D355" s="213"/>
      <c r="E355" s="212" t="s">
        <v>3063</v>
      </c>
      <c r="F355" s="214">
        <v>4825</v>
      </c>
      <c r="G355" s="212" t="s">
        <v>97</v>
      </c>
      <c r="H355" s="212" t="s">
        <v>225</v>
      </c>
      <c r="I355" s="216"/>
    </row>
    <row r="356" spans="2:9" x14ac:dyDescent="0.25">
      <c r="B356" s="217">
        <v>354</v>
      </c>
      <c r="C356" s="217" t="s">
        <v>137</v>
      </c>
      <c r="D356" s="218"/>
      <c r="E356" s="217"/>
      <c r="F356" s="219"/>
      <c r="G356" s="217"/>
      <c r="H356" s="217"/>
      <c r="I356" s="221"/>
    </row>
    <row r="357" spans="2:9" x14ac:dyDescent="0.25">
      <c r="B357" s="212">
        <v>355</v>
      </c>
      <c r="C357" s="212" t="s">
        <v>138</v>
      </c>
      <c r="D357" s="213"/>
      <c r="E357" s="212"/>
      <c r="F357" s="214"/>
      <c r="G357" s="212"/>
      <c r="H357" s="212"/>
      <c r="I357" s="216"/>
    </row>
    <row r="358" spans="2:9" x14ac:dyDescent="0.25">
      <c r="B358" s="217">
        <v>356</v>
      </c>
      <c r="C358" s="217" t="s">
        <v>139</v>
      </c>
      <c r="D358" s="218"/>
      <c r="E358" s="217" t="s">
        <v>3063</v>
      </c>
      <c r="F358" s="219">
        <v>780</v>
      </c>
      <c r="G358" s="217" t="s">
        <v>94</v>
      </c>
      <c r="H358" s="217" t="s">
        <v>140</v>
      </c>
      <c r="I358" s="221"/>
    </row>
    <row r="359" spans="2:9" x14ac:dyDescent="0.25">
      <c r="B359" s="212">
        <v>357</v>
      </c>
      <c r="C359" s="212" t="s">
        <v>2157</v>
      </c>
      <c r="D359" s="213"/>
      <c r="E359" s="212" t="s">
        <v>3063</v>
      </c>
      <c r="F359" s="214">
        <v>4825</v>
      </c>
      <c r="G359" s="212" t="s">
        <v>97</v>
      </c>
      <c r="H359" s="212" t="s">
        <v>141</v>
      </c>
      <c r="I359" s="216"/>
    </row>
    <row r="360" spans="2:9" x14ac:dyDescent="0.25">
      <c r="B360" s="217">
        <v>358</v>
      </c>
      <c r="C360" s="217" t="s">
        <v>142</v>
      </c>
      <c r="D360" s="218"/>
      <c r="E360" s="217"/>
      <c r="F360" s="219"/>
      <c r="G360" s="217"/>
      <c r="H360" s="217"/>
      <c r="I360" s="221"/>
    </row>
    <row r="361" spans="2:9" x14ac:dyDescent="0.25">
      <c r="B361" s="212">
        <v>359</v>
      </c>
      <c r="C361" s="212" t="s">
        <v>143</v>
      </c>
      <c r="D361" s="213"/>
      <c r="E361" s="212" t="s">
        <v>3063</v>
      </c>
      <c r="F361" s="214">
        <v>566</v>
      </c>
      <c r="G361" s="212" t="s">
        <v>97</v>
      </c>
      <c r="H361" s="212" t="s">
        <v>144</v>
      </c>
      <c r="I361" s="216"/>
    </row>
    <row r="362" spans="2:9" x14ac:dyDescent="0.25">
      <c r="B362" s="217">
        <v>360</v>
      </c>
      <c r="C362" s="217" t="s">
        <v>473</v>
      </c>
      <c r="D362" s="218"/>
      <c r="E362" s="217" t="s">
        <v>3063</v>
      </c>
      <c r="F362" s="219">
        <v>4825</v>
      </c>
      <c r="G362" s="217" t="s">
        <v>97</v>
      </c>
      <c r="H362" s="217" t="s">
        <v>145</v>
      </c>
      <c r="I362" s="221"/>
    </row>
    <row r="363" spans="2:9" x14ac:dyDescent="0.25">
      <c r="B363" s="212">
        <v>361</v>
      </c>
      <c r="C363" s="212" t="s">
        <v>474</v>
      </c>
      <c r="D363" s="213"/>
      <c r="E363" s="212" t="s">
        <v>3063</v>
      </c>
      <c r="F363" s="214">
        <v>4825</v>
      </c>
      <c r="G363" s="212" t="s">
        <v>97</v>
      </c>
      <c r="H363" s="212" t="s">
        <v>146</v>
      </c>
      <c r="I363" s="216"/>
    </row>
    <row r="364" spans="2:9" x14ac:dyDescent="0.25">
      <c r="B364" s="217">
        <v>362</v>
      </c>
      <c r="C364" s="217" t="s">
        <v>453</v>
      </c>
      <c r="D364" s="218"/>
      <c r="E364" s="217" t="s">
        <v>3063</v>
      </c>
      <c r="F364" s="219">
        <v>949</v>
      </c>
      <c r="G364" s="217" t="s">
        <v>94</v>
      </c>
      <c r="H364" s="217" t="s">
        <v>38</v>
      </c>
      <c r="I364" s="221"/>
    </row>
    <row r="365" spans="2:9" x14ac:dyDescent="0.25">
      <c r="B365" s="212">
        <v>363</v>
      </c>
      <c r="C365" s="212" t="s">
        <v>39</v>
      </c>
      <c r="D365" s="213"/>
      <c r="E365" s="212" t="s">
        <v>3063</v>
      </c>
      <c r="F365" s="214">
        <v>949</v>
      </c>
      <c r="G365" s="212" t="s">
        <v>94</v>
      </c>
      <c r="H365" s="212" t="s">
        <v>220</v>
      </c>
      <c r="I365" s="216"/>
    </row>
    <row r="366" spans="2:9" x14ac:dyDescent="0.25">
      <c r="B366" s="217">
        <v>364</v>
      </c>
      <c r="C366" s="217" t="s">
        <v>40</v>
      </c>
      <c r="D366" s="218"/>
      <c r="E366" s="217"/>
      <c r="F366" s="219"/>
      <c r="G366" s="217">
        <v>0</v>
      </c>
      <c r="H366" s="217"/>
      <c r="I366" s="221"/>
    </row>
    <row r="367" spans="2:9" x14ac:dyDescent="0.25">
      <c r="B367" s="212">
        <v>365</v>
      </c>
      <c r="C367" s="212" t="s">
        <v>41</v>
      </c>
      <c r="D367" s="213"/>
      <c r="E367" s="212" t="s">
        <v>3063</v>
      </c>
      <c r="F367" s="214">
        <v>4818</v>
      </c>
      <c r="G367" s="212" t="s">
        <v>94</v>
      </c>
      <c r="H367" s="212" t="s">
        <v>42</v>
      </c>
      <c r="I367" s="216"/>
    </row>
    <row r="368" spans="2:9" x14ac:dyDescent="0.25">
      <c r="B368" s="217">
        <v>366</v>
      </c>
      <c r="C368" s="217" t="s">
        <v>2790</v>
      </c>
      <c r="D368" s="218"/>
      <c r="E368" s="217" t="s">
        <v>3063</v>
      </c>
      <c r="F368" s="219">
        <v>949</v>
      </c>
      <c r="G368" s="217" t="s">
        <v>94</v>
      </c>
      <c r="H368" s="217" t="s">
        <v>43</v>
      </c>
      <c r="I368" s="221"/>
    </row>
    <row r="369" spans="2:9" x14ac:dyDescent="0.25">
      <c r="B369" s="212">
        <v>367</v>
      </c>
      <c r="C369" s="212" t="s">
        <v>454</v>
      </c>
      <c r="D369" s="213"/>
      <c r="E369" s="212" t="s">
        <v>3063</v>
      </c>
      <c r="F369" s="214">
        <v>4818</v>
      </c>
      <c r="G369" s="212" t="s">
        <v>97</v>
      </c>
      <c r="H369" s="212" t="s">
        <v>44</v>
      </c>
      <c r="I369" s="216"/>
    </row>
    <row r="370" spans="2:9" x14ac:dyDescent="0.25">
      <c r="B370" s="217">
        <v>368</v>
      </c>
      <c r="C370" s="217" t="s">
        <v>45</v>
      </c>
      <c r="D370" s="218"/>
      <c r="E370" s="217" t="s">
        <v>3068</v>
      </c>
      <c r="F370" s="219">
        <v>3025</v>
      </c>
      <c r="G370" s="217"/>
      <c r="H370" s="217">
        <v>1019180</v>
      </c>
      <c r="I370" s="221"/>
    </row>
    <row r="371" spans="2:9" x14ac:dyDescent="0.25">
      <c r="B371" s="212">
        <v>369</v>
      </c>
      <c r="C371" s="212" t="s">
        <v>46</v>
      </c>
      <c r="D371" s="213"/>
      <c r="E371" s="212"/>
      <c r="F371" s="214"/>
      <c r="G371" s="212"/>
      <c r="H371" s="212"/>
      <c r="I371" s="216"/>
    </row>
    <row r="372" spans="2:9" x14ac:dyDescent="0.25">
      <c r="B372" s="217">
        <v>370</v>
      </c>
      <c r="C372" s="217" t="s">
        <v>47</v>
      </c>
      <c r="D372" s="218"/>
      <c r="E372" s="217" t="s">
        <v>3063</v>
      </c>
      <c r="F372" s="219">
        <v>4818</v>
      </c>
      <c r="G372" s="217" t="s">
        <v>97</v>
      </c>
      <c r="H372" s="217" t="s">
        <v>48</v>
      </c>
      <c r="I372" s="221"/>
    </row>
    <row r="373" spans="2:9" x14ac:dyDescent="0.25">
      <c r="B373" s="212">
        <v>371</v>
      </c>
      <c r="C373" s="212" t="s">
        <v>49</v>
      </c>
      <c r="D373" s="213"/>
      <c r="E373" s="212"/>
      <c r="F373" s="214"/>
      <c r="G373" s="212"/>
      <c r="H373" s="212"/>
      <c r="I373" s="216"/>
    </row>
    <row r="374" spans="2:9" x14ac:dyDescent="0.25">
      <c r="B374" s="217">
        <v>372</v>
      </c>
      <c r="C374" s="217" t="s">
        <v>401</v>
      </c>
      <c r="D374" s="218"/>
      <c r="E374" s="217" t="s">
        <v>3064</v>
      </c>
      <c r="F374" s="219" t="s">
        <v>36</v>
      </c>
      <c r="G374" s="217" t="s">
        <v>528</v>
      </c>
      <c r="H374" s="217" t="s">
        <v>388</v>
      </c>
      <c r="I374" s="221"/>
    </row>
    <row r="375" spans="2:9" x14ac:dyDescent="0.25">
      <c r="B375" s="212">
        <v>373</v>
      </c>
      <c r="C375" s="212" t="s">
        <v>51</v>
      </c>
      <c r="D375" s="213"/>
      <c r="E375" s="212" t="s">
        <v>3063</v>
      </c>
      <c r="F375" s="214">
        <v>3233</v>
      </c>
      <c r="G375" s="212" t="s">
        <v>94</v>
      </c>
      <c r="H375" s="212" t="s">
        <v>817</v>
      </c>
      <c r="I375" s="216"/>
    </row>
    <row r="376" spans="2:9" x14ac:dyDescent="0.25">
      <c r="B376" s="217">
        <v>374</v>
      </c>
      <c r="C376" s="217" t="s">
        <v>404</v>
      </c>
      <c r="D376" s="218"/>
      <c r="E376" s="217" t="s">
        <v>3064</v>
      </c>
      <c r="F376" s="219" t="s">
        <v>36</v>
      </c>
      <c r="G376" s="217" t="s">
        <v>528</v>
      </c>
      <c r="H376" s="217" t="s">
        <v>389</v>
      </c>
      <c r="I376" s="221"/>
    </row>
    <row r="377" spans="2:9" x14ac:dyDescent="0.25">
      <c r="B377" s="212">
        <v>375</v>
      </c>
      <c r="C377" s="212" t="s">
        <v>52</v>
      </c>
      <c r="D377" s="213"/>
      <c r="E377" s="212" t="s">
        <v>3064</v>
      </c>
      <c r="F377" s="214" t="s">
        <v>53</v>
      </c>
      <c r="G377" s="212" t="s">
        <v>528</v>
      </c>
      <c r="H377" s="212" t="s">
        <v>390</v>
      </c>
      <c r="I377" s="216"/>
    </row>
    <row r="378" spans="2:9" x14ac:dyDescent="0.25">
      <c r="B378" s="217">
        <v>376</v>
      </c>
      <c r="C378" s="217" t="s">
        <v>54</v>
      </c>
      <c r="D378" s="218"/>
      <c r="E378" s="217" t="s">
        <v>3063</v>
      </c>
      <c r="F378" s="219">
        <v>4818</v>
      </c>
      <c r="G378" s="217" t="s">
        <v>97</v>
      </c>
      <c r="H378" s="217" t="s">
        <v>55</v>
      </c>
      <c r="I378" s="221"/>
    </row>
    <row r="379" spans="2:9" x14ac:dyDescent="0.25">
      <c r="B379" s="212">
        <v>377</v>
      </c>
      <c r="C379" s="212" t="s">
        <v>56</v>
      </c>
      <c r="D379" s="213"/>
      <c r="E379" s="212" t="s">
        <v>3064</v>
      </c>
      <c r="F379" s="214" t="s">
        <v>36</v>
      </c>
      <c r="G379" s="212" t="s">
        <v>528</v>
      </c>
      <c r="H379" s="212" t="s">
        <v>2615</v>
      </c>
      <c r="I379" s="216"/>
    </row>
    <row r="380" spans="2:9" x14ac:dyDescent="0.25">
      <c r="B380" s="217">
        <v>378</v>
      </c>
      <c r="C380" s="217" t="s">
        <v>57</v>
      </c>
      <c r="D380" s="218"/>
      <c r="E380" s="217" t="s">
        <v>3063</v>
      </c>
      <c r="F380" s="219">
        <v>949</v>
      </c>
      <c r="G380" s="217" t="s">
        <v>94</v>
      </c>
      <c r="H380" s="217" t="s">
        <v>58</v>
      </c>
      <c r="I380" s="221"/>
    </row>
    <row r="381" spans="2:9" x14ac:dyDescent="0.25">
      <c r="B381" s="212">
        <v>379</v>
      </c>
      <c r="C381" s="212" t="s">
        <v>59</v>
      </c>
      <c r="D381" s="213"/>
      <c r="E381" s="212" t="s">
        <v>3063</v>
      </c>
      <c r="F381" s="214">
        <v>949</v>
      </c>
      <c r="G381" s="212" t="s">
        <v>94</v>
      </c>
      <c r="H381" s="212" t="s">
        <v>60</v>
      </c>
      <c r="I381" s="216"/>
    </row>
    <row r="382" spans="2:9" x14ac:dyDescent="0.25">
      <c r="B382" s="217">
        <v>380</v>
      </c>
      <c r="C382" s="217" t="s">
        <v>61</v>
      </c>
      <c r="D382" s="218"/>
      <c r="E382" s="217" t="s">
        <v>3063</v>
      </c>
      <c r="F382" s="219">
        <v>3617</v>
      </c>
      <c r="G382" s="217" t="s">
        <v>97</v>
      </c>
      <c r="H382" s="217" t="s">
        <v>455</v>
      </c>
      <c r="I382" s="221"/>
    </row>
    <row r="383" spans="2:9" x14ac:dyDescent="0.25">
      <c r="B383" s="212">
        <v>381</v>
      </c>
      <c r="C383" s="212" t="s">
        <v>62</v>
      </c>
      <c r="D383" s="213"/>
      <c r="E383" s="212" t="s">
        <v>3063</v>
      </c>
      <c r="F383" s="214">
        <v>949</v>
      </c>
      <c r="G383" s="212" t="s">
        <v>97</v>
      </c>
      <c r="H383" s="212" t="s">
        <v>63</v>
      </c>
      <c r="I383" s="216"/>
    </row>
    <row r="384" spans="2:9" x14ac:dyDescent="0.25">
      <c r="B384" s="217">
        <v>382</v>
      </c>
      <c r="C384" s="217" t="s">
        <v>64</v>
      </c>
      <c r="D384" s="218"/>
      <c r="E384" s="217" t="s">
        <v>3064</v>
      </c>
      <c r="F384" s="219" t="s">
        <v>36</v>
      </c>
      <c r="G384" s="217" t="s">
        <v>528</v>
      </c>
      <c r="H384" s="217" t="s">
        <v>391</v>
      </c>
      <c r="I384" s="221"/>
    </row>
    <row r="385" spans="2:9" x14ac:dyDescent="0.25">
      <c r="B385" s="212">
        <v>383</v>
      </c>
      <c r="C385" s="212" t="s">
        <v>65</v>
      </c>
      <c r="D385" s="213"/>
      <c r="E385" s="212" t="s">
        <v>3063</v>
      </c>
      <c r="F385" s="214">
        <v>949</v>
      </c>
      <c r="G385" s="212" t="s">
        <v>94</v>
      </c>
      <c r="H385" s="212" t="s">
        <v>207</v>
      </c>
      <c r="I385" s="216"/>
    </row>
    <row r="386" spans="2:9" x14ac:dyDescent="0.25">
      <c r="B386" s="217">
        <v>384</v>
      </c>
      <c r="C386" s="217" t="s">
        <v>2791</v>
      </c>
      <c r="D386" s="218"/>
      <c r="E386" s="217" t="s">
        <v>3063</v>
      </c>
      <c r="F386" s="219">
        <v>949</v>
      </c>
      <c r="G386" s="217" t="s">
        <v>97</v>
      </c>
      <c r="H386" s="217" t="s">
        <v>83</v>
      </c>
      <c r="I386" s="221"/>
    </row>
    <row r="387" spans="2:9" x14ac:dyDescent="0.25">
      <c r="B387" s="212">
        <v>385</v>
      </c>
      <c r="C387" s="212" t="s">
        <v>35</v>
      </c>
      <c r="D387" s="213"/>
      <c r="E387" s="212" t="s">
        <v>3063</v>
      </c>
      <c r="F387" s="214">
        <v>949</v>
      </c>
      <c r="G387" s="212" t="s">
        <v>94</v>
      </c>
      <c r="H387" s="212" t="s">
        <v>208</v>
      </c>
      <c r="I387" s="216"/>
    </row>
    <row r="388" spans="2:9" x14ac:dyDescent="0.25">
      <c r="B388" s="217">
        <v>386</v>
      </c>
      <c r="C388" s="217" t="s">
        <v>66</v>
      </c>
      <c r="D388" s="218"/>
      <c r="E388" s="217" t="s">
        <v>3063</v>
      </c>
      <c r="F388" s="219">
        <v>4818</v>
      </c>
      <c r="G388" s="217">
        <v>1288</v>
      </c>
      <c r="H388" s="217" t="s">
        <v>2758</v>
      </c>
      <c r="I388" s="221"/>
    </row>
    <row r="389" spans="2:9" x14ac:dyDescent="0.25">
      <c r="B389" s="212">
        <v>387</v>
      </c>
      <c r="C389" s="212" t="s">
        <v>346</v>
      </c>
      <c r="D389" s="213"/>
      <c r="E389" s="212" t="s">
        <v>3063</v>
      </c>
      <c r="F389" s="214">
        <v>4818</v>
      </c>
      <c r="G389" s="212" t="s">
        <v>97</v>
      </c>
      <c r="H389" s="212" t="s">
        <v>301</v>
      </c>
      <c r="I389" s="216"/>
    </row>
    <row r="390" spans="2:9" x14ac:dyDescent="0.25">
      <c r="B390" s="217">
        <v>388</v>
      </c>
      <c r="C390" s="217" t="s">
        <v>690</v>
      </c>
      <c r="D390" s="218"/>
      <c r="E390" s="217" t="s">
        <v>3065</v>
      </c>
      <c r="F390" s="219" t="s">
        <v>28</v>
      </c>
      <c r="G390" s="217" t="s">
        <v>354</v>
      </c>
      <c r="H390" s="217" t="s">
        <v>67</v>
      </c>
      <c r="I390" s="221"/>
    </row>
    <row r="391" spans="2:9" x14ac:dyDescent="0.25">
      <c r="B391" s="212">
        <v>389</v>
      </c>
      <c r="C391" s="212" t="s">
        <v>456</v>
      </c>
      <c r="D391" s="213"/>
      <c r="E391" s="212" t="s">
        <v>3063</v>
      </c>
      <c r="F391" s="214">
        <v>4814</v>
      </c>
      <c r="G391" s="212" t="s">
        <v>97</v>
      </c>
      <c r="H391" s="212" t="s">
        <v>68</v>
      </c>
      <c r="I391" s="216"/>
    </row>
    <row r="392" spans="2:9" x14ac:dyDescent="0.25">
      <c r="B392" s="217">
        <v>390</v>
      </c>
      <c r="C392" s="217" t="s">
        <v>71</v>
      </c>
      <c r="D392" s="218"/>
      <c r="E392" s="217" t="s">
        <v>3064</v>
      </c>
      <c r="F392" s="219" t="s">
        <v>36</v>
      </c>
      <c r="G392" s="217" t="s">
        <v>528</v>
      </c>
      <c r="H392" s="217" t="s">
        <v>343</v>
      </c>
      <c r="I392" s="221"/>
    </row>
    <row r="393" spans="2:9" x14ac:dyDescent="0.25">
      <c r="B393" s="212">
        <v>391</v>
      </c>
      <c r="C393" s="212" t="s">
        <v>72</v>
      </c>
      <c r="D393" s="213"/>
      <c r="E393" s="212" t="s">
        <v>3063</v>
      </c>
      <c r="F393" s="214">
        <v>949</v>
      </c>
      <c r="G393" s="212" t="s">
        <v>97</v>
      </c>
      <c r="H393" s="212" t="s">
        <v>209</v>
      </c>
      <c r="I393" s="216"/>
    </row>
    <row r="394" spans="2:9" x14ac:dyDescent="0.25">
      <c r="B394" s="217">
        <v>392</v>
      </c>
      <c r="C394" s="217" t="s">
        <v>73</v>
      </c>
      <c r="D394" s="218"/>
      <c r="E394" s="217" t="s">
        <v>3063</v>
      </c>
      <c r="F394" s="219">
        <v>949</v>
      </c>
      <c r="G394" s="217" t="s">
        <v>97</v>
      </c>
      <c r="H394" s="217" t="s">
        <v>210</v>
      </c>
      <c r="I394" s="221"/>
    </row>
    <row r="395" spans="2:9" x14ac:dyDescent="0.25">
      <c r="B395" s="212">
        <v>393</v>
      </c>
      <c r="C395" s="212" t="s">
        <v>457</v>
      </c>
      <c r="D395" s="213"/>
      <c r="E395" s="212" t="s">
        <v>3063</v>
      </c>
      <c r="F395" s="214">
        <v>949</v>
      </c>
      <c r="G395" s="212" t="s">
        <v>94</v>
      </c>
      <c r="H395" s="212" t="s">
        <v>211</v>
      </c>
      <c r="I395" s="216"/>
    </row>
    <row r="396" spans="2:9" x14ac:dyDescent="0.25">
      <c r="B396" s="217">
        <v>394</v>
      </c>
      <c r="C396" s="217" t="s">
        <v>74</v>
      </c>
      <c r="D396" s="218"/>
      <c r="E396" s="217" t="s">
        <v>3063</v>
      </c>
      <c r="F396" s="219">
        <v>299</v>
      </c>
      <c r="G396" s="217" t="s">
        <v>97</v>
      </c>
      <c r="H396" s="217" t="s">
        <v>212</v>
      </c>
      <c r="I396" s="221"/>
    </row>
    <row r="397" spans="2:9" x14ac:dyDescent="0.25">
      <c r="B397" s="212">
        <v>395</v>
      </c>
      <c r="C397" s="212" t="s">
        <v>405</v>
      </c>
      <c r="D397" s="213"/>
      <c r="E397" s="212" t="s">
        <v>3064</v>
      </c>
      <c r="F397" s="214" t="s">
        <v>213</v>
      </c>
      <c r="G397" s="212" t="s">
        <v>528</v>
      </c>
      <c r="H397" s="212" t="s">
        <v>392</v>
      </c>
      <c r="I397" s="216"/>
    </row>
    <row r="398" spans="2:9" x14ac:dyDescent="0.25">
      <c r="B398" s="217">
        <v>396</v>
      </c>
      <c r="C398" s="217"/>
      <c r="D398" s="218"/>
      <c r="E398" s="217"/>
      <c r="F398" s="219"/>
      <c r="G398" s="217"/>
      <c r="H398" s="217"/>
      <c r="I398" s="221"/>
    </row>
    <row r="399" spans="2:9" x14ac:dyDescent="0.25">
      <c r="B399" s="212">
        <v>397</v>
      </c>
      <c r="C399" s="212" t="s">
        <v>76</v>
      </c>
      <c r="D399" s="213"/>
      <c r="E399" s="212" t="s">
        <v>3063</v>
      </c>
      <c r="F399" s="214">
        <v>4818</v>
      </c>
      <c r="G399" s="212" t="s">
        <v>97</v>
      </c>
      <c r="H399" s="212" t="s">
        <v>214</v>
      </c>
      <c r="I399" s="216"/>
    </row>
    <row r="400" spans="2:9" x14ac:dyDescent="0.25">
      <c r="B400" s="217">
        <v>398</v>
      </c>
      <c r="C400" s="217" t="s">
        <v>219</v>
      </c>
      <c r="D400" s="218"/>
      <c r="E400" s="217" t="s">
        <v>3063</v>
      </c>
      <c r="F400" s="219">
        <v>4818</v>
      </c>
      <c r="G400" s="217" t="s">
        <v>97</v>
      </c>
      <c r="H400" s="217" t="s">
        <v>215</v>
      </c>
      <c r="I400" s="221"/>
    </row>
    <row r="401" spans="2:9" x14ac:dyDescent="0.25">
      <c r="B401" s="212">
        <v>399</v>
      </c>
      <c r="C401" s="212" t="s">
        <v>77</v>
      </c>
      <c r="D401" s="213"/>
      <c r="E401" s="212"/>
      <c r="F401" s="214"/>
      <c r="G401" s="212"/>
      <c r="H401" s="212"/>
      <c r="I401" s="216"/>
    </row>
    <row r="402" spans="2:9" x14ac:dyDescent="0.25">
      <c r="B402" s="217">
        <v>400</v>
      </c>
      <c r="C402" s="217" t="s">
        <v>1403</v>
      </c>
      <c r="D402" s="218"/>
      <c r="E402" s="217" t="s">
        <v>3063</v>
      </c>
      <c r="F402" s="219">
        <v>949</v>
      </c>
      <c r="G402" s="217" t="s">
        <v>94</v>
      </c>
      <c r="H402" s="217" t="s">
        <v>216</v>
      </c>
      <c r="I402" s="221"/>
    </row>
    <row r="403" spans="2:9" x14ac:dyDescent="0.25">
      <c r="B403" s="212">
        <v>401</v>
      </c>
      <c r="C403" s="212" t="s">
        <v>78</v>
      </c>
      <c r="D403" s="213"/>
      <c r="E403" s="212"/>
      <c r="F403" s="214"/>
      <c r="G403" s="212"/>
      <c r="H403" s="212"/>
      <c r="I403" s="216"/>
    </row>
    <row r="404" spans="2:9" x14ac:dyDescent="0.25">
      <c r="B404" s="217">
        <v>402</v>
      </c>
      <c r="C404" s="217" t="s">
        <v>458</v>
      </c>
      <c r="D404" s="218"/>
      <c r="E404" s="217" t="s">
        <v>3063</v>
      </c>
      <c r="F404" s="219">
        <v>4825</v>
      </c>
      <c r="G404" s="217" t="s">
        <v>97</v>
      </c>
      <c r="H404" s="217" t="s">
        <v>217</v>
      </c>
      <c r="I404" s="221"/>
    </row>
    <row r="405" spans="2:9" x14ac:dyDescent="0.25">
      <c r="B405" s="212">
        <v>403</v>
      </c>
      <c r="C405" s="212" t="s">
        <v>79</v>
      </c>
      <c r="D405" s="213"/>
      <c r="E405" s="212" t="s">
        <v>3063</v>
      </c>
      <c r="F405" s="214">
        <v>949</v>
      </c>
      <c r="G405" s="212" t="s">
        <v>94</v>
      </c>
      <c r="H405" s="212" t="s">
        <v>80</v>
      </c>
      <c r="I405" s="216"/>
    </row>
    <row r="406" spans="2:9" x14ac:dyDescent="0.25">
      <c r="B406" s="217">
        <v>404</v>
      </c>
      <c r="C406" s="217" t="s">
        <v>459</v>
      </c>
      <c r="D406" s="218"/>
      <c r="E406" s="217" t="s">
        <v>3063</v>
      </c>
      <c r="F406" s="219">
        <v>949</v>
      </c>
      <c r="G406" s="217" t="s">
        <v>94</v>
      </c>
      <c r="H406" s="217" t="s">
        <v>81</v>
      </c>
      <c r="I406" s="221"/>
    </row>
    <row r="407" spans="2:9" x14ac:dyDescent="0.25">
      <c r="B407" s="212">
        <v>405</v>
      </c>
      <c r="C407" s="212" t="s">
        <v>82</v>
      </c>
      <c r="D407" s="213"/>
      <c r="E407" s="212" t="s">
        <v>3068</v>
      </c>
      <c r="F407" s="214">
        <v>1</v>
      </c>
      <c r="G407" s="212"/>
      <c r="H407" s="212">
        <v>618540776</v>
      </c>
      <c r="I407" s="216"/>
    </row>
    <row r="408" spans="2:9" x14ac:dyDescent="0.25">
      <c r="B408" s="217">
        <v>406</v>
      </c>
      <c r="C408" s="217" t="s">
        <v>345</v>
      </c>
      <c r="D408" s="218"/>
      <c r="E408" s="217"/>
      <c r="F408" s="219"/>
      <c r="G408" s="217"/>
      <c r="H408" s="217"/>
      <c r="I408" s="221"/>
    </row>
    <row r="409" spans="2:9" x14ac:dyDescent="0.25">
      <c r="B409" s="212">
        <v>407</v>
      </c>
      <c r="C409" s="212" t="s">
        <v>69</v>
      </c>
      <c r="D409" s="213"/>
      <c r="E409" s="212"/>
      <c r="F409" s="214"/>
      <c r="G409" s="212"/>
      <c r="H409" s="212"/>
      <c r="I409" s="216"/>
    </row>
    <row r="410" spans="2:9" x14ac:dyDescent="0.25">
      <c r="B410" s="217">
        <v>408</v>
      </c>
      <c r="C410" s="217" t="s">
        <v>221</v>
      </c>
      <c r="D410" s="218"/>
      <c r="E410" s="217"/>
      <c r="F410" s="219"/>
      <c r="G410" s="217"/>
      <c r="H410" s="217"/>
      <c r="I410" s="221"/>
    </row>
    <row r="411" spans="2:9" x14ac:dyDescent="0.25">
      <c r="B411" s="212">
        <v>409</v>
      </c>
      <c r="C411" s="212" t="s">
        <v>70</v>
      </c>
      <c r="D411" s="213"/>
      <c r="E411" s="212"/>
      <c r="F411" s="214"/>
      <c r="G411" s="212"/>
      <c r="H411" s="212"/>
      <c r="I411" s="216"/>
    </row>
    <row r="412" spans="2:9" x14ac:dyDescent="0.25">
      <c r="B412" s="217">
        <v>410</v>
      </c>
      <c r="C412" s="217" t="s">
        <v>1241</v>
      </c>
      <c r="D412" s="218"/>
      <c r="E412" s="217" t="s">
        <v>3063</v>
      </c>
      <c r="F412" s="219">
        <v>949</v>
      </c>
      <c r="G412" s="217" t="s">
        <v>94</v>
      </c>
      <c r="H412" s="217" t="s">
        <v>86</v>
      </c>
      <c r="I412" s="221"/>
    </row>
    <row r="413" spans="2:9" x14ac:dyDescent="0.25">
      <c r="B413" s="212">
        <v>411</v>
      </c>
      <c r="C413" s="212" t="s">
        <v>385</v>
      </c>
      <c r="D413" s="213"/>
      <c r="E413" s="212" t="s">
        <v>3063</v>
      </c>
      <c r="F413" s="214">
        <v>949</v>
      </c>
      <c r="G413" s="212" t="s">
        <v>97</v>
      </c>
      <c r="H413" s="212" t="s">
        <v>87</v>
      </c>
      <c r="I413" s="216"/>
    </row>
    <row r="414" spans="2:9" x14ac:dyDescent="0.25">
      <c r="B414" s="217">
        <v>412</v>
      </c>
      <c r="C414" s="217" t="s">
        <v>179</v>
      </c>
      <c r="D414" s="218"/>
      <c r="E414" s="217"/>
      <c r="F414" s="219"/>
      <c r="G414" s="217"/>
      <c r="H414" s="217"/>
      <c r="I414" s="221"/>
    </row>
    <row r="415" spans="2:9" x14ac:dyDescent="0.25">
      <c r="B415" s="212">
        <v>413</v>
      </c>
      <c r="C415" s="212" t="s">
        <v>180</v>
      </c>
      <c r="D415" s="213"/>
      <c r="E415" s="212"/>
      <c r="F415" s="214"/>
      <c r="G415" s="212"/>
      <c r="H415" s="212"/>
      <c r="I415" s="216"/>
    </row>
    <row r="416" spans="2:9" x14ac:dyDescent="0.25">
      <c r="B416" s="217">
        <v>414</v>
      </c>
      <c r="C416" s="217" t="s">
        <v>181</v>
      </c>
      <c r="D416" s="218"/>
      <c r="E416" s="217" t="s">
        <v>3063</v>
      </c>
      <c r="F416" s="219">
        <v>4818</v>
      </c>
      <c r="G416" s="217" t="s">
        <v>97</v>
      </c>
      <c r="H416" s="217" t="s">
        <v>182</v>
      </c>
      <c r="I416" s="221"/>
    </row>
    <row r="417" spans="2:9" x14ac:dyDescent="0.25">
      <c r="B417" s="212">
        <v>415</v>
      </c>
      <c r="C417" s="212" t="s">
        <v>460</v>
      </c>
      <c r="D417" s="213"/>
      <c r="E417" s="212" t="s">
        <v>3063</v>
      </c>
      <c r="F417" s="214">
        <v>4818</v>
      </c>
      <c r="G417" s="212" t="s">
        <v>94</v>
      </c>
      <c r="H417" s="212" t="s">
        <v>183</v>
      </c>
      <c r="I417" s="216"/>
    </row>
    <row r="418" spans="2:9" x14ac:dyDescent="0.25">
      <c r="B418" s="217">
        <v>416</v>
      </c>
      <c r="C418" s="217"/>
      <c r="D418" s="218"/>
      <c r="E418" s="217"/>
      <c r="F418" s="219"/>
      <c r="G418" s="217"/>
      <c r="H418" s="217"/>
      <c r="I418" s="221"/>
    </row>
    <row r="419" spans="2:9" x14ac:dyDescent="0.25">
      <c r="B419" s="212">
        <v>417</v>
      </c>
      <c r="C419" s="212" t="s">
        <v>184</v>
      </c>
      <c r="D419" s="213"/>
      <c r="E419" s="212" t="s">
        <v>3065</v>
      </c>
      <c r="F419" s="214" t="s">
        <v>28</v>
      </c>
      <c r="G419" s="212" t="s">
        <v>354</v>
      </c>
      <c r="H419" s="212" t="s">
        <v>218</v>
      </c>
      <c r="I419" s="216"/>
    </row>
    <row r="420" spans="2:9" x14ac:dyDescent="0.25">
      <c r="B420" s="217">
        <v>418</v>
      </c>
      <c r="C420" s="217" t="s">
        <v>32</v>
      </c>
      <c r="D420" s="218"/>
      <c r="E420" s="217"/>
      <c r="F420" s="219"/>
      <c r="G420" s="217"/>
      <c r="H420" s="217"/>
      <c r="I420" s="221"/>
    </row>
    <row r="421" spans="2:9" x14ac:dyDescent="0.25">
      <c r="B421" s="212">
        <v>419</v>
      </c>
      <c r="C421" s="212" t="s">
        <v>155</v>
      </c>
      <c r="D421" s="213"/>
      <c r="E421" s="212" t="s">
        <v>3063</v>
      </c>
      <c r="F421" s="214">
        <v>780</v>
      </c>
      <c r="G421" s="212" t="s">
        <v>94</v>
      </c>
      <c r="H421" s="212" t="s">
        <v>175</v>
      </c>
      <c r="I421" s="216"/>
    </row>
    <row r="422" spans="2:9" x14ac:dyDescent="0.25">
      <c r="B422" s="217">
        <v>420</v>
      </c>
      <c r="C422" s="217" t="s">
        <v>147</v>
      </c>
      <c r="D422" s="218"/>
      <c r="E422" s="217" t="s">
        <v>3063</v>
      </c>
      <c r="F422" s="219">
        <v>780</v>
      </c>
      <c r="G422" s="217" t="s">
        <v>97</v>
      </c>
      <c r="H422" s="217" t="s">
        <v>161</v>
      </c>
      <c r="I422" s="221"/>
    </row>
    <row r="423" spans="2:9" x14ac:dyDescent="0.25">
      <c r="B423" s="212">
        <v>421</v>
      </c>
      <c r="C423" s="212" t="s">
        <v>148</v>
      </c>
      <c r="D423" s="213"/>
      <c r="E423" s="212"/>
      <c r="F423" s="214"/>
      <c r="G423" s="212"/>
      <c r="H423" s="212"/>
      <c r="I423" s="216"/>
    </row>
    <row r="424" spans="2:9" x14ac:dyDescent="0.25">
      <c r="B424" s="217">
        <v>422</v>
      </c>
      <c r="C424" s="217" t="s">
        <v>156</v>
      </c>
      <c r="D424" s="218"/>
      <c r="E424" s="217" t="s">
        <v>3065</v>
      </c>
      <c r="F424" s="219" t="s">
        <v>26</v>
      </c>
      <c r="G424" s="217" t="s">
        <v>354</v>
      </c>
      <c r="H424" s="217" t="s">
        <v>173</v>
      </c>
      <c r="I424" s="221"/>
    </row>
    <row r="425" spans="2:9" x14ac:dyDescent="0.25">
      <c r="B425" s="212">
        <v>423</v>
      </c>
      <c r="C425" s="212" t="s">
        <v>406</v>
      </c>
      <c r="D425" s="213"/>
      <c r="E425" s="212" t="s">
        <v>3064</v>
      </c>
      <c r="F425" s="214" t="s">
        <v>185</v>
      </c>
      <c r="G425" s="212" t="s">
        <v>528</v>
      </c>
      <c r="H425" s="212" t="s">
        <v>393</v>
      </c>
      <c r="I425" s="216"/>
    </row>
    <row r="426" spans="2:9" x14ac:dyDescent="0.25">
      <c r="B426" s="217">
        <v>424</v>
      </c>
      <c r="C426" s="217" t="s">
        <v>186</v>
      </c>
      <c r="D426" s="218"/>
      <c r="E426" s="217" t="s">
        <v>3063</v>
      </c>
      <c r="F426" s="219">
        <v>949</v>
      </c>
      <c r="G426" s="220">
        <v>23</v>
      </c>
      <c r="H426" s="217" t="s">
        <v>187</v>
      </c>
      <c r="I426" s="221"/>
    </row>
    <row r="427" spans="2:9" x14ac:dyDescent="0.25">
      <c r="B427" s="212">
        <v>425</v>
      </c>
      <c r="C427" s="212" t="s">
        <v>188</v>
      </c>
      <c r="D427" s="213"/>
      <c r="E427" s="212" t="s">
        <v>3063</v>
      </c>
      <c r="F427" s="214">
        <v>949</v>
      </c>
      <c r="G427" s="215">
        <v>23</v>
      </c>
      <c r="H427" s="212" t="s">
        <v>189</v>
      </c>
      <c r="I427" s="216"/>
    </row>
    <row r="428" spans="2:9" x14ac:dyDescent="0.25">
      <c r="B428" s="217">
        <v>426</v>
      </c>
      <c r="C428" s="217" t="s">
        <v>190</v>
      </c>
      <c r="D428" s="218"/>
      <c r="E428" s="217" t="s">
        <v>3063</v>
      </c>
      <c r="F428" s="219">
        <v>4818</v>
      </c>
      <c r="G428" s="220">
        <v>13</v>
      </c>
      <c r="H428" s="217" t="s">
        <v>191</v>
      </c>
      <c r="I428" s="221"/>
    </row>
    <row r="429" spans="2:9" x14ac:dyDescent="0.25">
      <c r="B429" s="212">
        <v>427</v>
      </c>
      <c r="C429" s="212" t="s">
        <v>192</v>
      </c>
      <c r="D429" s="213"/>
      <c r="E429" s="212" t="s">
        <v>3063</v>
      </c>
      <c r="F429" s="214">
        <v>949</v>
      </c>
      <c r="G429" s="215">
        <v>23</v>
      </c>
      <c r="H429" s="212" t="s">
        <v>193</v>
      </c>
      <c r="I429" s="216"/>
    </row>
    <row r="430" spans="2:9" x14ac:dyDescent="0.25">
      <c r="B430" s="217">
        <v>428</v>
      </c>
      <c r="C430" s="217" t="s">
        <v>194</v>
      </c>
      <c r="D430" s="218"/>
      <c r="E430" s="217" t="s">
        <v>3063</v>
      </c>
      <c r="F430" s="219">
        <v>949</v>
      </c>
      <c r="G430" s="220">
        <v>13</v>
      </c>
      <c r="H430" s="217" t="s">
        <v>295</v>
      </c>
      <c r="I430" s="221"/>
    </row>
    <row r="431" spans="2:9" x14ac:dyDescent="0.25">
      <c r="B431" s="212">
        <v>429</v>
      </c>
      <c r="C431" s="212" t="s">
        <v>195</v>
      </c>
      <c r="D431" s="213"/>
      <c r="E431" s="212" t="s">
        <v>3063</v>
      </c>
      <c r="F431" s="214">
        <v>949</v>
      </c>
      <c r="G431" s="215">
        <v>23</v>
      </c>
      <c r="H431" s="212" t="s">
        <v>196</v>
      </c>
      <c r="I431" s="216"/>
    </row>
    <row r="432" spans="2:9" x14ac:dyDescent="0.25">
      <c r="B432" s="217">
        <v>430</v>
      </c>
      <c r="C432" s="217" t="s">
        <v>407</v>
      </c>
      <c r="D432" s="218"/>
      <c r="E432" s="217" t="s">
        <v>3064</v>
      </c>
      <c r="F432" s="219" t="s">
        <v>36</v>
      </c>
      <c r="G432" s="217" t="s">
        <v>528</v>
      </c>
      <c r="H432" s="217" t="s">
        <v>347</v>
      </c>
      <c r="I432" s="221"/>
    </row>
    <row r="433" spans="2:9" x14ac:dyDescent="0.25">
      <c r="B433" s="212">
        <v>431</v>
      </c>
      <c r="C433" s="212" t="s">
        <v>197</v>
      </c>
      <c r="D433" s="213"/>
      <c r="E433" s="212" t="s">
        <v>3063</v>
      </c>
      <c r="F433" s="214">
        <v>4818</v>
      </c>
      <c r="G433" s="215">
        <v>13</v>
      </c>
      <c r="H433" s="212" t="s">
        <v>198</v>
      </c>
      <c r="I433" s="216"/>
    </row>
    <row r="434" spans="2:9" x14ac:dyDescent="0.25">
      <c r="B434" s="217">
        <v>432</v>
      </c>
      <c r="C434" s="217" t="s">
        <v>152</v>
      </c>
      <c r="D434" s="218"/>
      <c r="E434" s="217" t="s">
        <v>3063</v>
      </c>
      <c r="F434" s="219">
        <v>4825</v>
      </c>
      <c r="G434" s="217" t="s">
        <v>97</v>
      </c>
      <c r="H434" s="217" t="s">
        <v>153</v>
      </c>
      <c r="I434" s="221"/>
    </row>
    <row r="435" spans="2:9" x14ac:dyDescent="0.25">
      <c r="B435" s="212">
        <v>433</v>
      </c>
      <c r="C435" s="212" t="s">
        <v>154</v>
      </c>
      <c r="D435" s="213"/>
      <c r="E435" s="212" t="s">
        <v>3063</v>
      </c>
      <c r="F435" s="214">
        <v>4825</v>
      </c>
      <c r="G435" s="212" t="s">
        <v>97</v>
      </c>
      <c r="H435" s="212" t="s">
        <v>2098</v>
      </c>
      <c r="I435" s="216"/>
    </row>
    <row r="436" spans="2:9" x14ac:dyDescent="0.25">
      <c r="B436" s="217">
        <v>434</v>
      </c>
      <c r="C436" s="217" t="s">
        <v>157</v>
      </c>
      <c r="D436" s="218"/>
      <c r="E436" s="217" t="s">
        <v>3063</v>
      </c>
      <c r="F436" s="219">
        <v>4825</v>
      </c>
      <c r="G436" s="217" t="s">
        <v>97</v>
      </c>
      <c r="H436" s="217" t="s">
        <v>158</v>
      </c>
      <c r="I436" s="221"/>
    </row>
    <row r="437" spans="2:9" x14ac:dyDescent="0.25">
      <c r="B437" s="212">
        <v>435</v>
      </c>
      <c r="C437" s="212" t="s">
        <v>159</v>
      </c>
      <c r="D437" s="213"/>
      <c r="E437" s="212" t="s">
        <v>3063</v>
      </c>
      <c r="F437" s="214">
        <v>4825</v>
      </c>
      <c r="G437" s="212" t="s">
        <v>97</v>
      </c>
      <c r="H437" s="212" t="s">
        <v>160</v>
      </c>
      <c r="I437" s="216"/>
    </row>
    <row r="438" spans="2:9" x14ac:dyDescent="0.25">
      <c r="B438" s="217">
        <v>436</v>
      </c>
      <c r="C438" s="217" t="s">
        <v>178</v>
      </c>
      <c r="D438" s="218"/>
      <c r="E438" s="217" t="s">
        <v>3063</v>
      </c>
      <c r="F438" s="219">
        <v>4818</v>
      </c>
      <c r="G438" s="217" t="s">
        <v>97</v>
      </c>
      <c r="H438" s="217" t="s">
        <v>228</v>
      </c>
      <c r="I438" s="221"/>
    </row>
    <row r="439" spans="2:9" x14ac:dyDescent="0.25">
      <c r="B439" s="212">
        <v>437</v>
      </c>
      <c r="C439" s="212" t="s">
        <v>162</v>
      </c>
      <c r="D439" s="213"/>
      <c r="E439" s="212" t="s">
        <v>3063</v>
      </c>
      <c r="F439" s="214">
        <v>4825</v>
      </c>
      <c r="G439" s="212" t="s">
        <v>97</v>
      </c>
      <c r="H439" s="212" t="s">
        <v>163</v>
      </c>
      <c r="I439" s="216"/>
    </row>
    <row r="440" spans="2:9" x14ac:dyDescent="0.25">
      <c r="B440" s="217">
        <v>438</v>
      </c>
      <c r="C440" s="217" t="s">
        <v>164</v>
      </c>
      <c r="D440" s="218"/>
      <c r="E440" s="217" t="s">
        <v>3065</v>
      </c>
      <c r="F440" s="219" t="s">
        <v>26</v>
      </c>
      <c r="G440" s="217" t="s">
        <v>354</v>
      </c>
      <c r="H440" s="217" t="s">
        <v>165</v>
      </c>
      <c r="I440" s="221"/>
    </row>
    <row r="441" spans="2:9" x14ac:dyDescent="0.25">
      <c r="B441" s="212">
        <v>439</v>
      </c>
      <c r="C441" s="212" t="s">
        <v>166</v>
      </c>
      <c r="D441" s="213"/>
      <c r="E441" s="212" t="s">
        <v>3063</v>
      </c>
      <c r="F441" s="214">
        <v>780</v>
      </c>
      <c r="G441" s="212" t="s">
        <v>94</v>
      </c>
      <c r="H441" s="212" t="s">
        <v>1046</v>
      </c>
      <c r="I441" s="216"/>
    </row>
    <row r="442" spans="2:9" x14ac:dyDescent="0.25">
      <c r="B442" s="217">
        <v>440</v>
      </c>
      <c r="C442" s="217" t="s">
        <v>167</v>
      </c>
      <c r="D442" s="218"/>
      <c r="E442" s="217" t="s">
        <v>3063</v>
      </c>
      <c r="F442" s="219">
        <v>4825</v>
      </c>
      <c r="G442" s="217" t="s">
        <v>97</v>
      </c>
      <c r="H442" s="217" t="s">
        <v>168</v>
      </c>
      <c r="I442" s="221"/>
    </row>
    <row r="443" spans="2:9" x14ac:dyDescent="0.25">
      <c r="B443" s="212">
        <v>441</v>
      </c>
      <c r="C443" s="212" t="s">
        <v>170</v>
      </c>
      <c r="D443" s="213"/>
      <c r="E443" s="212" t="s">
        <v>3063</v>
      </c>
      <c r="F443" s="214">
        <v>4825</v>
      </c>
      <c r="G443" s="212" t="s">
        <v>97</v>
      </c>
      <c r="H443" s="212" t="s">
        <v>227</v>
      </c>
      <c r="I443" s="216"/>
    </row>
    <row r="444" spans="2:9" x14ac:dyDescent="0.25">
      <c r="B444" s="217">
        <v>442</v>
      </c>
      <c r="C444" s="217" t="s">
        <v>169</v>
      </c>
      <c r="D444" s="218"/>
      <c r="E444" s="217" t="s">
        <v>3063</v>
      </c>
      <c r="F444" s="219">
        <v>4825</v>
      </c>
      <c r="G444" s="217" t="s">
        <v>97</v>
      </c>
      <c r="H444" s="217" t="s">
        <v>171</v>
      </c>
      <c r="I444" s="221"/>
    </row>
    <row r="445" spans="2:9" x14ac:dyDescent="0.25">
      <c r="B445" s="212">
        <v>443</v>
      </c>
      <c r="C445" s="212" t="s">
        <v>203</v>
      </c>
      <c r="D445" s="213"/>
      <c r="E445" s="212" t="s">
        <v>3063</v>
      </c>
      <c r="F445" s="214">
        <v>4825</v>
      </c>
      <c r="G445" s="212" t="s">
        <v>97</v>
      </c>
      <c r="H445" s="212" t="s">
        <v>229</v>
      </c>
      <c r="I445" s="216"/>
    </row>
    <row r="446" spans="2:9" x14ac:dyDescent="0.25">
      <c r="B446" s="217">
        <v>444</v>
      </c>
      <c r="C446" s="217" t="s">
        <v>172</v>
      </c>
      <c r="D446" s="218"/>
      <c r="E446" s="217" t="s">
        <v>3065</v>
      </c>
      <c r="F446" s="219" t="s">
        <v>26</v>
      </c>
      <c r="G446" s="217" t="s">
        <v>354</v>
      </c>
      <c r="H446" s="217" t="s">
        <v>174</v>
      </c>
      <c r="I446" s="221"/>
    </row>
    <row r="447" spans="2:9" x14ac:dyDescent="0.25">
      <c r="B447" s="212">
        <v>445</v>
      </c>
      <c r="C447" s="212"/>
      <c r="D447" s="213"/>
      <c r="E447" s="212"/>
      <c r="F447" s="214"/>
      <c r="G447" s="212"/>
      <c r="H447" s="212"/>
      <c r="I447" s="216"/>
    </row>
    <row r="448" spans="2:9" x14ac:dyDescent="0.25">
      <c r="B448" s="217">
        <v>446</v>
      </c>
      <c r="C448" s="217" t="s">
        <v>199</v>
      </c>
      <c r="D448" s="218"/>
      <c r="E448" s="217" t="s">
        <v>3068</v>
      </c>
      <c r="F448" s="219">
        <v>3025</v>
      </c>
      <c r="G448" s="217"/>
      <c r="H448" s="217" t="s">
        <v>200</v>
      </c>
      <c r="I448" s="221"/>
    </row>
    <row r="449" spans="2:9" x14ac:dyDescent="0.25">
      <c r="B449" s="212">
        <v>447</v>
      </c>
      <c r="C449" s="212" t="s">
        <v>320</v>
      </c>
      <c r="D449" s="213"/>
      <c r="E449" s="212" t="s">
        <v>3063</v>
      </c>
      <c r="F449" s="214">
        <v>4818</v>
      </c>
      <c r="G449" s="215">
        <v>13</v>
      </c>
      <c r="H449" s="212" t="s">
        <v>321</v>
      </c>
      <c r="I449" s="216"/>
    </row>
    <row r="450" spans="2:9" x14ac:dyDescent="0.25">
      <c r="B450" s="217">
        <v>448</v>
      </c>
      <c r="C450" s="217" t="s">
        <v>202</v>
      </c>
      <c r="D450" s="218"/>
      <c r="E450" s="217" t="s">
        <v>3063</v>
      </c>
      <c r="F450" s="219">
        <v>4825</v>
      </c>
      <c r="G450" s="220" t="s">
        <v>97</v>
      </c>
      <c r="H450" s="217" t="s">
        <v>230</v>
      </c>
      <c r="I450" s="221"/>
    </row>
    <row r="451" spans="2:9" x14ac:dyDescent="0.25">
      <c r="B451" s="212">
        <v>449</v>
      </c>
      <c r="C451" s="212" t="s">
        <v>201</v>
      </c>
      <c r="D451" s="213"/>
      <c r="E451" s="212" t="s">
        <v>3063</v>
      </c>
      <c r="F451" s="214">
        <v>4818</v>
      </c>
      <c r="G451" s="215">
        <v>13</v>
      </c>
      <c r="H451" s="212" t="s">
        <v>322</v>
      </c>
      <c r="I451" s="216"/>
    </row>
    <row r="452" spans="2:9" x14ac:dyDescent="0.25">
      <c r="B452" s="217">
        <v>450</v>
      </c>
      <c r="C452" s="217" t="s">
        <v>177</v>
      </c>
      <c r="D452" s="218"/>
      <c r="E452" s="217" t="s">
        <v>3063</v>
      </c>
      <c r="F452" s="219">
        <v>780</v>
      </c>
      <c r="G452" s="220" t="s">
        <v>97</v>
      </c>
      <c r="H452" s="217" t="s">
        <v>226</v>
      </c>
      <c r="I452" s="221"/>
    </row>
    <row r="453" spans="2:9" x14ac:dyDescent="0.25">
      <c r="B453" s="212">
        <v>451</v>
      </c>
      <c r="C453" s="212" t="s">
        <v>237</v>
      </c>
      <c r="D453" s="213"/>
      <c r="E453" s="212" t="s">
        <v>3063</v>
      </c>
      <c r="F453" s="214">
        <v>4825</v>
      </c>
      <c r="G453" s="215">
        <v>13</v>
      </c>
      <c r="H453" s="212" t="s">
        <v>238</v>
      </c>
      <c r="I453" s="216"/>
    </row>
    <row r="454" spans="2:9" x14ac:dyDescent="0.25">
      <c r="B454" s="217">
        <v>452</v>
      </c>
      <c r="C454" s="217" t="s">
        <v>241</v>
      </c>
      <c r="D454" s="218"/>
      <c r="E454" s="217" t="s">
        <v>3063</v>
      </c>
      <c r="F454" s="219">
        <v>4825</v>
      </c>
      <c r="G454" s="220" t="s">
        <v>97</v>
      </c>
      <c r="H454" s="217" t="s">
        <v>242</v>
      </c>
      <c r="I454" s="221"/>
    </row>
    <row r="455" spans="2:9" x14ac:dyDescent="0.25">
      <c r="B455" s="212">
        <v>453</v>
      </c>
      <c r="C455" s="212" t="s">
        <v>243</v>
      </c>
      <c r="D455" s="213"/>
      <c r="E455" s="212" t="s">
        <v>3063</v>
      </c>
      <c r="F455" s="214">
        <v>780</v>
      </c>
      <c r="G455" s="215" t="s">
        <v>97</v>
      </c>
      <c r="H455" s="212" t="s">
        <v>476</v>
      </c>
      <c r="I455" s="216"/>
    </row>
    <row r="456" spans="2:9" x14ac:dyDescent="0.25">
      <c r="B456" s="217">
        <v>454</v>
      </c>
      <c r="C456" s="217" t="s">
        <v>244</v>
      </c>
      <c r="D456" s="218"/>
      <c r="E456" s="217" t="s">
        <v>3063</v>
      </c>
      <c r="F456" s="219">
        <v>780</v>
      </c>
      <c r="G456" s="220" t="s">
        <v>97</v>
      </c>
      <c r="H456" s="217" t="s">
        <v>477</v>
      </c>
      <c r="I456" s="221"/>
    </row>
    <row r="457" spans="2:9" x14ac:dyDescent="0.25">
      <c r="B457" s="212">
        <v>455</v>
      </c>
      <c r="C457" s="212" t="s">
        <v>245</v>
      </c>
      <c r="D457" s="213"/>
      <c r="E457" s="212" t="s">
        <v>3063</v>
      </c>
      <c r="F457" s="214">
        <v>4825</v>
      </c>
      <c r="G457" s="215" t="s">
        <v>97</v>
      </c>
      <c r="H457" s="212" t="s">
        <v>478</v>
      </c>
      <c r="I457" s="216"/>
    </row>
    <row r="458" spans="2:9" x14ac:dyDescent="0.25">
      <c r="B458" s="217">
        <v>456</v>
      </c>
      <c r="C458" s="217" t="s">
        <v>246</v>
      </c>
      <c r="D458" s="218"/>
      <c r="E458" s="217" t="s">
        <v>3063</v>
      </c>
      <c r="F458" s="219">
        <v>4825</v>
      </c>
      <c r="G458" s="220" t="s">
        <v>97</v>
      </c>
      <c r="H458" s="217" t="s">
        <v>479</v>
      </c>
      <c r="I458" s="221"/>
    </row>
    <row r="459" spans="2:9" x14ac:dyDescent="0.25">
      <c r="B459" s="212">
        <v>457</v>
      </c>
      <c r="C459" s="212" t="s">
        <v>247</v>
      </c>
      <c r="D459" s="213"/>
      <c r="E459" s="212" t="s">
        <v>3063</v>
      </c>
      <c r="F459" s="214">
        <v>4825</v>
      </c>
      <c r="G459" s="215" t="s">
        <v>97</v>
      </c>
      <c r="H459" s="212" t="s">
        <v>248</v>
      </c>
      <c r="I459" s="216"/>
    </row>
    <row r="460" spans="2:9" x14ac:dyDescent="0.25">
      <c r="B460" s="217">
        <v>458</v>
      </c>
      <c r="C460" s="217" t="s">
        <v>461</v>
      </c>
      <c r="D460" s="218"/>
      <c r="E460" s="217" t="s">
        <v>3063</v>
      </c>
      <c r="F460" s="219">
        <v>949</v>
      </c>
      <c r="G460" s="220">
        <v>13</v>
      </c>
      <c r="H460" s="217" t="s">
        <v>239</v>
      </c>
      <c r="I460" s="221"/>
    </row>
    <row r="461" spans="2:9" x14ac:dyDescent="0.25">
      <c r="B461" s="212">
        <v>459</v>
      </c>
      <c r="C461" s="212" t="s">
        <v>1446</v>
      </c>
      <c r="D461" s="213"/>
      <c r="E461" s="212" t="s">
        <v>3063</v>
      </c>
      <c r="F461" s="214">
        <v>4825</v>
      </c>
      <c r="G461" s="215" t="s">
        <v>94</v>
      </c>
      <c r="H461" s="212" t="s">
        <v>480</v>
      </c>
      <c r="I461" s="216"/>
    </row>
    <row r="462" spans="2:9" x14ac:dyDescent="0.25">
      <c r="B462" s="217">
        <v>460</v>
      </c>
      <c r="C462" s="217" t="s">
        <v>249</v>
      </c>
      <c r="D462" s="218"/>
      <c r="E462" s="217" t="s">
        <v>3063</v>
      </c>
      <c r="F462" s="219">
        <v>4825</v>
      </c>
      <c r="G462" s="220" t="s">
        <v>97</v>
      </c>
      <c r="H462" s="217" t="s">
        <v>481</v>
      </c>
      <c r="I462" s="221"/>
    </row>
    <row r="463" spans="2:9" x14ac:dyDescent="0.25">
      <c r="B463" s="212">
        <v>461</v>
      </c>
      <c r="C463" s="212" t="s">
        <v>250</v>
      </c>
      <c r="D463" s="213"/>
      <c r="E463" s="212" t="s">
        <v>3063</v>
      </c>
      <c r="F463" s="214">
        <v>4825</v>
      </c>
      <c r="G463" s="212" t="s">
        <v>2459</v>
      </c>
      <c r="H463" s="212" t="s">
        <v>2680</v>
      </c>
      <c r="I463" s="216"/>
    </row>
    <row r="464" spans="2:9" x14ac:dyDescent="0.25">
      <c r="B464" s="217">
        <v>462</v>
      </c>
      <c r="C464" s="217" t="s">
        <v>482</v>
      </c>
      <c r="D464" s="218"/>
      <c r="E464" s="217" t="s">
        <v>3063</v>
      </c>
      <c r="F464" s="219">
        <v>1340</v>
      </c>
      <c r="G464" s="217" t="s">
        <v>97</v>
      </c>
      <c r="H464" s="217" t="s">
        <v>251</v>
      </c>
      <c r="I464" s="221"/>
    </row>
    <row r="465" spans="2:9" x14ac:dyDescent="0.25">
      <c r="B465" s="212">
        <v>463</v>
      </c>
      <c r="C465" s="212" t="s">
        <v>252</v>
      </c>
      <c r="D465" s="213"/>
      <c r="E465" s="212" t="s">
        <v>3063</v>
      </c>
      <c r="F465" s="214">
        <v>4825</v>
      </c>
      <c r="G465" s="212" t="s">
        <v>97</v>
      </c>
      <c r="H465" s="212" t="s">
        <v>483</v>
      </c>
      <c r="I465" s="216"/>
    </row>
    <row r="466" spans="2:9" x14ac:dyDescent="0.25">
      <c r="B466" s="217">
        <v>464</v>
      </c>
      <c r="C466" s="217" t="s">
        <v>253</v>
      </c>
      <c r="D466" s="218"/>
      <c r="E466" s="217" t="s">
        <v>3063</v>
      </c>
      <c r="F466" s="219">
        <v>4825</v>
      </c>
      <c r="G466" s="217" t="s">
        <v>97</v>
      </c>
      <c r="H466" s="217" t="s">
        <v>484</v>
      </c>
      <c r="I466" s="221"/>
    </row>
    <row r="467" spans="2:9" x14ac:dyDescent="0.25">
      <c r="B467" s="212">
        <v>465</v>
      </c>
      <c r="C467" s="212" t="s">
        <v>254</v>
      </c>
      <c r="D467" s="213"/>
      <c r="E467" s="212" t="s">
        <v>3063</v>
      </c>
      <c r="F467" s="214">
        <v>4825</v>
      </c>
      <c r="G467" s="212" t="s">
        <v>97</v>
      </c>
      <c r="H467" s="212" t="s">
        <v>255</v>
      </c>
      <c r="I467" s="216"/>
    </row>
    <row r="468" spans="2:9" x14ac:dyDescent="0.25">
      <c r="B468" s="217">
        <v>466</v>
      </c>
      <c r="C468" s="217" t="s">
        <v>256</v>
      </c>
      <c r="D468" s="218"/>
      <c r="E468" s="217" t="s">
        <v>3063</v>
      </c>
      <c r="F468" s="219"/>
      <c r="G468" s="217"/>
      <c r="H468" s="217" t="s">
        <v>257</v>
      </c>
      <c r="I468" s="221"/>
    </row>
    <row r="469" spans="2:9" x14ac:dyDescent="0.25">
      <c r="B469" s="212">
        <v>467</v>
      </c>
      <c r="C469" s="212" t="s">
        <v>258</v>
      </c>
      <c r="D469" s="213"/>
      <c r="E469" s="212" t="s">
        <v>3063</v>
      </c>
      <c r="F469" s="214">
        <v>4825</v>
      </c>
      <c r="G469" s="212" t="s">
        <v>97</v>
      </c>
      <c r="H469" s="212" t="s">
        <v>259</v>
      </c>
      <c r="I469" s="216"/>
    </row>
    <row r="470" spans="2:9" x14ac:dyDescent="0.25">
      <c r="B470" s="217">
        <v>468</v>
      </c>
      <c r="C470" s="217" t="s">
        <v>260</v>
      </c>
      <c r="D470" s="218"/>
      <c r="E470" s="217" t="s">
        <v>3063</v>
      </c>
      <c r="F470" s="219">
        <v>4825</v>
      </c>
      <c r="G470" s="217" t="s">
        <v>97</v>
      </c>
      <c r="H470" s="217" t="s">
        <v>2227</v>
      </c>
      <c r="I470" s="221"/>
    </row>
    <row r="471" spans="2:9" x14ac:dyDescent="0.25">
      <c r="B471" s="212">
        <v>469</v>
      </c>
      <c r="C471" s="212" t="s">
        <v>261</v>
      </c>
      <c r="D471" s="213"/>
      <c r="E471" s="212" t="s">
        <v>3063</v>
      </c>
      <c r="F471" s="214">
        <v>4825</v>
      </c>
      <c r="G471" s="212" t="s">
        <v>97</v>
      </c>
      <c r="H471" s="212" t="s">
        <v>485</v>
      </c>
      <c r="I471" s="216"/>
    </row>
    <row r="472" spans="2:9" x14ac:dyDescent="0.25">
      <c r="B472" s="217">
        <v>470</v>
      </c>
      <c r="C472" s="217" t="s">
        <v>442</v>
      </c>
      <c r="D472" s="218"/>
      <c r="E472" s="217" t="s">
        <v>3065</v>
      </c>
      <c r="F472" s="219" t="s">
        <v>26</v>
      </c>
      <c r="G472" s="217" t="s">
        <v>528</v>
      </c>
      <c r="H472" s="217" t="s">
        <v>263</v>
      </c>
      <c r="I472" s="221"/>
    </row>
    <row r="473" spans="2:9" x14ac:dyDescent="0.25">
      <c r="B473" s="212">
        <v>471</v>
      </c>
      <c r="C473" s="212" t="s">
        <v>264</v>
      </c>
      <c r="D473" s="213"/>
      <c r="E473" s="212" t="s">
        <v>3063</v>
      </c>
      <c r="F473" s="214">
        <v>4825</v>
      </c>
      <c r="G473" s="212" t="s">
        <v>97</v>
      </c>
      <c r="H473" s="212" t="s">
        <v>486</v>
      </c>
      <c r="I473" s="216"/>
    </row>
    <row r="474" spans="2:9" x14ac:dyDescent="0.25">
      <c r="B474" s="217">
        <v>472</v>
      </c>
      <c r="C474" s="217" t="s">
        <v>265</v>
      </c>
      <c r="D474" s="218"/>
      <c r="E474" s="217" t="s">
        <v>3063</v>
      </c>
      <c r="F474" s="219">
        <v>780</v>
      </c>
      <c r="G474" s="217" t="s">
        <v>94</v>
      </c>
      <c r="H474" s="217" t="s">
        <v>266</v>
      </c>
      <c r="I474" s="221"/>
    </row>
    <row r="475" spans="2:9" x14ac:dyDescent="0.25">
      <c r="B475" s="212">
        <v>473</v>
      </c>
      <c r="C475" s="212" t="s">
        <v>267</v>
      </c>
      <c r="D475" s="213"/>
      <c r="E475" s="212" t="s">
        <v>3063</v>
      </c>
      <c r="F475" s="214">
        <v>4825</v>
      </c>
      <c r="G475" s="212" t="s">
        <v>97</v>
      </c>
      <c r="H475" s="212" t="s">
        <v>487</v>
      </c>
      <c r="I475" s="216"/>
    </row>
    <row r="476" spans="2:9" x14ac:dyDescent="0.25">
      <c r="B476" s="217">
        <v>474</v>
      </c>
      <c r="C476" s="217" t="s">
        <v>268</v>
      </c>
      <c r="D476" s="218"/>
      <c r="E476" s="217" t="s">
        <v>3063</v>
      </c>
      <c r="F476" s="219">
        <v>780</v>
      </c>
      <c r="G476" s="220">
        <v>13</v>
      </c>
      <c r="H476" s="217" t="s">
        <v>488</v>
      </c>
      <c r="I476" s="221"/>
    </row>
    <row r="477" spans="2:9" x14ac:dyDescent="0.25">
      <c r="B477" s="212">
        <v>475</v>
      </c>
      <c r="C477" s="212" t="s">
        <v>269</v>
      </c>
      <c r="D477" s="213"/>
      <c r="E477" s="212" t="s">
        <v>3063</v>
      </c>
      <c r="F477" s="214">
        <v>780</v>
      </c>
      <c r="G477" s="215">
        <v>23</v>
      </c>
      <c r="H477" s="212" t="s">
        <v>270</v>
      </c>
      <c r="I477" s="216"/>
    </row>
    <row r="478" spans="2:9" x14ac:dyDescent="0.25">
      <c r="B478" s="217">
        <v>476</v>
      </c>
      <c r="C478" s="217" t="s">
        <v>475</v>
      </c>
      <c r="D478" s="218"/>
      <c r="E478" s="217" t="s">
        <v>3063</v>
      </c>
      <c r="F478" s="219">
        <v>780</v>
      </c>
      <c r="G478" s="220" t="s">
        <v>94</v>
      </c>
      <c r="H478" s="217" t="s">
        <v>231</v>
      </c>
      <c r="I478" s="221"/>
    </row>
    <row r="479" spans="2:9" x14ac:dyDescent="0.25">
      <c r="B479" s="212">
        <v>477</v>
      </c>
      <c r="C479" s="212" t="s">
        <v>271</v>
      </c>
      <c r="D479" s="213"/>
      <c r="E479" s="212" t="s">
        <v>3063</v>
      </c>
      <c r="F479" s="214">
        <v>780</v>
      </c>
      <c r="G479" s="215">
        <v>23</v>
      </c>
      <c r="H479" s="212" t="s">
        <v>272</v>
      </c>
      <c r="I479" s="216"/>
    </row>
    <row r="480" spans="2:9" x14ac:dyDescent="0.25">
      <c r="B480" s="217">
        <v>478</v>
      </c>
      <c r="C480" s="217" t="s">
        <v>232</v>
      </c>
      <c r="D480" s="218"/>
      <c r="E480" s="217" t="s">
        <v>3063</v>
      </c>
      <c r="F480" s="219">
        <v>4818</v>
      </c>
      <c r="G480" s="220">
        <v>13</v>
      </c>
      <c r="H480" s="217" t="s">
        <v>3233</v>
      </c>
      <c r="I480" s="221"/>
    </row>
    <row r="481" spans="2:9" x14ac:dyDescent="0.25">
      <c r="B481" s="212">
        <v>479</v>
      </c>
      <c r="C481" s="212" t="s">
        <v>462</v>
      </c>
      <c r="D481" s="213"/>
      <c r="E481" s="212" t="s">
        <v>3063</v>
      </c>
      <c r="F481" s="214">
        <v>949</v>
      </c>
      <c r="G481" s="215">
        <v>23</v>
      </c>
      <c r="H481" s="212" t="s">
        <v>233</v>
      </c>
      <c r="I481" s="216"/>
    </row>
    <row r="482" spans="2:9" x14ac:dyDescent="0.25">
      <c r="B482" s="217">
        <v>480</v>
      </c>
      <c r="C482" s="217" t="s">
        <v>234</v>
      </c>
      <c r="D482" s="218"/>
      <c r="E482" s="217" t="s">
        <v>3065</v>
      </c>
      <c r="F482" s="219" t="s">
        <v>28</v>
      </c>
      <c r="G482" s="217" t="s">
        <v>528</v>
      </c>
      <c r="H482" s="217" t="s">
        <v>235</v>
      </c>
      <c r="I482" s="221"/>
    </row>
    <row r="483" spans="2:9" x14ac:dyDescent="0.25">
      <c r="B483" s="212">
        <v>481</v>
      </c>
      <c r="C483" s="212" t="s">
        <v>236</v>
      </c>
      <c r="D483" s="213"/>
      <c r="E483" s="212" t="s">
        <v>3064</v>
      </c>
      <c r="F483" s="214" t="s">
        <v>36</v>
      </c>
      <c r="G483" s="212" t="s">
        <v>528</v>
      </c>
      <c r="H483" s="212" t="s">
        <v>394</v>
      </c>
      <c r="I483" s="216"/>
    </row>
    <row r="484" spans="2:9" x14ac:dyDescent="0.25">
      <c r="B484" s="217">
        <v>482</v>
      </c>
      <c r="C484" s="217" t="s">
        <v>463</v>
      </c>
      <c r="D484" s="218"/>
      <c r="E484" s="217" t="s">
        <v>3063</v>
      </c>
      <c r="F484" s="219">
        <v>949</v>
      </c>
      <c r="G484" s="220">
        <v>13</v>
      </c>
      <c r="H484" s="217" t="s">
        <v>274</v>
      </c>
      <c r="I484" s="221"/>
    </row>
    <row r="485" spans="2:9" x14ac:dyDescent="0.25">
      <c r="B485" s="212">
        <v>483</v>
      </c>
      <c r="C485" s="212" t="s">
        <v>409</v>
      </c>
      <c r="D485" s="213"/>
      <c r="E485" s="212" t="s">
        <v>3064</v>
      </c>
      <c r="F485" s="214" t="s">
        <v>36</v>
      </c>
      <c r="G485" s="215" t="s">
        <v>528</v>
      </c>
      <c r="H485" s="212" t="s">
        <v>396</v>
      </c>
      <c r="I485" s="216"/>
    </row>
    <row r="486" spans="2:9" x14ac:dyDescent="0.25">
      <c r="B486" s="217">
        <v>484</v>
      </c>
      <c r="C486" s="217" t="s">
        <v>277</v>
      </c>
      <c r="D486" s="218"/>
      <c r="E486" s="217" t="s">
        <v>3063</v>
      </c>
      <c r="F486" s="219">
        <v>949</v>
      </c>
      <c r="G486" s="220">
        <v>23</v>
      </c>
      <c r="H486" s="217" t="s">
        <v>278</v>
      </c>
      <c r="I486" s="221"/>
    </row>
    <row r="487" spans="2:9" x14ac:dyDescent="0.25">
      <c r="B487" s="212">
        <v>485</v>
      </c>
      <c r="C487" s="212" t="s">
        <v>279</v>
      </c>
      <c r="D487" s="213"/>
      <c r="E487" s="212" t="s">
        <v>3063</v>
      </c>
      <c r="F487" s="214">
        <v>949</v>
      </c>
      <c r="G487" s="215">
        <v>23</v>
      </c>
      <c r="H487" s="212" t="s">
        <v>280</v>
      </c>
      <c r="I487" s="216"/>
    </row>
    <row r="488" spans="2:9" x14ac:dyDescent="0.25">
      <c r="B488" s="217">
        <v>486</v>
      </c>
      <c r="C488" s="217" t="s">
        <v>281</v>
      </c>
      <c r="D488" s="218"/>
      <c r="E488" s="217" t="s">
        <v>3064</v>
      </c>
      <c r="F488" s="219" t="s">
        <v>36</v>
      </c>
      <c r="G488" s="220" t="s">
        <v>528</v>
      </c>
      <c r="H488" s="217" t="s">
        <v>397</v>
      </c>
      <c r="I488" s="221"/>
    </row>
    <row r="489" spans="2:9" x14ac:dyDescent="0.25">
      <c r="B489" s="212">
        <v>487</v>
      </c>
      <c r="C489" s="212" t="s">
        <v>282</v>
      </c>
      <c r="D489" s="213"/>
      <c r="E489" s="212" t="s">
        <v>3063</v>
      </c>
      <c r="F489" s="214">
        <v>4825</v>
      </c>
      <c r="G489" s="215">
        <v>13</v>
      </c>
      <c r="H489" s="212" t="s">
        <v>283</v>
      </c>
      <c r="I489" s="216"/>
    </row>
    <row r="490" spans="2:9" x14ac:dyDescent="0.25">
      <c r="B490" s="217">
        <v>488</v>
      </c>
      <c r="C490" s="217" t="s">
        <v>284</v>
      </c>
      <c r="D490" s="218"/>
      <c r="E490" s="217" t="s">
        <v>3063</v>
      </c>
      <c r="F490" s="219">
        <v>949</v>
      </c>
      <c r="G490" s="220">
        <v>23</v>
      </c>
      <c r="H490" s="217" t="s">
        <v>285</v>
      </c>
      <c r="I490" s="221"/>
    </row>
    <row r="491" spans="2:9" x14ac:dyDescent="0.25">
      <c r="B491" s="212">
        <v>489</v>
      </c>
      <c r="C491" s="212" t="s">
        <v>286</v>
      </c>
      <c r="D491" s="213"/>
      <c r="E491" s="212" t="s">
        <v>3063</v>
      </c>
      <c r="F491" s="214">
        <v>780</v>
      </c>
      <c r="G491" s="215">
        <v>13</v>
      </c>
      <c r="H491" s="212" t="s">
        <v>287</v>
      </c>
      <c r="I491" s="216"/>
    </row>
    <row r="492" spans="2:9" x14ac:dyDescent="0.25">
      <c r="B492" s="217">
        <v>490</v>
      </c>
      <c r="C492" s="217" t="s">
        <v>288</v>
      </c>
      <c r="D492" s="218"/>
      <c r="E492" s="217" t="s">
        <v>3065</v>
      </c>
      <c r="F492" s="219" t="s">
        <v>28</v>
      </c>
      <c r="G492" s="220" t="s">
        <v>354</v>
      </c>
      <c r="H492" s="217" t="s">
        <v>289</v>
      </c>
      <c r="I492" s="221"/>
    </row>
    <row r="493" spans="2:9" x14ac:dyDescent="0.25">
      <c r="B493" s="212">
        <v>491</v>
      </c>
      <c r="C493" s="212" t="s">
        <v>290</v>
      </c>
      <c r="D493" s="213"/>
      <c r="E493" s="212" t="s">
        <v>3063</v>
      </c>
      <c r="F493" s="214">
        <v>4818</v>
      </c>
      <c r="G493" s="215">
        <v>13</v>
      </c>
      <c r="H493" s="212" t="s">
        <v>291</v>
      </c>
      <c r="I493" s="216"/>
    </row>
    <row r="494" spans="2:9" x14ac:dyDescent="0.25">
      <c r="B494" s="217">
        <v>492</v>
      </c>
      <c r="C494" s="217" t="s">
        <v>292</v>
      </c>
      <c r="D494" s="218"/>
      <c r="E494" s="217" t="s">
        <v>3063</v>
      </c>
      <c r="F494" s="219">
        <v>4818</v>
      </c>
      <c r="G494" s="220">
        <v>13</v>
      </c>
      <c r="H494" s="217" t="s">
        <v>293</v>
      </c>
      <c r="I494" s="221"/>
    </row>
    <row r="495" spans="2:9" x14ac:dyDescent="0.25">
      <c r="B495" s="212">
        <v>493</v>
      </c>
      <c r="C495" s="212"/>
      <c r="D495" s="213"/>
      <c r="E495" s="212"/>
      <c r="F495" s="214"/>
      <c r="G495" s="215"/>
      <c r="H495" s="212"/>
      <c r="I495" s="216"/>
    </row>
    <row r="496" spans="2:9" x14ac:dyDescent="0.25">
      <c r="B496" s="217">
        <v>494</v>
      </c>
      <c r="C496" s="217" t="s">
        <v>410</v>
      </c>
      <c r="D496" s="218"/>
      <c r="E496" s="217" t="s">
        <v>3064</v>
      </c>
      <c r="F496" s="219" t="s">
        <v>36</v>
      </c>
      <c r="G496" s="220" t="s">
        <v>528</v>
      </c>
      <c r="H496" s="217" t="s">
        <v>398</v>
      </c>
      <c r="I496" s="221"/>
    </row>
    <row r="497" spans="2:9" x14ac:dyDescent="0.25">
      <c r="B497" s="212">
        <v>495</v>
      </c>
      <c r="C497" s="212" t="s">
        <v>1242</v>
      </c>
      <c r="D497" s="213"/>
      <c r="E497" s="212" t="s">
        <v>3063</v>
      </c>
      <c r="F497" s="214">
        <v>949</v>
      </c>
      <c r="G497" s="215">
        <v>23</v>
      </c>
      <c r="H497" s="212" t="s">
        <v>294</v>
      </c>
      <c r="I497" s="216"/>
    </row>
    <row r="498" spans="2:9" x14ac:dyDescent="0.25">
      <c r="B498" s="217">
        <v>496</v>
      </c>
      <c r="C498" s="217" t="s">
        <v>688</v>
      </c>
      <c r="D498" s="218"/>
      <c r="E498" s="217" t="s">
        <v>3064</v>
      </c>
      <c r="F498" s="219" t="s">
        <v>36</v>
      </c>
      <c r="G498" s="220" t="s">
        <v>528</v>
      </c>
      <c r="H498" s="217" t="s">
        <v>399</v>
      </c>
      <c r="I498" s="221"/>
    </row>
    <row r="499" spans="2:9" x14ac:dyDescent="0.25">
      <c r="B499" s="212">
        <v>497</v>
      </c>
      <c r="C499" s="212" t="s">
        <v>194</v>
      </c>
      <c r="D499" s="213"/>
      <c r="E499" s="212" t="s">
        <v>3063</v>
      </c>
      <c r="F499" s="214">
        <v>949</v>
      </c>
      <c r="G499" s="215">
        <v>13</v>
      </c>
      <c r="H499" s="212" t="s">
        <v>295</v>
      </c>
      <c r="I499" s="216"/>
    </row>
    <row r="500" spans="2:9" x14ac:dyDescent="0.25">
      <c r="B500" s="217">
        <v>498</v>
      </c>
      <c r="C500" s="217" t="s">
        <v>296</v>
      </c>
      <c r="D500" s="218"/>
      <c r="E500" s="217" t="s">
        <v>3063</v>
      </c>
      <c r="F500" s="219">
        <v>3419</v>
      </c>
      <c r="G500" s="220">
        <v>13</v>
      </c>
      <c r="H500" s="217" t="s">
        <v>297</v>
      </c>
      <c r="I500" s="221"/>
    </row>
    <row r="501" spans="2:9" x14ac:dyDescent="0.25">
      <c r="B501" s="212">
        <v>499</v>
      </c>
      <c r="C501" s="212" t="s">
        <v>298</v>
      </c>
      <c r="D501" s="213"/>
      <c r="E501" s="212" t="s">
        <v>3063</v>
      </c>
      <c r="F501" s="214">
        <v>4818</v>
      </c>
      <c r="G501" s="215">
        <v>13</v>
      </c>
      <c r="H501" s="212" t="s">
        <v>299</v>
      </c>
      <c r="I501" s="216"/>
    </row>
    <row r="502" spans="2:9" x14ac:dyDescent="0.25">
      <c r="B502" s="217">
        <v>500</v>
      </c>
      <c r="C502" s="217" t="s">
        <v>300</v>
      </c>
      <c r="D502" s="218"/>
      <c r="E502" s="217" t="s">
        <v>3068</v>
      </c>
      <c r="F502" s="219">
        <v>3025</v>
      </c>
      <c r="G502" s="220"/>
      <c r="H502" s="217">
        <v>1019880</v>
      </c>
      <c r="I502" s="221"/>
    </row>
    <row r="503" spans="2:9" x14ac:dyDescent="0.25">
      <c r="B503" s="212">
        <v>501</v>
      </c>
      <c r="C503" s="212" t="s">
        <v>973</v>
      </c>
      <c r="D503" s="213"/>
      <c r="E503" s="212" t="s">
        <v>3063</v>
      </c>
      <c r="F503" s="214">
        <v>4818</v>
      </c>
      <c r="G503" s="215">
        <v>13</v>
      </c>
      <c r="H503" s="212" t="s">
        <v>301</v>
      </c>
      <c r="I503" s="216"/>
    </row>
    <row r="504" spans="2:9" x14ac:dyDescent="0.25">
      <c r="B504" s="217">
        <v>502</v>
      </c>
      <c r="C504" s="217" t="s">
        <v>302</v>
      </c>
      <c r="D504" s="218"/>
      <c r="E504" s="217" t="s">
        <v>3063</v>
      </c>
      <c r="F504" s="219">
        <v>4818</v>
      </c>
      <c r="G504" s="220">
        <v>13</v>
      </c>
      <c r="H504" s="217" t="s">
        <v>464</v>
      </c>
      <c r="I504" s="221"/>
    </row>
    <row r="505" spans="2:9" x14ac:dyDescent="0.25">
      <c r="B505" s="212">
        <v>503</v>
      </c>
      <c r="C505" s="212" t="s">
        <v>465</v>
      </c>
      <c r="D505" s="213"/>
      <c r="E505" s="212" t="s">
        <v>3063</v>
      </c>
      <c r="F505" s="214">
        <v>4818</v>
      </c>
      <c r="G505" s="215">
        <v>23</v>
      </c>
      <c r="H505" s="212" t="s">
        <v>303</v>
      </c>
      <c r="I505" s="216"/>
    </row>
    <row r="506" spans="2:9" x14ac:dyDescent="0.25">
      <c r="B506" s="217">
        <v>504</v>
      </c>
      <c r="C506" s="217" t="s">
        <v>304</v>
      </c>
      <c r="D506" s="218"/>
      <c r="E506" s="217" t="s">
        <v>3063</v>
      </c>
      <c r="F506" s="219">
        <v>4818</v>
      </c>
      <c r="G506" s="220">
        <v>13</v>
      </c>
      <c r="H506" s="217" t="s">
        <v>305</v>
      </c>
      <c r="I506" s="221"/>
    </row>
    <row r="507" spans="2:9" x14ac:dyDescent="0.25">
      <c r="B507" s="212">
        <v>505</v>
      </c>
      <c r="C507" s="212" t="s">
        <v>306</v>
      </c>
      <c r="D507" s="213"/>
      <c r="E507" s="212" t="s">
        <v>3063</v>
      </c>
      <c r="F507" s="214">
        <v>949</v>
      </c>
      <c r="G507" s="212">
        <v>1288</v>
      </c>
      <c r="H507" s="212" t="s">
        <v>2664</v>
      </c>
      <c r="I507" s="216"/>
    </row>
    <row r="508" spans="2:9" x14ac:dyDescent="0.25">
      <c r="B508" s="217">
        <v>506</v>
      </c>
      <c r="C508" s="217" t="s">
        <v>308</v>
      </c>
      <c r="D508" s="218"/>
      <c r="E508" s="217" t="s">
        <v>3063</v>
      </c>
      <c r="F508" s="219">
        <v>4818</v>
      </c>
      <c r="G508" s="220">
        <v>13</v>
      </c>
      <c r="H508" s="217" t="s">
        <v>309</v>
      </c>
      <c r="I508" s="221"/>
    </row>
    <row r="509" spans="2:9" x14ac:dyDescent="0.25">
      <c r="B509" s="212">
        <v>507</v>
      </c>
      <c r="C509" s="212" t="s">
        <v>466</v>
      </c>
      <c r="D509" s="213"/>
      <c r="E509" s="212" t="s">
        <v>3063</v>
      </c>
      <c r="F509" s="214">
        <v>4818</v>
      </c>
      <c r="G509" s="215">
        <v>13</v>
      </c>
      <c r="H509" s="212" t="s">
        <v>310</v>
      </c>
      <c r="I509" s="216"/>
    </row>
    <row r="510" spans="2:9" x14ac:dyDescent="0.25">
      <c r="B510" s="217">
        <v>508</v>
      </c>
      <c r="C510" s="217" t="s">
        <v>311</v>
      </c>
      <c r="D510" s="218"/>
      <c r="E510" s="217" t="s">
        <v>3063</v>
      </c>
      <c r="F510" s="219">
        <v>949</v>
      </c>
      <c r="G510" s="220">
        <v>13</v>
      </c>
      <c r="H510" s="217" t="s">
        <v>467</v>
      </c>
      <c r="I510" s="221"/>
    </row>
    <row r="511" spans="2:9" x14ac:dyDescent="0.25">
      <c r="B511" s="212">
        <v>509</v>
      </c>
      <c r="C511" s="212" t="s">
        <v>312</v>
      </c>
      <c r="D511" s="213"/>
      <c r="E511" s="212" t="s">
        <v>3063</v>
      </c>
      <c r="F511" s="214">
        <v>949</v>
      </c>
      <c r="G511" s="215">
        <v>23</v>
      </c>
      <c r="H511" s="212" t="s">
        <v>313</v>
      </c>
      <c r="I511" s="216"/>
    </row>
    <row r="512" spans="2:9" x14ac:dyDescent="0.25">
      <c r="B512" s="217">
        <v>510</v>
      </c>
      <c r="C512" s="217" t="s">
        <v>314</v>
      </c>
      <c r="D512" s="218"/>
      <c r="E512" s="217" t="s">
        <v>3063</v>
      </c>
      <c r="F512" s="219">
        <v>949</v>
      </c>
      <c r="G512" s="220">
        <v>23</v>
      </c>
      <c r="H512" s="217" t="s">
        <v>315</v>
      </c>
      <c r="I512" s="221"/>
    </row>
    <row r="513" spans="2:9" x14ac:dyDescent="0.25">
      <c r="B513" s="212">
        <v>511</v>
      </c>
      <c r="C513" s="212" t="s">
        <v>316</v>
      </c>
      <c r="D513" s="213"/>
      <c r="E513" s="212" t="s">
        <v>3063</v>
      </c>
      <c r="F513" s="214">
        <v>4818</v>
      </c>
      <c r="G513" s="215">
        <v>13</v>
      </c>
      <c r="H513" s="212" t="s">
        <v>317</v>
      </c>
      <c r="I513" s="216"/>
    </row>
    <row r="514" spans="2:9" x14ac:dyDescent="0.25">
      <c r="B514" s="217">
        <v>512</v>
      </c>
      <c r="C514" s="217" t="s">
        <v>318</v>
      </c>
      <c r="D514" s="218"/>
      <c r="E514" s="217" t="s">
        <v>3063</v>
      </c>
      <c r="F514" s="219">
        <v>4818</v>
      </c>
      <c r="G514" s="220">
        <v>13</v>
      </c>
      <c r="H514" s="217" t="s">
        <v>319</v>
      </c>
      <c r="I514" s="221"/>
    </row>
    <row r="515" spans="2:9" x14ac:dyDescent="0.25">
      <c r="B515" s="212">
        <v>513</v>
      </c>
      <c r="C515" s="212" t="s">
        <v>386</v>
      </c>
      <c r="D515" s="213"/>
      <c r="E515" s="212" t="s">
        <v>3063</v>
      </c>
      <c r="F515" s="214">
        <v>4818</v>
      </c>
      <c r="G515" s="215">
        <v>13</v>
      </c>
      <c r="H515" s="212" t="s">
        <v>387</v>
      </c>
      <c r="I515" s="216"/>
    </row>
    <row r="516" spans="2:9" x14ac:dyDescent="0.25">
      <c r="B516" s="217">
        <v>514</v>
      </c>
      <c r="C516" s="217" t="s">
        <v>327</v>
      </c>
      <c r="D516" s="218"/>
      <c r="E516" s="217" t="s">
        <v>3063</v>
      </c>
      <c r="F516" s="219">
        <v>4818</v>
      </c>
      <c r="G516" s="220">
        <v>23</v>
      </c>
      <c r="H516" s="217" t="s">
        <v>468</v>
      </c>
      <c r="I516" s="221"/>
    </row>
    <row r="517" spans="2:9" x14ac:dyDescent="0.25">
      <c r="B517" s="212">
        <v>515</v>
      </c>
      <c r="C517" s="212" t="s">
        <v>328</v>
      </c>
      <c r="D517" s="213"/>
      <c r="E517" s="212" t="s">
        <v>3063</v>
      </c>
      <c r="F517" s="214">
        <v>4818</v>
      </c>
      <c r="G517" s="215">
        <v>13</v>
      </c>
      <c r="H517" s="212" t="s">
        <v>329</v>
      </c>
      <c r="I517" s="216"/>
    </row>
    <row r="518" spans="2:9" x14ac:dyDescent="0.25">
      <c r="B518" s="217">
        <v>516</v>
      </c>
      <c r="C518" s="217" t="s">
        <v>330</v>
      </c>
      <c r="D518" s="218"/>
      <c r="E518" s="217" t="s">
        <v>3068</v>
      </c>
      <c r="F518" s="219">
        <v>3025</v>
      </c>
      <c r="G518" s="220"/>
      <c r="H518" s="217">
        <v>1018604</v>
      </c>
      <c r="I518" s="221"/>
    </row>
    <row r="519" spans="2:9" x14ac:dyDescent="0.25">
      <c r="B519" s="212">
        <v>517</v>
      </c>
      <c r="C519" s="212" t="s">
        <v>3315</v>
      </c>
      <c r="D519" s="213"/>
      <c r="E519" s="212" t="s">
        <v>3063</v>
      </c>
      <c r="F519" s="214">
        <v>949</v>
      </c>
      <c r="G519" s="215">
        <v>23</v>
      </c>
      <c r="H519" s="212" t="s">
        <v>2883</v>
      </c>
      <c r="I519" s="216"/>
    </row>
    <row r="520" spans="2:9" x14ac:dyDescent="0.25">
      <c r="B520" s="217">
        <v>518</v>
      </c>
      <c r="C520" s="217" t="s">
        <v>331</v>
      </c>
      <c r="D520" s="218"/>
      <c r="E520" s="217" t="s">
        <v>3063</v>
      </c>
      <c r="F520" s="219">
        <v>949</v>
      </c>
      <c r="G520" s="220">
        <v>23</v>
      </c>
      <c r="H520" s="217" t="s">
        <v>332</v>
      </c>
      <c r="I520" s="221"/>
    </row>
    <row r="521" spans="2:9" x14ac:dyDescent="0.25">
      <c r="B521" s="212">
        <v>519</v>
      </c>
      <c r="C521" s="212" t="s">
        <v>333</v>
      </c>
      <c r="D521" s="213"/>
      <c r="E521" s="212" t="s">
        <v>3063</v>
      </c>
      <c r="F521" s="214">
        <v>4818</v>
      </c>
      <c r="G521" s="215">
        <v>13</v>
      </c>
      <c r="H521" s="212" t="s">
        <v>338</v>
      </c>
      <c r="I521" s="216"/>
    </row>
    <row r="522" spans="2:9" x14ac:dyDescent="0.25">
      <c r="B522" s="217">
        <v>520</v>
      </c>
      <c r="C522" s="217" t="s">
        <v>334</v>
      </c>
      <c r="D522" s="218"/>
      <c r="E522" s="217" t="s">
        <v>3064</v>
      </c>
      <c r="F522" s="219" t="s">
        <v>36</v>
      </c>
      <c r="G522" s="220" t="s">
        <v>528</v>
      </c>
      <c r="H522" s="217" t="s">
        <v>339</v>
      </c>
      <c r="I522" s="221"/>
    </row>
    <row r="523" spans="2:9" x14ac:dyDescent="0.25">
      <c r="B523" s="212">
        <v>521</v>
      </c>
      <c r="C523" s="212" t="s">
        <v>335</v>
      </c>
      <c r="D523" s="213"/>
      <c r="E523" s="212" t="s">
        <v>3063</v>
      </c>
      <c r="F523" s="214">
        <v>4818</v>
      </c>
      <c r="G523" s="215">
        <v>13</v>
      </c>
      <c r="H523" s="212" t="s">
        <v>340</v>
      </c>
      <c r="I523" s="216"/>
    </row>
    <row r="524" spans="2:9" x14ac:dyDescent="0.25">
      <c r="B524" s="217">
        <v>522</v>
      </c>
      <c r="C524" s="217" t="s">
        <v>412</v>
      </c>
      <c r="D524" s="218"/>
      <c r="E524" s="217" t="s">
        <v>3064</v>
      </c>
      <c r="F524" s="219" t="s">
        <v>36</v>
      </c>
      <c r="G524" s="220" t="s">
        <v>528</v>
      </c>
      <c r="H524" s="217" t="s">
        <v>341</v>
      </c>
      <c r="I524" s="221"/>
    </row>
    <row r="525" spans="2:9" x14ac:dyDescent="0.25">
      <c r="B525" s="212">
        <v>523</v>
      </c>
      <c r="C525" s="212" t="s">
        <v>336</v>
      </c>
      <c r="D525" s="213"/>
      <c r="E525" s="212" t="s">
        <v>3063</v>
      </c>
      <c r="F525" s="214">
        <v>949</v>
      </c>
      <c r="G525" s="215">
        <v>23</v>
      </c>
      <c r="H525" s="212" t="s">
        <v>337</v>
      </c>
      <c r="I525" s="216"/>
    </row>
    <row r="526" spans="2:9" x14ac:dyDescent="0.25">
      <c r="B526" s="217">
        <v>524</v>
      </c>
      <c r="C526" s="217" t="s">
        <v>323</v>
      </c>
      <c r="D526" s="218"/>
      <c r="E526" s="217" t="s">
        <v>3063</v>
      </c>
      <c r="F526" s="219">
        <v>780</v>
      </c>
      <c r="G526" s="220">
        <v>13</v>
      </c>
      <c r="H526" s="217" t="s">
        <v>324</v>
      </c>
      <c r="I526" s="221"/>
    </row>
    <row r="527" spans="2:9" x14ac:dyDescent="0.25">
      <c r="B527" s="212">
        <v>525</v>
      </c>
      <c r="C527" s="212" t="s">
        <v>325</v>
      </c>
      <c r="D527" s="213"/>
      <c r="E527" s="212" t="s">
        <v>3063</v>
      </c>
      <c r="F527" s="214">
        <v>780</v>
      </c>
      <c r="G527" s="215">
        <v>13</v>
      </c>
      <c r="H527" s="212" t="s">
        <v>326</v>
      </c>
      <c r="I527" s="216"/>
    </row>
    <row r="528" spans="2:9" x14ac:dyDescent="0.25">
      <c r="B528" s="217">
        <v>526</v>
      </c>
      <c r="C528" s="217" t="s">
        <v>350</v>
      </c>
      <c r="D528" s="218"/>
      <c r="E528" s="217" t="s">
        <v>3063</v>
      </c>
      <c r="F528" s="219">
        <v>4825</v>
      </c>
      <c r="G528" s="220">
        <v>13</v>
      </c>
      <c r="H528" s="217" t="s">
        <v>351</v>
      </c>
      <c r="I528" s="221"/>
    </row>
    <row r="529" spans="2:9" x14ac:dyDescent="0.25">
      <c r="B529" s="212">
        <v>527</v>
      </c>
      <c r="C529" s="212"/>
      <c r="D529" s="213"/>
      <c r="E529" s="212"/>
      <c r="F529" s="214"/>
      <c r="G529" s="212"/>
      <c r="H529" s="212"/>
      <c r="I529" s="216"/>
    </row>
    <row r="530" spans="2:9" x14ac:dyDescent="0.25">
      <c r="B530" s="217">
        <v>528</v>
      </c>
      <c r="C530" s="217" t="s">
        <v>352</v>
      </c>
      <c r="D530" s="218"/>
      <c r="E530" s="217" t="s">
        <v>3065</v>
      </c>
      <c r="F530" s="219" t="s">
        <v>353</v>
      </c>
      <c r="G530" s="217" t="s">
        <v>354</v>
      </c>
      <c r="H530" s="217" t="s">
        <v>355</v>
      </c>
      <c r="I530" s="221"/>
    </row>
    <row r="531" spans="2:9" x14ac:dyDescent="0.25">
      <c r="B531" s="212">
        <v>529</v>
      </c>
      <c r="C531" s="212" t="s">
        <v>356</v>
      </c>
      <c r="D531" s="213"/>
      <c r="E531" s="212" t="s">
        <v>3063</v>
      </c>
      <c r="F531" s="214">
        <v>4825</v>
      </c>
      <c r="G531" s="215">
        <v>13</v>
      </c>
      <c r="H531" s="212" t="s">
        <v>357</v>
      </c>
      <c r="I531" s="216"/>
    </row>
    <row r="532" spans="2:9" x14ac:dyDescent="0.25">
      <c r="B532" s="217">
        <v>530</v>
      </c>
      <c r="C532" s="217" t="s">
        <v>489</v>
      </c>
      <c r="D532" s="218"/>
      <c r="E532" s="217" t="s">
        <v>3063</v>
      </c>
      <c r="F532" s="219">
        <v>949</v>
      </c>
      <c r="G532" s="220">
        <v>13</v>
      </c>
      <c r="H532" s="217" t="s">
        <v>358</v>
      </c>
      <c r="I532" s="221"/>
    </row>
    <row r="533" spans="2:9" x14ac:dyDescent="0.25">
      <c r="B533" s="212">
        <v>531</v>
      </c>
      <c r="C533" s="212" t="s">
        <v>490</v>
      </c>
      <c r="D533" s="213"/>
      <c r="E533" s="212" t="s">
        <v>3063</v>
      </c>
      <c r="F533" s="214">
        <v>614</v>
      </c>
      <c r="G533" s="215">
        <v>13</v>
      </c>
      <c r="H533" s="212" t="s">
        <v>359</v>
      </c>
      <c r="I533" s="216"/>
    </row>
    <row r="534" spans="2:9" x14ac:dyDescent="0.25">
      <c r="B534" s="217">
        <v>532</v>
      </c>
      <c r="C534" s="217" t="s">
        <v>491</v>
      </c>
      <c r="D534" s="218"/>
      <c r="E534" s="217" t="s">
        <v>3063</v>
      </c>
      <c r="F534" s="219">
        <v>780</v>
      </c>
      <c r="G534" s="220">
        <v>23</v>
      </c>
      <c r="H534" s="217" t="s">
        <v>360</v>
      </c>
      <c r="I534" s="221"/>
    </row>
    <row r="535" spans="2:9" x14ac:dyDescent="0.25">
      <c r="B535" s="212">
        <v>533</v>
      </c>
      <c r="C535" s="212" t="s">
        <v>492</v>
      </c>
      <c r="D535" s="213"/>
      <c r="E535" s="212" t="s">
        <v>3063</v>
      </c>
      <c r="F535" s="214">
        <v>780</v>
      </c>
      <c r="G535" s="215">
        <v>23</v>
      </c>
      <c r="H535" s="212" t="s">
        <v>361</v>
      </c>
      <c r="I535" s="216"/>
    </row>
    <row r="536" spans="2:9" x14ac:dyDescent="0.25">
      <c r="B536" s="217">
        <v>534</v>
      </c>
      <c r="C536" s="217" t="s">
        <v>362</v>
      </c>
      <c r="D536" s="218"/>
      <c r="E536" s="217" t="s">
        <v>3063</v>
      </c>
      <c r="F536" s="219">
        <v>4825</v>
      </c>
      <c r="G536" s="220">
        <v>13</v>
      </c>
      <c r="H536" s="217" t="s">
        <v>364</v>
      </c>
      <c r="I536" s="221"/>
    </row>
    <row r="537" spans="2:9" x14ac:dyDescent="0.25">
      <c r="B537" s="212">
        <v>535</v>
      </c>
      <c r="C537" s="212" t="s">
        <v>365</v>
      </c>
      <c r="D537" s="213"/>
      <c r="E537" s="212" t="s">
        <v>3063</v>
      </c>
      <c r="F537" s="214">
        <v>4825</v>
      </c>
      <c r="G537" s="215">
        <v>13</v>
      </c>
      <c r="H537" s="212" t="s">
        <v>363</v>
      </c>
      <c r="I537" s="216"/>
    </row>
    <row r="538" spans="2:9" x14ac:dyDescent="0.25">
      <c r="B538" s="217">
        <v>536</v>
      </c>
      <c r="C538" s="217" t="s">
        <v>366</v>
      </c>
      <c r="D538" s="218"/>
      <c r="E538" s="217" t="s">
        <v>3063</v>
      </c>
      <c r="F538" s="219">
        <v>4825</v>
      </c>
      <c r="G538" s="220">
        <v>13</v>
      </c>
      <c r="H538" s="217" t="s">
        <v>367</v>
      </c>
      <c r="I538" s="221"/>
    </row>
    <row r="539" spans="2:9" x14ac:dyDescent="0.25">
      <c r="B539" s="212">
        <v>537</v>
      </c>
      <c r="C539" s="212" t="s">
        <v>368</v>
      </c>
      <c r="D539" s="213"/>
      <c r="E539" s="212" t="s">
        <v>3063</v>
      </c>
      <c r="F539" s="214">
        <v>4825</v>
      </c>
      <c r="G539" s="215">
        <v>13</v>
      </c>
      <c r="H539" s="212" t="s">
        <v>372</v>
      </c>
      <c r="I539" s="216"/>
    </row>
    <row r="540" spans="2:9" x14ac:dyDescent="0.25">
      <c r="B540" s="217">
        <v>538</v>
      </c>
      <c r="C540" s="217" t="s">
        <v>493</v>
      </c>
      <c r="D540" s="218"/>
      <c r="E540" s="217" t="s">
        <v>3063</v>
      </c>
      <c r="F540" s="219">
        <v>3653</v>
      </c>
      <c r="G540" s="220">
        <v>13</v>
      </c>
      <c r="H540" s="217" t="s">
        <v>373</v>
      </c>
      <c r="I540" s="221"/>
    </row>
    <row r="541" spans="2:9" x14ac:dyDescent="0.25">
      <c r="B541" s="212">
        <v>539</v>
      </c>
      <c r="C541" s="212" t="s">
        <v>369</v>
      </c>
      <c r="D541" s="213"/>
      <c r="E541" s="212" t="s">
        <v>3065</v>
      </c>
      <c r="F541" s="214" t="s">
        <v>26</v>
      </c>
      <c r="G541" s="212" t="s">
        <v>354</v>
      </c>
      <c r="H541" s="212" t="s">
        <v>374</v>
      </c>
      <c r="I541" s="216"/>
    </row>
    <row r="542" spans="2:9" x14ac:dyDescent="0.25">
      <c r="B542" s="217">
        <v>540</v>
      </c>
      <c r="C542" s="217" t="s">
        <v>370</v>
      </c>
      <c r="D542" s="218"/>
      <c r="E542" s="217" t="s">
        <v>3063</v>
      </c>
      <c r="F542" s="219">
        <v>4825</v>
      </c>
      <c r="G542" s="220">
        <v>13</v>
      </c>
      <c r="H542" s="217" t="s">
        <v>375</v>
      </c>
      <c r="I542" s="221"/>
    </row>
    <row r="543" spans="2:9" x14ac:dyDescent="0.25">
      <c r="B543" s="212">
        <v>541</v>
      </c>
      <c r="C543" s="212" t="s">
        <v>371</v>
      </c>
      <c r="D543" s="213"/>
      <c r="E543" s="212" t="s">
        <v>3063</v>
      </c>
      <c r="F543" s="214">
        <v>4825</v>
      </c>
      <c r="G543" s="215">
        <v>13</v>
      </c>
      <c r="H543" s="212" t="s">
        <v>376</v>
      </c>
      <c r="I543" s="216"/>
    </row>
    <row r="544" spans="2:9" x14ac:dyDescent="0.25">
      <c r="B544" s="217">
        <v>542</v>
      </c>
      <c r="C544" s="217" t="s">
        <v>378</v>
      </c>
      <c r="D544" s="218"/>
      <c r="E544" s="217" t="s">
        <v>3064</v>
      </c>
      <c r="F544" s="219" t="s">
        <v>36</v>
      </c>
      <c r="G544" s="217" t="s">
        <v>262</v>
      </c>
      <c r="H544" s="217" t="s">
        <v>379</v>
      </c>
      <c r="I544" s="221"/>
    </row>
    <row r="545" spans="2:9" x14ac:dyDescent="0.25">
      <c r="B545" s="212">
        <v>543</v>
      </c>
      <c r="C545" s="212" t="s">
        <v>403</v>
      </c>
      <c r="D545" s="213"/>
      <c r="E545" s="212" t="s">
        <v>3064</v>
      </c>
      <c r="F545" s="214" t="s">
        <v>36</v>
      </c>
      <c r="G545" s="212" t="s">
        <v>262</v>
      </c>
      <c r="H545" s="212" t="s">
        <v>380</v>
      </c>
      <c r="I545" s="216"/>
    </row>
    <row r="546" spans="2:9" x14ac:dyDescent="0.25">
      <c r="B546" s="217">
        <v>544</v>
      </c>
      <c r="C546" s="217" t="s">
        <v>383</v>
      </c>
      <c r="D546" s="218"/>
      <c r="E546" s="217" t="s">
        <v>3063</v>
      </c>
      <c r="F546" s="219">
        <v>4825</v>
      </c>
      <c r="G546" s="217" t="s">
        <v>97</v>
      </c>
      <c r="H546" s="217" t="s">
        <v>384</v>
      </c>
      <c r="I546" s="221"/>
    </row>
    <row r="547" spans="2:9" x14ac:dyDescent="0.25">
      <c r="B547" s="212">
        <v>545</v>
      </c>
      <c r="C547" s="212" t="s">
        <v>381</v>
      </c>
      <c r="D547" s="213"/>
      <c r="E547" s="212" t="s">
        <v>3063</v>
      </c>
      <c r="F547" s="214">
        <v>949</v>
      </c>
      <c r="G547" s="212" t="s">
        <v>94</v>
      </c>
      <c r="H547" s="212" t="s">
        <v>382</v>
      </c>
      <c r="I547" s="216"/>
    </row>
    <row r="548" spans="2:9" x14ac:dyDescent="0.25">
      <c r="B548" s="217">
        <v>546</v>
      </c>
      <c r="C548" s="217" t="s">
        <v>413</v>
      </c>
      <c r="D548" s="218"/>
      <c r="E548" s="217" t="s">
        <v>3063</v>
      </c>
      <c r="F548" s="219">
        <v>4694</v>
      </c>
      <c r="G548" s="217" t="s">
        <v>94</v>
      </c>
      <c r="H548" s="217" t="s">
        <v>527</v>
      </c>
      <c r="I548" s="221"/>
    </row>
    <row r="549" spans="2:9" x14ac:dyDescent="0.25">
      <c r="B549" s="212">
        <v>547</v>
      </c>
      <c r="C549" s="212" t="s">
        <v>414</v>
      </c>
      <c r="D549" s="213"/>
      <c r="E549" s="212" t="s">
        <v>3063</v>
      </c>
      <c r="F549" s="214">
        <v>4773</v>
      </c>
      <c r="G549" s="212" t="s">
        <v>97</v>
      </c>
      <c r="H549" s="212" t="s">
        <v>427</v>
      </c>
      <c r="I549" s="216"/>
    </row>
    <row r="550" spans="2:9" x14ac:dyDescent="0.25">
      <c r="B550" s="217">
        <v>548</v>
      </c>
      <c r="C550" s="217" t="s">
        <v>415</v>
      </c>
      <c r="D550" s="218"/>
      <c r="E550" s="217" t="s">
        <v>3063</v>
      </c>
      <c r="F550" s="219">
        <v>4818</v>
      </c>
      <c r="G550" s="217" t="s">
        <v>97</v>
      </c>
      <c r="H550" s="217" t="s">
        <v>428</v>
      </c>
      <c r="I550" s="221"/>
    </row>
    <row r="551" spans="2:9" x14ac:dyDescent="0.25">
      <c r="B551" s="212">
        <v>549</v>
      </c>
      <c r="C551" s="212" t="s">
        <v>1448</v>
      </c>
      <c r="D551" s="213"/>
      <c r="E551" s="212" t="s">
        <v>3063</v>
      </c>
      <c r="F551" s="214">
        <v>780</v>
      </c>
      <c r="G551" s="212" t="s">
        <v>94</v>
      </c>
      <c r="H551" s="212" t="s">
        <v>429</v>
      </c>
      <c r="I551" s="216"/>
    </row>
    <row r="552" spans="2:9" x14ac:dyDescent="0.25">
      <c r="B552" s="217">
        <v>550</v>
      </c>
      <c r="C552" s="217" t="s">
        <v>416</v>
      </c>
      <c r="D552" s="218"/>
      <c r="E552" s="217" t="s">
        <v>3063</v>
      </c>
      <c r="F552" s="219">
        <v>4105</v>
      </c>
      <c r="G552" s="217" t="s">
        <v>97</v>
      </c>
      <c r="H552" s="217" t="s">
        <v>430</v>
      </c>
      <c r="I552" s="221"/>
    </row>
    <row r="553" spans="2:9" x14ac:dyDescent="0.25">
      <c r="B553" s="212">
        <v>551</v>
      </c>
      <c r="C553" s="212" t="s">
        <v>417</v>
      </c>
      <c r="D553" s="213"/>
      <c r="E553" s="212" t="s">
        <v>3063</v>
      </c>
      <c r="F553" s="214">
        <v>4825</v>
      </c>
      <c r="G553" s="212" t="s">
        <v>97</v>
      </c>
      <c r="H553" s="212" t="s">
        <v>431</v>
      </c>
      <c r="I553" s="216"/>
    </row>
    <row r="554" spans="2:9" x14ac:dyDescent="0.25">
      <c r="B554" s="217">
        <v>552</v>
      </c>
      <c r="C554" s="217" t="s">
        <v>418</v>
      </c>
      <c r="D554" s="218"/>
      <c r="E554" s="217" t="s">
        <v>3063</v>
      </c>
      <c r="F554" s="219">
        <v>4825</v>
      </c>
      <c r="G554" s="217" t="s">
        <v>97</v>
      </c>
      <c r="H554" s="217" t="s">
        <v>432</v>
      </c>
      <c r="I554" s="221"/>
    </row>
    <row r="555" spans="2:9" x14ac:dyDescent="0.25">
      <c r="B555" s="212">
        <v>553</v>
      </c>
      <c r="C555" s="212" t="s">
        <v>154</v>
      </c>
      <c r="D555" s="213"/>
      <c r="E555" s="212" t="s">
        <v>3063</v>
      </c>
      <c r="F555" s="214">
        <v>4825</v>
      </c>
      <c r="G555" s="212" t="s">
        <v>97</v>
      </c>
      <c r="H555" s="212" t="s">
        <v>206</v>
      </c>
      <c r="I555" s="216"/>
    </row>
    <row r="556" spans="2:9" x14ac:dyDescent="0.25">
      <c r="B556" s="217">
        <v>554</v>
      </c>
      <c r="C556" s="217" t="s">
        <v>419</v>
      </c>
      <c r="D556" s="218"/>
      <c r="E556" s="217" t="s">
        <v>3065</v>
      </c>
      <c r="F556" s="219" t="s">
        <v>26</v>
      </c>
      <c r="G556" s="217" t="s">
        <v>528</v>
      </c>
      <c r="H556" s="217" t="s">
        <v>433</v>
      </c>
      <c r="I556" s="221"/>
    </row>
    <row r="557" spans="2:9" x14ac:dyDescent="0.25">
      <c r="B557" s="212">
        <v>555</v>
      </c>
      <c r="C557" s="212" t="s">
        <v>420</v>
      </c>
      <c r="D557" s="213"/>
      <c r="E557" s="212" t="s">
        <v>3063</v>
      </c>
      <c r="F557" s="214">
        <v>4825</v>
      </c>
      <c r="G557" s="212" t="s">
        <v>97</v>
      </c>
      <c r="H557" s="212" t="s">
        <v>434</v>
      </c>
      <c r="I557" s="216"/>
    </row>
    <row r="558" spans="2:9" x14ac:dyDescent="0.25">
      <c r="B558" s="217">
        <v>556</v>
      </c>
      <c r="C558" s="217" t="s">
        <v>421</v>
      </c>
      <c r="D558" s="218"/>
      <c r="E558" s="217" t="s">
        <v>3063</v>
      </c>
      <c r="F558" s="219">
        <v>780</v>
      </c>
      <c r="G558" s="217" t="s">
        <v>94</v>
      </c>
      <c r="H558" s="217" t="s">
        <v>266</v>
      </c>
      <c r="I558" s="221"/>
    </row>
    <row r="559" spans="2:9" x14ac:dyDescent="0.25">
      <c r="B559" s="212">
        <v>557</v>
      </c>
      <c r="C559" s="212" t="s">
        <v>422</v>
      </c>
      <c r="D559" s="213"/>
      <c r="E559" s="212" t="s">
        <v>3063</v>
      </c>
      <c r="F559" s="214">
        <v>780</v>
      </c>
      <c r="G559" s="212" t="s">
        <v>97</v>
      </c>
      <c r="H559" s="212" t="s">
        <v>435</v>
      </c>
      <c r="I559" s="216"/>
    </row>
    <row r="560" spans="2:9" x14ac:dyDescent="0.25">
      <c r="B560" s="217">
        <v>558</v>
      </c>
      <c r="C560" s="217" t="s">
        <v>423</v>
      </c>
      <c r="D560" s="218"/>
      <c r="E560" s="217" t="s">
        <v>3063</v>
      </c>
      <c r="F560" s="219">
        <v>4825</v>
      </c>
      <c r="G560" s="217" t="s">
        <v>97</v>
      </c>
      <c r="H560" s="217" t="s">
        <v>436</v>
      </c>
      <c r="I560" s="221"/>
    </row>
    <row r="561" spans="2:9" x14ac:dyDescent="0.25">
      <c r="B561" s="212">
        <v>559</v>
      </c>
      <c r="C561" s="212" t="s">
        <v>424</v>
      </c>
      <c r="D561" s="213"/>
      <c r="E561" s="212" t="s">
        <v>3063</v>
      </c>
      <c r="F561" s="214">
        <v>949</v>
      </c>
      <c r="G561" s="212" t="s">
        <v>97</v>
      </c>
      <c r="H561" s="212" t="s">
        <v>437</v>
      </c>
      <c r="I561" s="216"/>
    </row>
    <row r="562" spans="2:9" x14ac:dyDescent="0.25">
      <c r="B562" s="217">
        <v>560</v>
      </c>
      <c r="C562" s="217" t="s">
        <v>425</v>
      </c>
      <c r="D562" s="218"/>
      <c r="E562" s="217" t="s">
        <v>3063</v>
      </c>
      <c r="F562" s="219">
        <v>949</v>
      </c>
      <c r="G562" s="217" t="s">
        <v>97</v>
      </c>
      <c r="H562" s="217" t="s">
        <v>438</v>
      </c>
      <c r="I562" s="221"/>
    </row>
    <row r="563" spans="2:9" x14ac:dyDescent="0.25">
      <c r="B563" s="212">
        <v>561</v>
      </c>
      <c r="C563" s="212" t="s">
        <v>426</v>
      </c>
      <c r="D563" s="213"/>
      <c r="E563" s="212" t="s">
        <v>3063</v>
      </c>
      <c r="F563" s="214">
        <v>780</v>
      </c>
      <c r="G563" s="212" t="s">
        <v>97</v>
      </c>
      <c r="H563" s="212" t="s">
        <v>439</v>
      </c>
      <c r="I563" s="216"/>
    </row>
    <row r="564" spans="2:9" x14ac:dyDescent="0.25">
      <c r="B564" s="217">
        <v>562</v>
      </c>
      <c r="C564" s="217" t="s">
        <v>440</v>
      </c>
      <c r="D564" s="218"/>
      <c r="E564" s="217" t="s">
        <v>3065</v>
      </c>
      <c r="F564" s="219" t="s">
        <v>26</v>
      </c>
      <c r="G564" s="217" t="s">
        <v>354</v>
      </c>
      <c r="H564" s="217" t="s">
        <v>441</v>
      </c>
      <c r="I564" s="221"/>
    </row>
    <row r="565" spans="2:9" x14ac:dyDescent="0.25">
      <c r="B565" s="212">
        <v>563</v>
      </c>
      <c r="C565" s="212" t="s">
        <v>444</v>
      </c>
      <c r="D565" s="213"/>
      <c r="E565" s="212" t="s">
        <v>3063</v>
      </c>
      <c r="F565" s="214">
        <v>780</v>
      </c>
      <c r="G565" s="212" t="s">
        <v>94</v>
      </c>
      <c r="H565" s="212" t="s">
        <v>445</v>
      </c>
      <c r="I565" s="216"/>
    </row>
    <row r="566" spans="2:9" x14ac:dyDescent="0.25">
      <c r="B566" s="217">
        <v>564</v>
      </c>
      <c r="C566" s="217" t="s">
        <v>446</v>
      </c>
      <c r="D566" s="218"/>
      <c r="E566" s="217" t="s">
        <v>3063</v>
      </c>
      <c r="F566" s="219">
        <v>780</v>
      </c>
      <c r="G566" s="217" t="s">
        <v>97</v>
      </c>
      <c r="H566" s="217" t="s">
        <v>447</v>
      </c>
      <c r="I566" s="221"/>
    </row>
    <row r="567" spans="2:9" x14ac:dyDescent="0.25">
      <c r="B567" s="212">
        <v>565</v>
      </c>
      <c r="C567" s="212" t="s">
        <v>448</v>
      </c>
      <c r="D567" s="213"/>
      <c r="E567" s="212" t="s">
        <v>3063</v>
      </c>
      <c r="F567" s="214">
        <v>3777</v>
      </c>
      <c r="G567" s="212" t="s">
        <v>97</v>
      </c>
      <c r="H567" s="212" t="s">
        <v>449</v>
      </c>
      <c r="I567" s="216"/>
    </row>
    <row r="568" spans="2:9" x14ac:dyDescent="0.25">
      <c r="B568" s="217">
        <v>566</v>
      </c>
      <c r="C568" s="217" t="s">
        <v>450</v>
      </c>
      <c r="D568" s="218"/>
      <c r="E568" s="217" t="s">
        <v>3063</v>
      </c>
      <c r="F568" s="219">
        <v>780</v>
      </c>
      <c r="G568" s="217" t="s">
        <v>97</v>
      </c>
      <c r="H568" s="217" t="s">
        <v>451</v>
      </c>
      <c r="I568" s="221"/>
    </row>
    <row r="569" spans="2:9" x14ac:dyDescent="0.25">
      <c r="B569" s="212">
        <v>567</v>
      </c>
      <c r="C569" s="212" t="s">
        <v>1536</v>
      </c>
      <c r="D569" s="213"/>
      <c r="E569" s="212" t="s">
        <v>3063</v>
      </c>
      <c r="F569" s="214">
        <v>4825</v>
      </c>
      <c r="G569" s="212" t="s">
        <v>97</v>
      </c>
      <c r="H569" s="212" t="s">
        <v>494</v>
      </c>
      <c r="I569" s="216"/>
    </row>
    <row r="570" spans="2:9" x14ac:dyDescent="0.25">
      <c r="B570" s="217">
        <v>568</v>
      </c>
      <c r="C570" s="217" t="s">
        <v>495</v>
      </c>
      <c r="D570" s="218"/>
      <c r="E570" s="217" t="s">
        <v>3063</v>
      </c>
      <c r="F570" s="219">
        <v>4825</v>
      </c>
      <c r="G570" s="217" t="s">
        <v>97</v>
      </c>
      <c r="H570" s="217" t="s">
        <v>503</v>
      </c>
      <c r="I570" s="221"/>
    </row>
    <row r="571" spans="2:9" x14ac:dyDescent="0.25">
      <c r="B571" s="212">
        <v>569</v>
      </c>
      <c r="C571" s="212" t="s">
        <v>496</v>
      </c>
      <c r="D571" s="213"/>
      <c r="E571" s="212" t="s">
        <v>3063</v>
      </c>
      <c r="F571" s="214">
        <v>780</v>
      </c>
      <c r="G571" s="212" t="s">
        <v>97</v>
      </c>
      <c r="H571" s="212" t="s">
        <v>504</v>
      </c>
      <c r="I571" s="216"/>
    </row>
    <row r="572" spans="2:9" x14ac:dyDescent="0.25">
      <c r="B572" s="217">
        <v>570</v>
      </c>
      <c r="C572" s="217" t="s">
        <v>552</v>
      </c>
      <c r="D572" s="218"/>
      <c r="E572" s="217" t="s">
        <v>3063</v>
      </c>
      <c r="F572" s="219">
        <v>4825</v>
      </c>
      <c r="G572" s="217" t="s">
        <v>97</v>
      </c>
      <c r="H572" s="217" t="s">
        <v>505</v>
      </c>
      <c r="I572" s="221"/>
    </row>
    <row r="573" spans="2:9" x14ac:dyDescent="0.25">
      <c r="B573" s="212">
        <v>571</v>
      </c>
      <c r="C573" s="212" t="s">
        <v>497</v>
      </c>
      <c r="D573" s="213"/>
      <c r="E573" s="212" t="s">
        <v>3063</v>
      </c>
      <c r="F573" s="214">
        <v>780</v>
      </c>
      <c r="G573" s="212" t="s">
        <v>94</v>
      </c>
      <c r="H573" s="212" t="s">
        <v>506</v>
      </c>
      <c r="I573" s="216"/>
    </row>
    <row r="574" spans="2:9" x14ac:dyDescent="0.25">
      <c r="B574" s="217">
        <v>572</v>
      </c>
      <c r="C574" s="217" t="s">
        <v>498</v>
      </c>
      <c r="D574" s="218"/>
      <c r="E574" s="217" t="s">
        <v>3063</v>
      </c>
      <c r="F574" s="219">
        <v>4825</v>
      </c>
      <c r="G574" s="217" t="s">
        <v>97</v>
      </c>
      <c r="H574" s="217" t="s">
        <v>507</v>
      </c>
      <c r="I574" s="221"/>
    </row>
    <row r="575" spans="2:9" x14ac:dyDescent="0.25">
      <c r="B575" s="212">
        <v>573</v>
      </c>
      <c r="C575" s="212" t="s">
        <v>499</v>
      </c>
      <c r="D575" s="213"/>
      <c r="E575" s="212" t="s">
        <v>3063</v>
      </c>
      <c r="F575" s="214">
        <v>780</v>
      </c>
      <c r="G575" s="212" t="s">
        <v>94</v>
      </c>
      <c r="H575" s="212" t="s">
        <v>508</v>
      </c>
      <c r="I575" s="216"/>
    </row>
    <row r="576" spans="2:9" x14ac:dyDescent="0.25">
      <c r="B576" s="217">
        <v>574</v>
      </c>
      <c r="C576" s="217" t="s">
        <v>500</v>
      </c>
      <c r="D576" s="218"/>
      <c r="E576" s="217" t="s">
        <v>3063</v>
      </c>
      <c r="F576" s="219">
        <v>4818</v>
      </c>
      <c r="G576" s="217" t="s">
        <v>97</v>
      </c>
      <c r="H576" s="217" t="s">
        <v>509</v>
      </c>
      <c r="I576" s="221"/>
    </row>
    <row r="577" spans="2:9" x14ac:dyDescent="0.25">
      <c r="B577" s="212">
        <v>575</v>
      </c>
      <c r="C577" s="212" t="s">
        <v>501</v>
      </c>
      <c r="D577" s="213"/>
      <c r="E577" s="212" t="s">
        <v>3065</v>
      </c>
      <c r="F577" s="214" t="s">
        <v>26</v>
      </c>
      <c r="G577" s="212" t="s">
        <v>354</v>
      </c>
      <c r="H577" s="212" t="s">
        <v>3234</v>
      </c>
      <c r="I577" s="216"/>
    </row>
    <row r="578" spans="2:9" x14ac:dyDescent="0.25">
      <c r="B578" s="217">
        <v>576</v>
      </c>
      <c r="C578" s="217" t="s">
        <v>502</v>
      </c>
      <c r="D578" s="218"/>
      <c r="E578" s="217" t="s">
        <v>3065</v>
      </c>
      <c r="F578" s="219" t="s">
        <v>26</v>
      </c>
      <c r="G578" s="217" t="s">
        <v>354</v>
      </c>
      <c r="H578" s="217" t="s">
        <v>510</v>
      </c>
      <c r="I578" s="221"/>
    </row>
    <row r="579" spans="2:9" x14ac:dyDescent="0.25">
      <c r="B579" s="212">
        <v>577</v>
      </c>
      <c r="C579" s="212" t="s">
        <v>511</v>
      </c>
      <c r="D579" s="213"/>
      <c r="E579" s="212" t="s">
        <v>3065</v>
      </c>
      <c r="F579" s="214" t="s">
        <v>26</v>
      </c>
      <c r="G579" s="212" t="s">
        <v>528</v>
      </c>
      <c r="H579" s="212" t="s">
        <v>516</v>
      </c>
      <c r="I579" s="216"/>
    </row>
    <row r="580" spans="2:9" x14ac:dyDescent="0.25">
      <c r="B580" s="217">
        <v>578</v>
      </c>
      <c r="C580" s="217" t="s">
        <v>512</v>
      </c>
      <c r="D580" s="218"/>
      <c r="E580" s="217" t="s">
        <v>3063</v>
      </c>
      <c r="F580" s="219">
        <v>4825</v>
      </c>
      <c r="G580" s="217" t="s">
        <v>97</v>
      </c>
      <c r="H580" s="217" t="s">
        <v>517</v>
      </c>
      <c r="I580" s="221"/>
    </row>
    <row r="581" spans="2:9" x14ac:dyDescent="0.25">
      <c r="B581" s="212">
        <v>579</v>
      </c>
      <c r="C581" s="212" t="s">
        <v>513</v>
      </c>
      <c r="D581" s="213"/>
      <c r="E581" s="212" t="s">
        <v>3063</v>
      </c>
      <c r="F581" s="214">
        <v>4825</v>
      </c>
      <c r="G581" s="212" t="s">
        <v>97</v>
      </c>
      <c r="H581" s="212" t="s">
        <v>518</v>
      </c>
      <c r="I581" s="216"/>
    </row>
    <row r="582" spans="2:9" x14ac:dyDescent="0.25">
      <c r="B582" s="217">
        <v>580</v>
      </c>
      <c r="C582" s="217" t="s">
        <v>514</v>
      </c>
      <c r="D582" s="218"/>
      <c r="E582" s="217" t="s">
        <v>3063</v>
      </c>
      <c r="F582" s="219">
        <v>4825</v>
      </c>
      <c r="G582" s="217" t="s">
        <v>97</v>
      </c>
      <c r="H582" s="217" t="s">
        <v>519</v>
      </c>
      <c r="I582" s="221"/>
    </row>
    <row r="583" spans="2:9" x14ac:dyDescent="0.25">
      <c r="B583" s="212">
        <v>581</v>
      </c>
      <c r="C583" s="212" t="s">
        <v>515</v>
      </c>
      <c r="D583" s="213"/>
      <c r="E583" s="212" t="s">
        <v>3063</v>
      </c>
      <c r="F583" s="214">
        <v>4825</v>
      </c>
      <c r="G583" s="212" t="s">
        <v>97</v>
      </c>
      <c r="H583" s="212" t="s">
        <v>520</v>
      </c>
      <c r="I583" s="216"/>
    </row>
    <row r="584" spans="2:9" x14ac:dyDescent="0.25">
      <c r="B584" s="217">
        <v>582</v>
      </c>
      <c r="C584" s="217" t="s">
        <v>697</v>
      </c>
      <c r="D584" s="218"/>
      <c r="E584" s="217" t="s">
        <v>3065</v>
      </c>
      <c r="F584" s="219" t="s">
        <v>26</v>
      </c>
      <c r="G584" s="217" t="s">
        <v>354</v>
      </c>
      <c r="H584" s="217" t="s">
        <v>521</v>
      </c>
      <c r="I584" s="221"/>
    </row>
    <row r="585" spans="2:9" x14ac:dyDescent="0.25">
      <c r="B585" s="212">
        <v>583</v>
      </c>
      <c r="C585" s="212" t="s">
        <v>2421</v>
      </c>
      <c r="D585" s="213"/>
      <c r="E585" s="212" t="s">
        <v>3063</v>
      </c>
      <c r="F585" s="214">
        <v>4825</v>
      </c>
      <c r="G585" s="212" t="s">
        <v>97</v>
      </c>
      <c r="H585" s="212" t="s">
        <v>2319</v>
      </c>
      <c r="I585" s="216"/>
    </row>
    <row r="586" spans="2:9" x14ac:dyDescent="0.25">
      <c r="B586" s="217">
        <v>584</v>
      </c>
      <c r="C586" s="217" t="s">
        <v>522</v>
      </c>
      <c r="D586" s="218"/>
      <c r="E586" s="217" t="s">
        <v>3063</v>
      </c>
      <c r="F586" s="219">
        <v>4825</v>
      </c>
      <c r="G586" s="217" t="s">
        <v>97</v>
      </c>
      <c r="H586" s="217" t="s">
        <v>524</v>
      </c>
      <c r="I586" s="221"/>
    </row>
    <row r="587" spans="2:9" x14ac:dyDescent="0.25">
      <c r="B587" s="212">
        <v>585</v>
      </c>
      <c r="C587" s="212" t="s">
        <v>523</v>
      </c>
      <c r="D587" s="213"/>
      <c r="E587" s="212" t="s">
        <v>3065</v>
      </c>
      <c r="F587" s="214" t="s">
        <v>525</v>
      </c>
      <c r="G587" s="212" t="s">
        <v>528</v>
      </c>
      <c r="H587" s="212" t="s">
        <v>526</v>
      </c>
      <c r="I587" s="216"/>
    </row>
    <row r="588" spans="2:9" x14ac:dyDescent="0.25">
      <c r="B588" s="217">
        <v>586</v>
      </c>
      <c r="C588" s="217" t="s">
        <v>669</v>
      </c>
      <c r="D588" s="218"/>
      <c r="E588" s="217" t="s">
        <v>3064</v>
      </c>
      <c r="F588" s="219" t="s">
        <v>36</v>
      </c>
      <c r="G588" s="217" t="s">
        <v>528</v>
      </c>
      <c r="H588" s="217" t="s">
        <v>529</v>
      </c>
      <c r="I588" s="221"/>
    </row>
    <row r="589" spans="2:9" x14ac:dyDescent="0.25">
      <c r="B589" s="212">
        <v>587</v>
      </c>
      <c r="C589" s="212" t="s">
        <v>530</v>
      </c>
      <c r="D589" s="213"/>
      <c r="E589" s="212" t="s">
        <v>3065</v>
      </c>
      <c r="F589" s="214" t="s">
        <v>26</v>
      </c>
      <c r="G589" s="212" t="s">
        <v>354</v>
      </c>
      <c r="H589" s="212" t="s">
        <v>531</v>
      </c>
      <c r="I589" s="216"/>
    </row>
    <row r="590" spans="2:9" x14ac:dyDescent="0.25">
      <c r="B590" s="217">
        <v>588</v>
      </c>
      <c r="C590" s="217" t="s">
        <v>532</v>
      </c>
      <c r="D590" s="218"/>
      <c r="E590" s="217" t="s">
        <v>3063</v>
      </c>
      <c r="F590" s="219">
        <v>4825</v>
      </c>
      <c r="G590" s="217" t="s">
        <v>97</v>
      </c>
      <c r="H590" s="217" t="s">
        <v>533</v>
      </c>
      <c r="I590" s="221"/>
    </row>
    <row r="591" spans="2:9" x14ac:dyDescent="0.25">
      <c r="B591" s="212">
        <v>589</v>
      </c>
      <c r="C591" s="212" t="s">
        <v>618</v>
      </c>
      <c r="D591" s="213"/>
      <c r="E591" s="212" t="s">
        <v>3063</v>
      </c>
      <c r="F591" s="214">
        <v>4825</v>
      </c>
      <c r="G591" s="212" t="s">
        <v>97</v>
      </c>
      <c r="H591" s="212" t="s">
        <v>534</v>
      </c>
      <c r="I591" s="216"/>
    </row>
    <row r="592" spans="2:9" x14ac:dyDescent="0.25">
      <c r="B592" s="217">
        <v>590</v>
      </c>
      <c r="C592" s="217" t="s">
        <v>535</v>
      </c>
      <c r="D592" s="218"/>
      <c r="E592" s="217" t="s">
        <v>3063</v>
      </c>
      <c r="F592" s="219">
        <v>780</v>
      </c>
      <c r="G592" s="217" t="s">
        <v>94</v>
      </c>
      <c r="H592" s="217" t="s">
        <v>536</v>
      </c>
      <c r="I592" s="221"/>
    </row>
    <row r="593" spans="2:9" x14ac:dyDescent="0.25">
      <c r="B593" s="212">
        <v>591</v>
      </c>
      <c r="C593" s="212" t="s">
        <v>537</v>
      </c>
      <c r="D593" s="213"/>
      <c r="E593" s="212" t="s">
        <v>3063</v>
      </c>
      <c r="F593" s="214">
        <v>241</v>
      </c>
      <c r="G593" s="212" t="s">
        <v>97</v>
      </c>
      <c r="H593" s="212" t="s">
        <v>538</v>
      </c>
      <c r="I593" s="216"/>
    </row>
    <row r="594" spans="2:9" x14ac:dyDescent="0.25">
      <c r="B594" s="217">
        <v>592</v>
      </c>
      <c r="C594" s="217" t="s">
        <v>539</v>
      </c>
      <c r="D594" s="218"/>
      <c r="E594" s="217" t="s">
        <v>3063</v>
      </c>
      <c r="F594" s="219">
        <v>4825</v>
      </c>
      <c r="G594" s="217" t="s">
        <v>97</v>
      </c>
      <c r="H594" s="217" t="s">
        <v>540</v>
      </c>
      <c r="I594" s="221"/>
    </row>
    <row r="595" spans="2:9" x14ac:dyDescent="0.25">
      <c r="B595" s="212">
        <v>593</v>
      </c>
      <c r="C595" s="212" t="s">
        <v>541</v>
      </c>
      <c r="D595" s="213"/>
      <c r="E595" s="212" t="s">
        <v>3063</v>
      </c>
      <c r="F595" s="214">
        <v>1655</v>
      </c>
      <c r="G595" s="212" t="s">
        <v>97</v>
      </c>
      <c r="H595" s="212" t="s">
        <v>542</v>
      </c>
      <c r="I595" s="216"/>
    </row>
    <row r="596" spans="2:9" x14ac:dyDescent="0.25">
      <c r="B596" s="217">
        <v>594</v>
      </c>
      <c r="C596" s="217" t="s">
        <v>543</v>
      </c>
      <c r="D596" s="218"/>
      <c r="E596" s="217" t="s">
        <v>3063</v>
      </c>
      <c r="F596" s="219">
        <v>783</v>
      </c>
      <c r="G596" s="217" t="s">
        <v>97</v>
      </c>
      <c r="H596" s="217" t="s">
        <v>544</v>
      </c>
      <c r="I596" s="221"/>
    </row>
    <row r="597" spans="2:9" x14ac:dyDescent="0.25">
      <c r="B597" s="212">
        <v>595</v>
      </c>
      <c r="C597" s="212" t="s">
        <v>545</v>
      </c>
      <c r="D597" s="213"/>
      <c r="E597" s="212" t="s">
        <v>3065</v>
      </c>
      <c r="F597" s="214" t="s">
        <v>26</v>
      </c>
      <c r="G597" s="212" t="s">
        <v>354</v>
      </c>
      <c r="H597" s="212" t="s">
        <v>546</v>
      </c>
      <c r="I597" s="216"/>
    </row>
    <row r="598" spans="2:9" x14ac:dyDescent="0.25">
      <c r="B598" s="217">
        <v>596</v>
      </c>
      <c r="C598" s="217" t="s">
        <v>547</v>
      </c>
      <c r="D598" s="218"/>
      <c r="E598" s="217" t="s">
        <v>3063</v>
      </c>
      <c r="F598" s="219">
        <v>780</v>
      </c>
      <c r="G598" s="217" t="s">
        <v>97</v>
      </c>
      <c r="H598" s="217" t="s">
        <v>548</v>
      </c>
      <c r="I598" s="221"/>
    </row>
    <row r="599" spans="2:9" x14ac:dyDescent="0.25">
      <c r="B599" s="212">
        <v>597</v>
      </c>
      <c r="C599" s="212" t="s">
        <v>549</v>
      </c>
      <c r="D599" s="213"/>
      <c r="E599" s="212" t="s">
        <v>3064</v>
      </c>
      <c r="F599" s="214" t="s">
        <v>550</v>
      </c>
      <c r="G599" s="212" t="s">
        <v>528</v>
      </c>
      <c r="H599" s="212" t="s">
        <v>551</v>
      </c>
      <c r="I599" s="216"/>
    </row>
    <row r="600" spans="2:9" x14ac:dyDescent="0.25">
      <c r="B600" s="217">
        <v>598</v>
      </c>
      <c r="C600" s="217" t="s">
        <v>553</v>
      </c>
      <c r="D600" s="218"/>
      <c r="E600" s="217" t="s">
        <v>3063</v>
      </c>
      <c r="F600" s="219">
        <v>2734</v>
      </c>
      <c r="G600" s="217" t="s">
        <v>97</v>
      </c>
      <c r="H600" s="217" t="s">
        <v>554</v>
      </c>
      <c r="I600" s="221"/>
    </row>
    <row r="601" spans="2:9" x14ac:dyDescent="0.25">
      <c r="B601" s="212">
        <v>599</v>
      </c>
      <c r="C601" s="212" t="s">
        <v>555</v>
      </c>
      <c r="D601" s="213"/>
      <c r="E601" s="212" t="s">
        <v>3063</v>
      </c>
      <c r="F601" s="214">
        <v>4825</v>
      </c>
      <c r="G601" s="212" t="s">
        <v>97</v>
      </c>
      <c r="H601" s="212" t="s">
        <v>556</v>
      </c>
      <c r="I601" s="216"/>
    </row>
    <row r="602" spans="2:9" x14ac:dyDescent="0.25">
      <c r="B602" s="217">
        <v>600</v>
      </c>
      <c r="C602" s="217" t="s">
        <v>557</v>
      </c>
      <c r="D602" s="218"/>
      <c r="E602" s="217" t="s">
        <v>3065</v>
      </c>
      <c r="F602" s="219" t="s">
        <v>26</v>
      </c>
      <c r="G602" s="217" t="s">
        <v>354</v>
      </c>
      <c r="H602" s="217" t="s">
        <v>558</v>
      </c>
      <c r="I602" s="221"/>
    </row>
    <row r="603" spans="2:9" x14ac:dyDescent="0.25">
      <c r="B603" s="212">
        <v>601</v>
      </c>
      <c r="C603" s="212" t="s">
        <v>560</v>
      </c>
      <c r="D603" s="213"/>
      <c r="E603" s="212" t="s">
        <v>3063</v>
      </c>
      <c r="F603" s="214">
        <v>4825</v>
      </c>
      <c r="G603" s="212" t="s">
        <v>97</v>
      </c>
      <c r="H603" s="212" t="s">
        <v>559</v>
      </c>
      <c r="I603" s="216"/>
    </row>
    <row r="604" spans="2:9" x14ac:dyDescent="0.25">
      <c r="B604" s="217">
        <v>602</v>
      </c>
      <c r="C604" s="217" t="s">
        <v>561</v>
      </c>
      <c r="D604" s="218"/>
      <c r="E604" s="217" t="s">
        <v>3063</v>
      </c>
      <c r="F604" s="219">
        <v>780</v>
      </c>
      <c r="G604" s="217" t="s">
        <v>97</v>
      </c>
      <c r="H604" s="217" t="s">
        <v>562</v>
      </c>
      <c r="I604" s="221"/>
    </row>
    <row r="605" spans="2:9" x14ac:dyDescent="0.25">
      <c r="B605" s="212">
        <v>603</v>
      </c>
      <c r="C605" s="212" t="s">
        <v>563</v>
      </c>
      <c r="D605" s="213"/>
      <c r="E605" s="212" t="s">
        <v>3063</v>
      </c>
      <c r="F605" s="214">
        <v>949</v>
      </c>
      <c r="G605" s="212" t="s">
        <v>94</v>
      </c>
      <c r="H605" s="212" t="s">
        <v>564</v>
      </c>
      <c r="I605" s="216"/>
    </row>
    <row r="606" spans="2:9" x14ac:dyDescent="0.25">
      <c r="B606" s="217">
        <v>604</v>
      </c>
      <c r="C606" s="217" t="s">
        <v>565</v>
      </c>
      <c r="D606" s="218"/>
      <c r="E606" s="217" t="s">
        <v>3063</v>
      </c>
      <c r="F606" s="219">
        <v>949</v>
      </c>
      <c r="G606" s="217" t="s">
        <v>97</v>
      </c>
      <c r="H606" s="217" t="s">
        <v>566</v>
      </c>
      <c r="I606" s="221"/>
    </row>
    <row r="607" spans="2:9" x14ac:dyDescent="0.25">
      <c r="B607" s="212">
        <v>605</v>
      </c>
      <c r="C607" s="212" t="s">
        <v>567</v>
      </c>
      <c r="D607" s="213"/>
      <c r="E607" s="212" t="s">
        <v>3065</v>
      </c>
      <c r="F607" s="214" t="s">
        <v>575</v>
      </c>
      <c r="G607" s="212" t="s">
        <v>262</v>
      </c>
      <c r="H607" s="212" t="s">
        <v>568</v>
      </c>
      <c r="I607" s="216"/>
    </row>
    <row r="608" spans="2:9" x14ac:dyDescent="0.25">
      <c r="B608" s="217">
        <v>606</v>
      </c>
      <c r="C608" s="217" t="s">
        <v>1005</v>
      </c>
      <c r="D608" s="218"/>
      <c r="E608" s="217" t="s">
        <v>3065</v>
      </c>
      <c r="F608" s="219" t="s">
        <v>28</v>
      </c>
      <c r="G608" s="217" t="s">
        <v>354</v>
      </c>
      <c r="H608" s="217" t="s">
        <v>689</v>
      </c>
      <c r="I608" s="221"/>
    </row>
    <row r="609" spans="2:9" x14ac:dyDescent="0.25">
      <c r="B609" s="212">
        <v>607</v>
      </c>
      <c r="C609" s="212" t="s">
        <v>569</v>
      </c>
      <c r="D609" s="213"/>
      <c r="E609" s="212" t="s">
        <v>3063</v>
      </c>
      <c r="F609" s="214">
        <v>4825</v>
      </c>
      <c r="G609" s="212" t="s">
        <v>97</v>
      </c>
      <c r="H609" s="212" t="s">
        <v>570</v>
      </c>
      <c r="I609" s="216"/>
    </row>
    <row r="610" spans="2:9" x14ac:dyDescent="0.25">
      <c r="B610" s="217">
        <v>608</v>
      </c>
      <c r="C610" s="217" t="s">
        <v>571</v>
      </c>
      <c r="D610" s="218"/>
      <c r="E610" s="217" t="s">
        <v>3063</v>
      </c>
      <c r="F610" s="219">
        <v>4818</v>
      </c>
      <c r="G610" s="217" t="s">
        <v>97</v>
      </c>
      <c r="H610" s="217" t="s">
        <v>572</v>
      </c>
      <c r="I610" s="221"/>
    </row>
    <row r="611" spans="2:9" x14ac:dyDescent="0.25">
      <c r="B611" s="212">
        <v>609</v>
      </c>
      <c r="C611" s="212" t="s">
        <v>573</v>
      </c>
      <c r="D611" s="213"/>
      <c r="E611" s="212" t="s">
        <v>3063</v>
      </c>
      <c r="F611" s="214">
        <v>949</v>
      </c>
      <c r="G611" s="212" t="s">
        <v>97</v>
      </c>
      <c r="H611" s="212" t="s">
        <v>574</v>
      </c>
      <c r="I611" s="216"/>
    </row>
    <row r="612" spans="2:9" x14ac:dyDescent="0.25">
      <c r="B612" s="217">
        <v>610</v>
      </c>
      <c r="C612" s="217" t="s">
        <v>576</v>
      </c>
      <c r="D612" s="218"/>
      <c r="E612" s="217" t="s">
        <v>3063</v>
      </c>
      <c r="F612" s="219">
        <v>949</v>
      </c>
      <c r="G612" s="217" t="s">
        <v>94</v>
      </c>
      <c r="H612" s="217" t="s">
        <v>577</v>
      </c>
      <c r="I612" s="221"/>
    </row>
    <row r="613" spans="2:9" x14ac:dyDescent="0.25">
      <c r="B613" s="212">
        <v>611</v>
      </c>
      <c r="C613" s="212" t="s">
        <v>578</v>
      </c>
      <c r="D613" s="213"/>
      <c r="E613" s="212" t="s">
        <v>3063</v>
      </c>
      <c r="F613" s="214">
        <v>4818</v>
      </c>
      <c r="G613" s="212" t="s">
        <v>97</v>
      </c>
      <c r="H613" s="212" t="s">
        <v>579</v>
      </c>
      <c r="I613" s="216"/>
    </row>
    <row r="614" spans="2:9" x14ac:dyDescent="0.25">
      <c r="B614" s="217">
        <v>612</v>
      </c>
      <c r="C614" s="217" t="s">
        <v>583</v>
      </c>
      <c r="D614" s="218"/>
      <c r="E614" s="217" t="s">
        <v>3063</v>
      </c>
      <c r="F614" s="219">
        <v>949</v>
      </c>
      <c r="G614" s="217" t="s">
        <v>97</v>
      </c>
      <c r="H614" s="217" t="s">
        <v>580</v>
      </c>
      <c r="I614" s="221"/>
    </row>
    <row r="615" spans="2:9" x14ac:dyDescent="0.25">
      <c r="B615" s="212">
        <v>613</v>
      </c>
      <c r="C615" s="212" t="s">
        <v>581</v>
      </c>
      <c r="D615" s="213"/>
      <c r="E615" s="212" t="s">
        <v>3063</v>
      </c>
      <c r="F615" s="214">
        <v>949</v>
      </c>
      <c r="G615" s="212" t="s">
        <v>94</v>
      </c>
      <c r="H615" s="212" t="s">
        <v>582</v>
      </c>
      <c r="I615" s="216"/>
    </row>
    <row r="616" spans="2:9" x14ac:dyDescent="0.25">
      <c r="B616" s="217">
        <v>614</v>
      </c>
      <c r="C616" s="217" t="s">
        <v>584</v>
      </c>
      <c r="D616" s="218"/>
      <c r="E616" s="217" t="s">
        <v>3063</v>
      </c>
      <c r="F616" s="219">
        <v>4818</v>
      </c>
      <c r="G616" s="217" t="s">
        <v>97</v>
      </c>
      <c r="H616" s="217" t="s">
        <v>585</v>
      </c>
      <c r="I616" s="221"/>
    </row>
    <row r="617" spans="2:9" x14ac:dyDescent="0.25">
      <c r="B617" s="212">
        <v>615</v>
      </c>
      <c r="C617" s="212" t="s">
        <v>586</v>
      </c>
      <c r="D617" s="213"/>
      <c r="E617" s="212" t="s">
        <v>3063</v>
      </c>
      <c r="F617" s="214">
        <v>13</v>
      </c>
      <c r="G617" s="212" t="s">
        <v>97</v>
      </c>
      <c r="H617" s="212" t="s">
        <v>587</v>
      </c>
      <c r="I617" s="216"/>
    </row>
    <row r="618" spans="2:9" x14ac:dyDescent="0.25">
      <c r="B618" s="217">
        <v>616</v>
      </c>
      <c r="C618" s="217" t="s">
        <v>588</v>
      </c>
      <c r="D618" s="218"/>
      <c r="E618" s="217" t="s">
        <v>3063</v>
      </c>
      <c r="F618" s="219">
        <v>4825</v>
      </c>
      <c r="G618" s="217" t="s">
        <v>97</v>
      </c>
      <c r="H618" s="217" t="s">
        <v>589</v>
      </c>
      <c r="I618" s="221"/>
    </row>
    <row r="619" spans="2:9" x14ac:dyDescent="0.25">
      <c r="B619" s="212">
        <v>617</v>
      </c>
      <c r="C619" s="212" t="s">
        <v>590</v>
      </c>
      <c r="D619" s="213"/>
      <c r="E619" s="212" t="s">
        <v>3063</v>
      </c>
      <c r="F619" s="214">
        <v>780</v>
      </c>
      <c r="G619" s="212" t="s">
        <v>94</v>
      </c>
      <c r="H619" s="212" t="s">
        <v>591</v>
      </c>
      <c r="I619" s="216"/>
    </row>
    <row r="620" spans="2:9" x14ac:dyDescent="0.25">
      <c r="B620" s="217">
        <v>618</v>
      </c>
      <c r="C620" s="217" t="s">
        <v>592</v>
      </c>
      <c r="D620" s="218"/>
      <c r="E620" s="217" t="s">
        <v>3063</v>
      </c>
      <c r="F620" s="219">
        <v>4825</v>
      </c>
      <c r="G620" s="217" t="s">
        <v>2459</v>
      </c>
      <c r="H620" s="217" t="s">
        <v>2460</v>
      </c>
      <c r="I620" s="221"/>
    </row>
    <row r="621" spans="2:9" x14ac:dyDescent="0.25">
      <c r="B621" s="212">
        <v>619</v>
      </c>
      <c r="C621" s="212" t="s">
        <v>593</v>
      </c>
      <c r="D621" s="213"/>
      <c r="E621" s="212" t="s">
        <v>3063</v>
      </c>
      <c r="F621" s="214">
        <v>4825</v>
      </c>
      <c r="G621" s="212" t="s">
        <v>97</v>
      </c>
      <c r="H621" s="212" t="s">
        <v>594</v>
      </c>
      <c r="I621" s="216"/>
    </row>
    <row r="622" spans="2:9" x14ac:dyDescent="0.25">
      <c r="B622" s="217">
        <v>620</v>
      </c>
      <c r="C622" s="217" t="s">
        <v>595</v>
      </c>
      <c r="D622" s="218"/>
      <c r="E622" s="217" t="s">
        <v>3063</v>
      </c>
      <c r="F622" s="219">
        <v>780</v>
      </c>
      <c r="G622" s="217" t="s">
        <v>94</v>
      </c>
      <c r="H622" s="217" t="s">
        <v>596</v>
      </c>
      <c r="I622" s="221"/>
    </row>
    <row r="623" spans="2:9" x14ac:dyDescent="0.25">
      <c r="B623" s="212">
        <v>621</v>
      </c>
      <c r="C623" s="212" t="s">
        <v>597</v>
      </c>
      <c r="D623" s="213"/>
      <c r="E623" s="212" t="s">
        <v>3063</v>
      </c>
      <c r="F623" s="214">
        <v>4825</v>
      </c>
      <c r="G623" s="212" t="s">
        <v>97</v>
      </c>
      <c r="H623" s="212" t="s">
        <v>598</v>
      </c>
      <c r="I623" s="216"/>
    </row>
    <row r="624" spans="2:9" x14ac:dyDescent="0.25">
      <c r="B624" s="217">
        <v>622</v>
      </c>
      <c r="C624" s="217" t="s">
        <v>3305</v>
      </c>
      <c r="D624" s="218"/>
      <c r="E624" s="217" t="s">
        <v>3063</v>
      </c>
      <c r="F624" s="219">
        <v>780</v>
      </c>
      <c r="G624" s="217" t="s">
        <v>94</v>
      </c>
      <c r="H624" s="217" t="s">
        <v>600</v>
      </c>
      <c r="I624" s="221"/>
    </row>
    <row r="625" spans="2:9" x14ac:dyDescent="0.25">
      <c r="B625" s="212">
        <v>623</v>
      </c>
      <c r="C625" s="212" t="s">
        <v>601</v>
      </c>
      <c r="D625" s="213"/>
      <c r="E625" s="212" t="s">
        <v>3063</v>
      </c>
      <c r="F625" s="214">
        <v>4601</v>
      </c>
      <c r="G625" s="212" t="s">
        <v>94</v>
      </c>
      <c r="H625" s="212" t="s">
        <v>602</v>
      </c>
      <c r="I625" s="216"/>
    </row>
    <row r="626" spans="2:9" x14ac:dyDescent="0.25">
      <c r="B626" s="217">
        <v>624</v>
      </c>
      <c r="C626" s="217" t="s">
        <v>603</v>
      </c>
      <c r="D626" s="218"/>
      <c r="E626" s="217" t="s">
        <v>3063</v>
      </c>
      <c r="F626" s="219">
        <v>4825</v>
      </c>
      <c r="G626" s="217" t="s">
        <v>97</v>
      </c>
      <c r="H626" s="217" t="s">
        <v>604</v>
      </c>
      <c r="I626" s="221"/>
    </row>
    <row r="627" spans="2:9" x14ac:dyDescent="0.25">
      <c r="B627" s="212">
        <v>625</v>
      </c>
      <c r="C627" s="212" t="s">
        <v>811</v>
      </c>
      <c r="D627" s="213"/>
      <c r="E627" s="212" t="s">
        <v>3063</v>
      </c>
      <c r="F627" s="214">
        <v>780</v>
      </c>
      <c r="G627" s="212" t="s">
        <v>94</v>
      </c>
      <c r="H627" s="212" t="s">
        <v>605</v>
      </c>
      <c r="I627" s="216"/>
    </row>
    <row r="628" spans="2:9" x14ac:dyDescent="0.25">
      <c r="B628" s="217">
        <v>626</v>
      </c>
      <c r="C628" s="217" t="s">
        <v>642</v>
      </c>
      <c r="D628" s="218"/>
      <c r="E628" s="217" t="s">
        <v>3064</v>
      </c>
      <c r="F628" s="219" t="s">
        <v>36</v>
      </c>
      <c r="G628" s="217" t="s">
        <v>354</v>
      </c>
      <c r="H628" s="217" t="s">
        <v>626</v>
      </c>
      <c r="I628" s="221"/>
    </row>
    <row r="629" spans="2:9" x14ac:dyDescent="0.25">
      <c r="B629" s="212">
        <v>627</v>
      </c>
      <c r="C629" s="212" t="s">
        <v>670</v>
      </c>
      <c r="D629" s="213"/>
      <c r="E629" s="212" t="s">
        <v>3064</v>
      </c>
      <c r="F629" s="214" t="s">
        <v>606</v>
      </c>
      <c r="G629" s="212" t="s">
        <v>354</v>
      </c>
      <c r="H629" s="212" t="s">
        <v>607</v>
      </c>
      <c r="I629" s="216"/>
    </row>
    <row r="630" spans="2:9" x14ac:dyDescent="0.25">
      <c r="B630" s="217">
        <v>628</v>
      </c>
      <c r="C630" s="217" t="s">
        <v>608</v>
      </c>
      <c r="D630" s="218"/>
      <c r="E630" s="217" t="s">
        <v>3063</v>
      </c>
      <c r="F630" s="219">
        <v>4825</v>
      </c>
      <c r="G630" s="217" t="s">
        <v>97</v>
      </c>
      <c r="H630" s="217" t="s">
        <v>609</v>
      </c>
      <c r="I630" s="221"/>
    </row>
    <row r="631" spans="2:9" x14ac:dyDescent="0.25">
      <c r="B631" s="212">
        <v>629</v>
      </c>
      <c r="C631" s="212" t="s">
        <v>610</v>
      </c>
      <c r="D631" s="213"/>
      <c r="E631" s="212" t="s">
        <v>3063</v>
      </c>
      <c r="F631" s="214">
        <v>949</v>
      </c>
      <c r="G631" s="212" t="s">
        <v>94</v>
      </c>
      <c r="H631" s="212" t="s">
        <v>611</v>
      </c>
      <c r="I631" s="216"/>
    </row>
    <row r="632" spans="2:9" x14ac:dyDescent="0.25">
      <c r="B632" s="217">
        <v>630</v>
      </c>
      <c r="C632" s="217" t="s">
        <v>612</v>
      </c>
      <c r="D632" s="218"/>
      <c r="E632" s="217" t="s">
        <v>3063</v>
      </c>
      <c r="F632" s="219">
        <v>4825</v>
      </c>
      <c r="G632" s="217" t="s">
        <v>97</v>
      </c>
      <c r="H632" s="217" t="s">
        <v>613</v>
      </c>
      <c r="I632" s="221"/>
    </row>
    <row r="633" spans="2:9" x14ac:dyDescent="0.25">
      <c r="B633" s="212">
        <v>631</v>
      </c>
      <c r="C633" s="212" t="s">
        <v>614</v>
      </c>
      <c r="D633" s="213"/>
      <c r="E633" s="212" t="s">
        <v>3063</v>
      </c>
      <c r="F633" s="214">
        <v>4825</v>
      </c>
      <c r="G633" s="212" t="s">
        <v>97</v>
      </c>
      <c r="H633" s="212" t="s">
        <v>615</v>
      </c>
      <c r="I633" s="216"/>
    </row>
    <row r="634" spans="2:9" x14ac:dyDescent="0.25">
      <c r="B634" s="217">
        <v>632</v>
      </c>
      <c r="C634" s="217" t="s">
        <v>616</v>
      </c>
      <c r="D634" s="218"/>
      <c r="E634" s="217" t="s">
        <v>3063</v>
      </c>
      <c r="F634" s="219">
        <v>4825</v>
      </c>
      <c r="G634" s="217" t="s">
        <v>97</v>
      </c>
      <c r="H634" s="217" t="s">
        <v>617</v>
      </c>
      <c r="I634" s="221"/>
    </row>
    <row r="635" spans="2:9" x14ac:dyDescent="0.25">
      <c r="B635" s="212">
        <v>633</v>
      </c>
      <c r="C635" s="212" t="s">
        <v>619</v>
      </c>
      <c r="D635" s="213"/>
      <c r="E635" s="212" t="s">
        <v>3063</v>
      </c>
      <c r="F635" s="214">
        <v>4825</v>
      </c>
      <c r="G635" s="212" t="s">
        <v>97</v>
      </c>
      <c r="H635" s="212" t="s">
        <v>620</v>
      </c>
      <c r="I635" s="216"/>
    </row>
    <row r="636" spans="2:9" x14ac:dyDescent="0.25">
      <c r="B636" s="217">
        <v>634</v>
      </c>
      <c r="C636" s="217" t="s">
        <v>621</v>
      </c>
      <c r="D636" s="218"/>
      <c r="E636" s="217" t="s">
        <v>3063</v>
      </c>
      <c r="F636" s="219">
        <v>780</v>
      </c>
      <c r="G636" s="217" t="s">
        <v>94</v>
      </c>
      <c r="H636" s="217" t="s">
        <v>622</v>
      </c>
      <c r="I636" s="221"/>
    </row>
    <row r="637" spans="2:9" x14ac:dyDescent="0.25">
      <c r="B637" s="212">
        <v>635</v>
      </c>
      <c r="C637" s="212" t="s">
        <v>623</v>
      </c>
      <c r="D637" s="213"/>
      <c r="E637" s="212" t="s">
        <v>3065</v>
      </c>
      <c r="F637" s="214" t="s">
        <v>624</v>
      </c>
      <c r="G637" s="212" t="s">
        <v>528</v>
      </c>
      <c r="H637" s="212" t="s">
        <v>625</v>
      </c>
      <c r="I637" s="216"/>
    </row>
    <row r="638" spans="2:9" x14ac:dyDescent="0.25">
      <c r="B638" s="217">
        <v>636</v>
      </c>
      <c r="C638" s="217" t="s">
        <v>627</v>
      </c>
      <c r="D638" s="218"/>
      <c r="E638" s="217" t="s">
        <v>3063</v>
      </c>
      <c r="F638" s="219">
        <v>4825</v>
      </c>
      <c r="G638" s="217" t="s">
        <v>97</v>
      </c>
      <c r="H638" s="217" t="s">
        <v>628</v>
      </c>
      <c r="I638" s="221"/>
    </row>
    <row r="639" spans="2:9" x14ac:dyDescent="0.25">
      <c r="B639" s="212">
        <v>637</v>
      </c>
      <c r="C639" s="212" t="s">
        <v>643</v>
      </c>
      <c r="D639" s="213"/>
      <c r="E639" s="212" t="s">
        <v>3063</v>
      </c>
      <c r="F639" s="214">
        <v>4825</v>
      </c>
      <c r="G639" s="212" t="s">
        <v>97</v>
      </c>
      <c r="H639" s="212" t="s">
        <v>644</v>
      </c>
      <c r="I639" s="216"/>
    </row>
    <row r="640" spans="2:9" x14ac:dyDescent="0.25">
      <c r="B640" s="217">
        <v>638</v>
      </c>
      <c r="C640" s="217" t="s">
        <v>629</v>
      </c>
      <c r="D640" s="218"/>
      <c r="E640" s="217" t="s">
        <v>3063</v>
      </c>
      <c r="F640" s="219">
        <v>780</v>
      </c>
      <c r="G640" s="217" t="s">
        <v>94</v>
      </c>
      <c r="H640" s="217" t="s">
        <v>630</v>
      </c>
      <c r="I640" s="221"/>
    </row>
    <row r="641" spans="2:9" x14ac:dyDescent="0.25">
      <c r="B641" s="212">
        <v>639</v>
      </c>
      <c r="C641" s="212" t="s">
        <v>631</v>
      </c>
      <c r="D641" s="213"/>
      <c r="E641" s="212" t="s">
        <v>3063</v>
      </c>
      <c r="F641" s="214">
        <v>780</v>
      </c>
      <c r="G641" s="212" t="s">
        <v>97</v>
      </c>
      <c r="H641" s="212" t="s">
        <v>632</v>
      </c>
      <c r="I641" s="216"/>
    </row>
    <row r="642" spans="2:9" x14ac:dyDescent="0.25">
      <c r="B642" s="217">
        <v>640</v>
      </c>
      <c r="C642" s="217" t="s">
        <v>633</v>
      </c>
      <c r="D642" s="218"/>
      <c r="E642" s="217" t="s">
        <v>3063</v>
      </c>
      <c r="F642" s="219">
        <v>4825</v>
      </c>
      <c r="G642" s="217" t="s">
        <v>97</v>
      </c>
      <c r="H642" s="217" t="s">
        <v>634</v>
      </c>
      <c r="I642" s="221"/>
    </row>
    <row r="643" spans="2:9" x14ac:dyDescent="0.25">
      <c r="B643" s="212">
        <v>641</v>
      </c>
      <c r="C643" s="212" t="s">
        <v>812</v>
      </c>
      <c r="D643" s="213"/>
      <c r="E643" s="212" t="s">
        <v>3063</v>
      </c>
      <c r="F643" s="214">
        <v>780</v>
      </c>
      <c r="G643" s="212" t="s">
        <v>94</v>
      </c>
      <c r="H643" s="212" t="s">
        <v>635</v>
      </c>
      <c r="I643" s="216"/>
    </row>
    <row r="644" spans="2:9" x14ac:dyDescent="0.25">
      <c r="B644" s="217">
        <v>642</v>
      </c>
      <c r="C644" s="217" t="s">
        <v>636</v>
      </c>
      <c r="D644" s="218"/>
      <c r="E644" s="217" t="s">
        <v>3063</v>
      </c>
      <c r="F644" s="219">
        <v>780</v>
      </c>
      <c r="G644" s="217" t="s">
        <v>94</v>
      </c>
      <c r="H644" s="217" t="s">
        <v>637</v>
      </c>
      <c r="I644" s="221"/>
    </row>
    <row r="645" spans="2:9" x14ac:dyDescent="0.25">
      <c r="B645" s="212">
        <v>643</v>
      </c>
      <c r="C645" s="212" t="s">
        <v>638</v>
      </c>
      <c r="D645" s="213"/>
      <c r="E645" s="212" t="s">
        <v>3063</v>
      </c>
      <c r="F645" s="214">
        <v>4535</v>
      </c>
      <c r="G645" s="212" t="s">
        <v>97</v>
      </c>
      <c r="H645" s="212" t="s">
        <v>639</v>
      </c>
      <c r="I645" s="216"/>
    </row>
    <row r="646" spans="2:9" x14ac:dyDescent="0.25">
      <c r="B646" s="217">
        <v>644</v>
      </c>
      <c r="C646" s="217" t="s">
        <v>640</v>
      </c>
      <c r="D646" s="218"/>
      <c r="E646" s="217" t="s">
        <v>3063</v>
      </c>
      <c r="F646" s="219">
        <v>1510</v>
      </c>
      <c r="G646" s="217" t="s">
        <v>97</v>
      </c>
      <c r="H646" s="217" t="s">
        <v>641</v>
      </c>
      <c r="I646" s="221"/>
    </row>
    <row r="647" spans="2:9" x14ac:dyDescent="0.25">
      <c r="B647" s="212">
        <v>645</v>
      </c>
      <c r="C647" s="212" t="s">
        <v>645</v>
      </c>
      <c r="D647" s="213"/>
      <c r="E647" s="212" t="s">
        <v>3063</v>
      </c>
      <c r="F647" s="214">
        <v>634</v>
      </c>
      <c r="G647" s="212" t="s">
        <v>97</v>
      </c>
      <c r="H647" s="212" t="s">
        <v>646</v>
      </c>
      <c r="I647" s="216"/>
    </row>
    <row r="648" spans="2:9" x14ac:dyDescent="0.25">
      <c r="B648" s="217">
        <v>646</v>
      </c>
      <c r="C648" s="217" t="s">
        <v>252</v>
      </c>
      <c r="D648" s="218"/>
      <c r="E648" s="217" t="s">
        <v>3063</v>
      </c>
      <c r="F648" s="219">
        <v>4825</v>
      </c>
      <c r="G648" s="217" t="s">
        <v>97</v>
      </c>
      <c r="H648" s="217" t="s">
        <v>483</v>
      </c>
      <c r="I648" s="221"/>
    </row>
    <row r="649" spans="2:9" x14ac:dyDescent="0.25">
      <c r="B649" s="212">
        <v>647</v>
      </c>
      <c r="C649" s="212" t="s">
        <v>647</v>
      </c>
      <c r="D649" s="213"/>
      <c r="E649" s="212" t="s">
        <v>3063</v>
      </c>
      <c r="F649" s="214">
        <v>3204</v>
      </c>
      <c r="G649" s="212" t="s">
        <v>97</v>
      </c>
      <c r="H649" s="212" t="s">
        <v>648</v>
      </c>
      <c r="I649" s="216"/>
    </row>
    <row r="650" spans="2:9" x14ac:dyDescent="0.25">
      <c r="B650" s="217">
        <v>648</v>
      </c>
      <c r="C650" s="217" t="s">
        <v>649</v>
      </c>
      <c r="D650" s="218"/>
      <c r="E650" s="217" t="s">
        <v>3063</v>
      </c>
      <c r="F650" s="219">
        <v>128</v>
      </c>
      <c r="G650" s="217" t="s">
        <v>97</v>
      </c>
      <c r="H650" s="217" t="s">
        <v>650</v>
      </c>
      <c r="I650" s="221"/>
    </row>
    <row r="651" spans="2:9" x14ac:dyDescent="0.25">
      <c r="B651" s="212">
        <v>649</v>
      </c>
      <c r="C651" s="212" t="s">
        <v>651</v>
      </c>
      <c r="D651" s="213"/>
      <c r="E651" s="212" t="s">
        <v>3063</v>
      </c>
      <c r="F651" s="214">
        <v>780</v>
      </c>
      <c r="G651" s="212" t="s">
        <v>94</v>
      </c>
      <c r="H651" s="212" t="s">
        <v>652</v>
      </c>
      <c r="I651" s="216"/>
    </row>
    <row r="652" spans="2:9" x14ac:dyDescent="0.25">
      <c r="B652" s="217">
        <v>650</v>
      </c>
      <c r="C652" s="217" t="s">
        <v>653</v>
      </c>
      <c r="D652" s="218"/>
      <c r="E652" s="217" t="s">
        <v>3063</v>
      </c>
      <c r="F652" s="219">
        <v>4825</v>
      </c>
      <c r="G652" s="217" t="s">
        <v>97</v>
      </c>
      <c r="H652" s="217" t="s">
        <v>654</v>
      </c>
      <c r="I652" s="221"/>
    </row>
    <row r="653" spans="2:9" x14ac:dyDescent="0.25">
      <c r="B653" s="212">
        <v>651</v>
      </c>
      <c r="C653" s="212" t="s">
        <v>655</v>
      </c>
      <c r="D653" s="213"/>
      <c r="E653" s="212" t="s">
        <v>3063</v>
      </c>
      <c r="F653" s="214">
        <v>2010</v>
      </c>
      <c r="G653" s="212" t="s">
        <v>97</v>
      </c>
      <c r="H653" s="212" t="s">
        <v>656</v>
      </c>
      <c r="I653" s="216"/>
    </row>
    <row r="654" spans="2:9" x14ac:dyDescent="0.25">
      <c r="B654" s="217">
        <v>652</v>
      </c>
      <c r="C654" s="217" t="s">
        <v>657</v>
      </c>
      <c r="D654" s="218"/>
      <c r="E654" s="217" t="s">
        <v>3063</v>
      </c>
      <c r="F654" s="219">
        <v>359</v>
      </c>
      <c r="G654" s="217" t="s">
        <v>97</v>
      </c>
      <c r="H654" s="217" t="s">
        <v>658</v>
      </c>
      <c r="I654" s="221"/>
    </row>
    <row r="655" spans="2:9" x14ac:dyDescent="0.25">
      <c r="B655" s="212">
        <v>653</v>
      </c>
      <c r="C655" s="212" t="s">
        <v>659</v>
      </c>
      <c r="D655" s="213"/>
      <c r="E655" s="212" t="s">
        <v>3065</v>
      </c>
      <c r="F655" s="214" t="s">
        <v>26</v>
      </c>
      <c r="G655" s="212" t="s">
        <v>354</v>
      </c>
      <c r="H655" s="212" t="s">
        <v>660</v>
      </c>
      <c r="I655" s="216"/>
    </row>
    <row r="656" spans="2:9" x14ac:dyDescent="0.25">
      <c r="B656" s="217">
        <v>654</v>
      </c>
      <c r="C656" s="217" t="s">
        <v>661</v>
      </c>
      <c r="D656" s="218"/>
      <c r="E656" s="217" t="s">
        <v>3063</v>
      </c>
      <c r="F656" s="219">
        <v>4825</v>
      </c>
      <c r="G656" s="217" t="s">
        <v>97</v>
      </c>
      <c r="H656" s="217" t="s">
        <v>662</v>
      </c>
      <c r="I656" s="221"/>
    </row>
    <row r="657" spans="2:9" x14ac:dyDescent="0.25">
      <c r="B657" s="212">
        <v>655</v>
      </c>
      <c r="C657" s="212" t="s">
        <v>663</v>
      </c>
      <c r="D657" s="213"/>
      <c r="E657" s="212" t="s">
        <v>3063</v>
      </c>
      <c r="F657" s="214">
        <v>4825</v>
      </c>
      <c r="G657" s="215">
        <v>13</v>
      </c>
      <c r="H657" s="212" t="s">
        <v>664</v>
      </c>
      <c r="I657" s="216"/>
    </row>
    <row r="658" spans="2:9" x14ac:dyDescent="0.25">
      <c r="B658" s="217">
        <v>656</v>
      </c>
      <c r="C658" s="217" t="s">
        <v>665</v>
      </c>
      <c r="D658" s="218"/>
      <c r="E658" s="217" t="s">
        <v>3063</v>
      </c>
      <c r="F658" s="219">
        <v>780</v>
      </c>
      <c r="G658" s="220">
        <v>13</v>
      </c>
      <c r="H658" s="217" t="s">
        <v>666</v>
      </c>
      <c r="I658" s="221"/>
    </row>
    <row r="659" spans="2:9" x14ac:dyDescent="0.25">
      <c r="B659" s="212">
        <v>657</v>
      </c>
      <c r="C659" s="212" t="s">
        <v>667</v>
      </c>
      <c r="D659" s="213"/>
      <c r="E659" s="212" t="s">
        <v>3063</v>
      </c>
      <c r="F659" s="214">
        <v>4825</v>
      </c>
      <c r="G659" s="215">
        <v>13</v>
      </c>
      <c r="H659" s="212" t="s">
        <v>668</v>
      </c>
      <c r="I659" s="216"/>
    </row>
    <row r="660" spans="2:9" x14ac:dyDescent="0.25">
      <c r="B660" s="217">
        <v>658</v>
      </c>
      <c r="C660" s="217" t="s">
        <v>671</v>
      </c>
      <c r="D660" s="218"/>
      <c r="E660" s="217" t="s">
        <v>3063</v>
      </c>
      <c r="F660" s="219">
        <v>780</v>
      </c>
      <c r="G660" s="220">
        <v>23</v>
      </c>
      <c r="H660" s="217" t="s">
        <v>672</v>
      </c>
      <c r="I660" s="221"/>
    </row>
    <row r="661" spans="2:9" x14ac:dyDescent="0.25">
      <c r="B661" s="212">
        <v>659</v>
      </c>
      <c r="C661" s="212" t="s">
        <v>673</v>
      </c>
      <c r="D661" s="213"/>
      <c r="E661" s="212" t="s">
        <v>3063</v>
      </c>
      <c r="F661" s="214">
        <v>4825</v>
      </c>
      <c r="G661" s="215">
        <v>13</v>
      </c>
      <c r="H661" s="212" t="s">
        <v>674</v>
      </c>
      <c r="I661" s="216"/>
    </row>
    <row r="662" spans="2:9" x14ac:dyDescent="0.25">
      <c r="B662" s="217">
        <v>660</v>
      </c>
      <c r="C662" s="217" t="s">
        <v>675</v>
      </c>
      <c r="D662" s="218"/>
      <c r="E662" s="217" t="s">
        <v>3063</v>
      </c>
      <c r="F662" s="219">
        <v>780</v>
      </c>
      <c r="G662" s="220">
        <v>23</v>
      </c>
      <c r="H662" s="217" t="s">
        <v>676</v>
      </c>
      <c r="I662" s="221"/>
    </row>
    <row r="663" spans="2:9" x14ac:dyDescent="0.25">
      <c r="B663" s="212">
        <v>661</v>
      </c>
      <c r="C663" s="212" t="s">
        <v>677</v>
      </c>
      <c r="D663" s="213"/>
      <c r="E663" s="212" t="s">
        <v>3063</v>
      </c>
      <c r="F663" s="214">
        <v>4825</v>
      </c>
      <c r="G663" s="215">
        <v>13</v>
      </c>
      <c r="H663" s="212" t="s">
        <v>678</v>
      </c>
      <c r="I663" s="216"/>
    </row>
    <row r="664" spans="2:9" x14ac:dyDescent="0.25">
      <c r="B664" s="217">
        <v>662</v>
      </c>
      <c r="C664" s="217" t="s">
        <v>1447</v>
      </c>
      <c r="D664" s="218"/>
      <c r="E664" s="217" t="s">
        <v>3063</v>
      </c>
      <c r="F664" s="219">
        <v>4818</v>
      </c>
      <c r="G664" s="220">
        <v>13</v>
      </c>
      <c r="H664" s="217" t="s">
        <v>679</v>
      </c>
      <c r="I664" s="221"/>
    </row>
    <row r="665" spans="2:9" x14ac:dyDescent="0.25">
      <c r="B665" s="212">
        <v>663</v>
      </c>
      <c r="C665" s="212" t="s">
        <v>680</v>
      </c>
      <c r="D665" s="213"/>
      <c r="E665" s="212" t="s">
        <v>3064</v>
      </c>
      <c r="F665" s="214" t="s">
        <v>36</v>
      </c>
      <c r="G665" s="215" t="s">
        <v>528</v>
      </c>
      <c r="H665" s="212" t="s">
        <v>681</v>
      </c>
      <c r="I665" s="216"/>
    </row>
    <row r="666" spans="2:9" x14ac:dyDescent="0.25">
      <c r="B666" s="217">
        <v>664</v>
      </c>
      <c r="C666" s="217" t="s">
        <v>682</v>
      </c>
      <c r="D666" s="218"/>
      <c r="E666" s="217" t="s">
        <v>3063</v>
      </c>
      <c r="F666" s="219">
        <v>2734</v>
      </c>
      <c r="G666" s="220">
        <v>13</v>
      </c>
      <c r="H666" s="217" t="s">
        <v>683</v>
      </c>
      <c r="I666" s="221"/>
    </row>
    <row r="667" spans="2:9" x14ac:dyDescent="0.25">
      <c r="B667" s="212">
        <v>665</v>
      </c>
      <c r="C667" s="212" t="s">
        <v>684</v>
      </c>
      <c r="D667" s="213"/>
      <c r="E667" s="212" t="s">
        <v>3063</v>
      </c>
      <c r="F667" s="214">
        <v>4818</v>
      </c>
      <c r="G667" s="215">
        <v>13</v>
      </c>
      <c r="H667" s="212" t="s">
        <v>685</v>
      </c>
      <c r="I667" s="216"/>
    </row>
    <row r="668" spans="2:9" x14ac:dyDescent="0.25">
      <c r="B668" s="217">
        <v>666</v>
      </c>
      <c r="C668" s="217" t="s">
        <v>686</v>
      </c>
      <c r="D668" s="218"/>
      <c r="E668" s="217" t="s">
        <v>3063</v>
      </c>
      <c r="F668" s="219">
        <v>949</v>
      </c>
      <c r="G668" s="220">
        <v>13</v>
      </c>
      <c r="H668" s="217" t="s">
        <v>687</v>
      </c>
      <c r="I668" s="221"/>
    </row>
    <row r="669" spans="2:9" x14ac:dyDescent="0.25">
      <c r="B669" s="212">
        <v>667</v>
      </c>
      <c r="C669" s="212" t="s">
        <v>691</v>
      </c>
      <c r="D669" s="213"/>
      <c r="E669" s="212" t="s">
        <v>3063</v>
      </c>
      <c r="F669" s="214">
        <v>4825</v>
      </c>
      <c r="G669" s="215">
        <v>13</v>
      </c>
      <c r="H669" s="212" t="s">
        <v>692</v>
      </c>
      <c r="I669" s="216"/>
    </row>
    <row r="670" spans="2:9" x14ac:dyDescent="0.25">
      <c r="B670" s="217">
        <v>668</v>
      </c>
      <c r="C670" s="217" t="s">
        <v>693</v>
      </c>
      <c r="D670" s="218"/>
      <c r="E670" s="217" t="s">
        <v>3063</v>
      </c>
      <c r="F670" s="219">
        <v>2734</v>
      </c>
      <c r="G670" s="220">
        <v>13</v>
      </c>
      <c r="H670" s="217" t="s">
        <v>694</v>
      </c>
      <c r="I670" s="221"/>
    </row>
    <row r="671" spans="2:9" x14ac:dyDescent="0.25">
      <c r="B671" s="212">
        <v>669</v>
      </c>
      <c r="C671" s="212" t="s">
        <v>695</v>
      </c>
      <c r="D671" s="213"/>
      <c r="E671" s="212" t="s">
        <v>3063</v>
      </c>
      <c r="F671" s="214">
        <v>780</v>
      </c>
      <c r="G671" s="215">
        <v>13</v>
      </c>
      <c r="H671" s="212" t="s">
        <v>696</v>
      </c>
      <c r="I671" s="216"/>
    </row>
    <row r="672" spans="2:9" x14ac:dyDescent="0.25">
      <c r="B672" s="217">
        <v>670</v>
      </c>
      <c r="C672" s="217" t="s">
        <v>698</v>
      </c>
      <c r="D672" s="218"/>
      <c r="E672" s="217" t="s">
        <v>3063</v>
      </c>
      <c r="F672" s="219">
        <v>2970</v>
      </c>
      <c r="G672" s="220">
        <v>13</v>
      </c>
      <c r="H672" s="217" t="s">
        <v>699</v>
      </c>
      <c r="I672" s="221"/>
    </row>
    <row r="673" spans="2:9" x14ac:dyDescent="0.25">
      <c r="B673" s="212">
        <v>671</v>
      </c>
      <c r="C673" s="212" t="s">
        <v>2416</v>
      </c>
      <c r="D673" s="213"/>
      <c r="E673" s="212" t="s">
        <v>3063</v>
      </c>
      <c r="F673" s="214">
        <v>150</v>
      </c>
      <c r="G673" s="215">
        <v>13</v>
      </c>
      <c r="H673" s="212" t="s">
        <v>1523</v>
      </c>
      <c r="I673" s="216"/>
    </row>
    <row r="674" spans="2:9" x14ac:dyDescent="0.25">
      <c r="B674" s="217">
        <v>672</v>
      </c>
      <c r="C674" s="217" t="s">
        <v>700</v>
      </c>
      <c r="D674" s="218"/>
      <c r="E674" s="217" t="s">
        <v>3063</v>
      </c>
      <c r="F674" s="219">
        <v>4825</v>
      </c>
      <c r="G674" s="220">
        <v>13</v>
      </c>
      <c r="H674" s="217" t="s">
        <v>701</v>
      </c>
      <c r="I674" s="221"/>
    </row>
    <row r="675" spans="2:9" x14ac:dyDescent="0.25">
      <c r="B675" s="212">
        <v>673</v>
      </c>
      <c r="C675" s="212" t="s">
        <v>702</v>
      </c>
      <c r="D675" s="213"/>
      <c r="E675" s="212" t="s">
        <v>3064</v>
      </c>
      <c r="F675" s="214" t="s">
        <v>36</v>
      </c>
      <c r="G675" s="215" t="s">
        <v>528</v>
      </c>
      <c r="H675" s="212" t="s">
        <v>703</v>
      </c>
      <c r="I675" s="216"/>
    </row>
    <row r="676" spans="2:9" x14ac:dyDescent="0.25">
      <c r="B676" s="217">
        <v>674</v>
      </c>
      <c r="C676" s="217" t="s">
        <v>704</v>
      </c>
      <c r="D676" s="218"/>
      <c r="E676" s="217" t="s">
        <v>3063</v>
      </c>
      <c r="F676" s="219">
        <v>4825</v>
      </c>
      <c r="G676" s="220">
        <v>13</v>
      </c>
      <c r="H676" s="217" t="s">
        <v>705</v>
      </c>
      <c r="I676" s="221"/>
    </row>
    <row r="677" spans="2:9" x14ac:dyDescent="0.25">
      <c r="B677" s="212">
        <v>675</v>
      </c>
      <c r="C677" s="212" t="s">
        <v>2774</v>
      </c>
      <c r="D677" s="213"/>
      <c r="E677" s="212" t="s">
        <v>3063</v>
      </c>
      <c r="F677" s="214">
        <v>4825</v>
      </c>
      <c r="G677" s="215">
        <v>13</v>
      </c>
      <c r="H677" s="212" t="s">
        <v>706</v>
      </c>
      <c r="I677" s="216"/>
    </row>
    <row r="678" spans="2:9" x14ac:dyDescent="0.25">
      <c r="B678" s="217">
        <v>676</v>
      </c>
      <c r="C678" s="217" t="s">
        <v>707</v>
      </c>
      <c r="D678" s="218"/>
      <c r="E678" s="217" t="s">
        <v>3064</v>
      </c>
      <c r="F678" s="219" t="s">
        <v>708</v>
      </c>
      <c r="G678" s="217" t="s">
        <v>528</v>
      </c>
      <c r="H678" s="217" t="s">
        <v>849</v>
      </c>
      <c r="I678" s="221"/>
    </row>
    <row r="679" spans="2:9" x14ac:dyDescent="0.25">
      <c r="B679" s="212">
        <v>677</v>
      </c>
      <c r="C679" s="212" t="s">
        <v>710</v>
      </c>
      <c r="D679" s="213"/>
      <c r="E679" s="212" t="s">
        <v>3063</v>
      </c>
      <c r="F679" s="214">
        <v>4825</v>
      </c>
      <c r="G679" s="215">
        <v>13</v>
      </c>
      <c r="H679" s="212" t="s">
        <v>711</v>
      </c>
      <c r="I679" s="216"/>
    </row>
    <row r="680" spans="2:9" x14ac:dyDescent="0.25">
      <c r="B680" s="217">
        <v>678</v>
      </c>
      <c r="C680" s="217" t="s">
        <v>712</v>
      </c>
      <c r="D680" s="218"/>
      <c r="E680" s="217" t="s">
        <v>3063</v>
      </c>
      <c r="F680" s="219">
        <v>4825</v>
      </c>
      <c r="G680" s="220">
        <v>13</v>
      </c>
      <c r="H680" s="217" t="s">
        <v>713</v>
      </c>
      <c r="I680" s="221"/>
    </row>
    <row r="681" spans="2:9" x14ac:dyDescent="0.25">
      <c r="B681" s="212">
        <v>679</v>
      </c>
      <c r="C681" s="212" t="s">
        <v>714</v>
      </c>
      <c r="D681" s="213"/>
      <c r="E681" s="212" t="s">
        <v>3063</v>
      </c>
      <c r="F681" s="214">
        <v>780</v>
      </c>
      <c r="G681" s="215">
        <v>23</v>
      </c>
      <c r="H681" s="212" t="s">
        <v>715</v>
      </c>
      <c r="I681" s="216"/>
    </row>
    <row r="682" spans="2:9" x14ac:dyDescent="0.25">
      <c r="B682" s="217">
        <v>680</v>
      </c>
      <c r="C682" s="217" t="s">
        <v>103</v>
      </c>
      <c r="D682" s="218"/>
      <c r="E682" s="217" t="s">
        <v>3063</v>
      </c>
      <c r="F682" s="219">
        <v>780</v>
      </c>
      <c r="G682" s="220">
        <v>13</v>
      </c>
      <c r="H682" s="217" t="s">
        <v>349</v>
      </c>
      <c r="I682" s="221"/>
    </row>
    <row r="683" spans="2:9" x14ac:dyDescent="0.25">
      <c r="B683" s="212">
        <v>681</v>
      </c>
      <c r="C683" s="212" t="s">
        <v>1449</v>
      </c>
      <c r="D683" s="213"/>
      <c r="E683" s="212" t="s">
        <v>3063</v>
      </c>
      <c r="F683" s="214">
        <v>4825</v>
      </c>
      <c r="G683" s="215">
        <v>13</v>
      </c>
      <c r="H683" s="212" t="s">
        <v>716</v>
      </c>
      <c r="I683" s="216"/>
    </row>
    <row r="684" spans="2:9" x14ac:dyDescent="0.25">
      <c r="B684" s="217">
        <v>682</v>
      </c>
      <c r="C684" s="217" t="s">
        <v>717</v>
      </c>
      <c r="D684" s="218"/>
      <c r="E684" s="217" t="s">
        <v>3063</v>
      </c>
      <c r="F684" s="219">
        <v>4818</v>
      </c>
      <c r="G684" s="220">
        <v>23</v>
      </c>
      <c r="H684" s="217" t="s">
        <v>303</v>
      </c>
      <c r="I684" s="221"/>
    </row>
    <row r="685" spans="2:9" x14ac:dyDescent="0.25">
      <c r="B685" s="212">
        <v>683</v>
      </c>
      <c r="C685" s="212" t="s">
        <v>813</v>
      </c>
      <c r="D685" s="213"/>
      <c r="E685" s="212" t="s">
        <v>3063</v>
      </c>
      <c r="F685" s="214">
        <v>4825</v>
      </c>
      <c r="G685" s="215">
        <v>13</v>
      </c>
      <c r="H685" s="212" t="s">
        <v>718</v>
      </c>
      <c r="I685" s="216"/>
    </row>
    <row r="686" spans="2:9" x14ac:dyDescent="0.25">
      <c r="B686" s="217">
        <v>684</v>
      </c>
      <c r="C686" s="217" t="s">
        <v>719</v>
      </c>
      <c r="D686" s="218"/>
      <c r="E686" s="217" t="s">
        <v>3063</v>
      </c>
      <c r="F686" s="219">
        <v>780</v>
      </c>
      <c r="G686" s="220">
        <v>23</v>
      </c>
      <c r="H686" s="217" t="s">
        <v>720</v>
      </c>
      <c r="I686" s="221"/>
    </row>
    <row r="687" spans="2:9" x14ac:dyDescent="0.25">
      <c r="B687" s="212">
        <v>685</v>
      </c>
      <c r="C687" s="212" t="s">
        <v>1493</v>
      </c>
      <c r="D687" s="213"/>
      <c r="E687" s="212" t="s">
        <v>3063</v>
      </c>
      <c r="F687" s="214">
        <v>4535</v>
      </c>
      <c r="G687" s="215">
        <v>13</v>
      </c>
      <c r="H687" s="212" t="s">
        <v>721</v>
      </c>
      <c r="I687" s="216"/>
    </row>
    <row r="688" spans="2:9" x14ac:dyDescent="0.25">
      <c r="B688" s="217">
        <v>686</v>
      </c>
      <c r="C688" s="217" t="s">
        <v>722</v>
      </c>
      <c r="D688" s="218"/>
      <c r="E688" s="217" t="s">
        <v>3065</v>
      </c>
      <c r="F688" s="219" t="s">
        <v>26</v>
      </c>
      <c r="G688" s="220" t="s">
        <v>354</v>
      </c>
      <c r="H688" s="217" t="s">
        <v>3235</v>
      </c>
      <c r="I688" s="221"/>
    </row>
    <row r="689" spans="2:9" x14ac:dyDescent="0.25">
      <c r="B689" s="212">
        <v>687</v>
      </c>
      <c r="C689" s="212" t="s">
        <v>723</v>
      </c>
      <c r="D689" s="213"/>
      <c r="E689" s="212" t="s">
        <v>3063</v>
      </c>
      <c r="F689" s="214">
        <v>4535</v>
      </c>
      <c r="G689" s="215">
        <v>13</v>
      </c>
      <c r="H689" s="212" t="s">
        <v>724</v>
      </c>
      <c r="I689" s="216"/>
    </row>
    <row r="690" spans="2:9" x14ac:dyDescent="0.25">
      <c r="B690" s="217">
        <v>688</v>
      </c>
      <c r="C690" s="217" t="s">
        <v>728</v>
      </c>
      <c r="D690" s="218"/>
      <c r="E690" s="217" t="s">
        <v>3063</v>
      </c>
      <c r="F690" s="219">
        <v>3401</v>
      </c>
      <c r="G690" s="220">
        <v>13</v>
      </c>
      <c r="H690" s="217" t="s">
        <v>725</v>
      </c>
      <c r="I690" s="221"/>
    </row>
    <row r="691" spans="2:9" x14ac:dyDescent="0.25">
      <c r="B691" s="212">
        <v>689</v>
      </c>
      <c r="C691" s="212" t="s">
        <v>726</v>
      </c>
      <c r="D691" s="213"/>
      <c r="E691" s="212" t="s">
        <v>3063</v>
      </c>
      <c r="F691" s="214">
        <v>3401</v>
      </c>
      <c r="G691" s="215">
        <v>13</v>
      </c>
      <c r="H691" s="212" t="s">
        <v>727</v>
      </c>
      <c r="I691" s="216"/>
    </row>
    <row r="692" spans="2:9" x14ac:dyDescent="0.25">
      <c r="B692" s="217">
        <v>690</v>
      </c>
      <c r="C692" s="217" t="s">
        <v>729</v>
      </c>
      <c r="D692" s="218"/>
      <c r="E692" s="217" t="s">
        <v>3063</v>
      </c>
      <c r="F692" s="219">
        <v>780</v>
      </c>
      <c r="G692" s="220">
        <v>23</v>
      </c>
      <c r="H692" s="217" t="s">
        <v>730</v>
      </c>
      <c r="I692" s="221"/>
    </row>
    <row r="693" spans="2:9" x14ac:dyDescent="0.25">
      <c r="B693" s="212">
        <v>691</v>
      </c>
      <c r="C693" s="212" t="s">
        <v>748</v>
      </c>
      <c r="D693" s="213"/>
      <c r="E693" s="212" t="s">
        <v>3063</v>
      </c>
      <c r="F693" s="214">
        <v>4825</v>
      </c>
      <c r="G693" s="215">
        <v>13</v>
      </c>
      <c r="H693" s="212" t="s">
        <v>749</v>
      </c>
      <c r="I693" s="216"/>
    </row>
    <row r="694" spans="2:9" x14ac:dyDescent="0.25">
      <c r="B694" s="217">
        <v>692</v>
      </c>
      <c r="C694" s="217" t="s">
        <v>731</v>
      </c>
      <c r="D694" s="218"/>
      <c r="E694" s="217" t="s">
        <v>3063</v>
      </c>
      <c r="F694" s="219">
        <v>4825</v>
      </c>
      <c r="G694" s="220">
        <v>13</v>
      </c>
      <c r="H694" s="217" t="s">
        <v>732</v>
      </c>
      <c r="I694" s="221"/>
    </row>
    <row r="695" spans="2:9" x14ac:dyDescent="0.25">
      <c r="B695" s="212">
        <v>693</v>
      </c>
      <c r="C695" s="212" t="s">
        <v>808</v>
      </c>
      <c r="D695" s="213"/>
      <c r="E695" s="212" t="s">
        <v>3063</v>
      </c>
      <c r="F695" s="214">
        <v>4825</v>
      </c>
      <c r="G695" s="215">
        <v>13</v>
      </c>
      <c r="H695" s="212" t="s">
        <v>733</v>
      </c>
      <c r="I695" s="216"/>
    </row>
    <row r="696" spans="2:9" x14ac:dyDescent="0.25">
      <c r="B696" s="217">
        <v>694</v>
      </c>
      <c r="C696" s="217" t="s">
        <v>734</v>
      </c>
      <c r="D696" s="218"/>
      <c r="E696" s="217" t="s">
        <v>3063</v>
      </c>
      <c r="F696" s="219">
        <v>4825</v>
      </c>
      <c r="G696" s="220">
        <v>13</v>
      </c>
      <c r="H696" s="217" t="s">
        <v>735</v>
      </c>
      <c r="I696" s="221"/>
    </row>
    <row r="697" spans="2:9" x14ac:dyDescent="0.25">
      <c r="B697" s="212">
        <v>695</v>
      </c>
      <c r="C697" s="212" t="s">
        <v>736</v>
      </c>
      <c r="D697" s="213"/>
      <c r="E697" s="212" t="s">
        <v>3063</v>
      </c>
      <c r="F697" s="214">
        <v>4825</v>
      </c>
      <c r="G697" s="215">
        <v>13</v>
      </c>
      <c r="H697" s="212" t="s">
        <v>737</v>
      </c>
      <c r="I697" s="216"/>
    </row>
    <row r="698" spans="2:9" x14ac:dyDescent="0.25">
      <c r="B698" s="217">
        <v>696</v>
      </c>
      <c r="C698" s="217" t="s">
        <v>738</v>
      </c>
      <c r="D698" s="218"/>
      <c r="E698" s="217" t="s">
        <v>3064</v>
      </c>
      <c r="F698" s="219" t="s">
        <v>1444</v>
      </c>
      <c r="G698" s="220" t="s">
        <v>528</v>
      </c>
      <c r="H698" s="217" t="s">
        <v>3384</v>
      </c>
      <c r="I698" s="221"/>
    </row>
    <row r="699" spans="2:9" x14ac:dyDescent="0.25">
      <c r="B699" s="212">
        <v>697</v>
      </c>
      <c r="C699" s="212" t="s">
        <v>750</v>
      </c>
      <c r="D699" s="213"/>
      <c r="E699" s="212" t="s">
        <v>3063</v>
      </c>
      <c r="F699" s="214">
        <v>780</v>
      </c>
      <c r="G699" s="215">
        <v>23</v>
      </c>
      <c r="H699" s="212" t="s">
        <v>751</v>
      </c>
      <c r="I699" s="216"/>
    </row>
    <row r="700" spans="2:9" x14ac:dyDescent="0.25">
      <c r="B700" s="217">
        <v>698</v>
      </c>
      <c r="C700" s="217" t="s">
        <v>752</v>
      </c>
      <c r="D700" s="218"/>
      <c r="E700" s="217" t="s">
        <v>3063</v>
      </c>
      <c r="F700" s="219">
        <v>4825</v>
      </c>
      <c r="G700" s="220">
        <v>13</v>
      </c>
      <c r="H700" s="217" t="s">
        <v>753</v>
      </c>
      <c r="I700" s="221"/>
    </row>
    <row r="701" spans="2:9" x14ac:dyDescent="0.25">
      <c r="B701" s="212">
        <v>699</v>
      </c>
      <c r="C701" s="212" t="s">
        <v>754</v>
      </c>
      <c r="D701" s="213"/>
      <c r="E701" s="212" t="s">
        <v>3063</v>
      </c>
      <c r="F701" s="214">
        <v>4825</v>
      </c>
      <c r="G701" s="215">
        <v>13</v>
      </c>
      <c r="H701" s="212" t="s">
        <v>755</v>
      </c>
      <c r="I701" s="216"/>
    </row>
    <row r="702" spans="2:9" x14ac:dyDescent="0.25">
      <c r="B702" s="217">
        <v>700</v>
      </c>
      <c r="C702" s="217" t="s">
        <v>740</v>
      </c>
      <c r="D702" s="218"/>
      <c r="E702" s="217" t="s">
        <v>3063</v>
      </c>
      <c r="F702" s="219">
        <v>4818</v>
      </c>
      <c r="G702" s="220">
        <v>13</v>
      </c>
      <c r="H702" s="217" t="s">
        <v>741</v>
      </c>
      <c r="I702" s="221"/>
    </row>
    <row r="703" spans="2:9" x14ac:dyDescent="0.25">
      <c r="B703" s="212">
        <v>701</v>
      </c>
      <c r="C703" s="212" t="s">
        <v>742</v>
      </c>
      <c r="D703" s="213"/>
      <c r="E703" s="212" t="s">
        <v>3063</v>
      </c>
      <c r="F703" s="214">
        <v>949</v>
      </c>
      <c r="G703" s="215">
        <v>23</v>
      </c>
      <c r="H703" s="212" t="s">
        <v>743</v>
      </c>
      <c r="I703" s="216"/>
    </row>
    <row r="704" spans="2:9" x14ac:dyDescent="0.25">
      <c r="B704" s="217">
        <v>702</v>
      </c>
      <c r="C704" s="217" t="s">
        <v>744</v>
      </c>
      <c r="D704" s="218"/>
      <c r="E704" s="217" t="s">
        <v>3063</v>
      </c>
      <c r="F704" s="219">
        <v>4825</v>
      </c>
      <c r="G704" s="220">
        <v>13</v>
      </c>
      <c r="H704" s="217" t="s">
        <v>745</v>
      </c>
      <c r="I704" s="221"/>
    </row>
    <row r="705" spans="2:9" x14ac:dyDescent="0.25">
      <c r="B705" s="212">
        <v>703</v>
      </c>
      <c r="C705" s="212" t="s">
        <v>746</v>
      </c>
      <c r="D705" s="213"/>
      <c r="E705" s="212" t="s">
        <v>3065</v>
      </c>
      <c r="F705" s="214">
        <v>3076</v>
      </c>
      <c r="G705" s="212" t="s">
        <v>262</v>
      </c>
      <c r="H705" s="212" t="s">
        <v>747</v>
      </c>
      <c r="I705" s="216"/>
    </row>
    <row r="706" spans="2:9" x14ac:dyDescent="0.25">
      <c r="B706" s="217">
        <v>704</v>
      </c>
      <c r="C706" s="217" t="s">
        <v>756</v>
      </c>
      <c r="D706" s="218"/>
      <c r="E706" s="217" t="s">
        <v>3063</v>
      </c>
      <c r="F706" s="219">
        <v>4825</v>
      </c>
      <c r="G706" s="220">
        <v>13</v>
      </c>
      <c r="H706" s="217" t="s">
        <v>757</v>
      </c>
      <c r="I706" s="221"/>
    </row>
    <row r="707" spans="2:9" x14ac:dyDescent="0.25">
      <c r="B707" s="212">
        <v>705</v>
      </c>
      <c r="C707" s="212" t="s">
        <v>758</v>
      </c>
      <c r="D707" s="213"/>
      <c r="E707" s="212" t="s">
        <v>3063</v>
      </c>
      <c r="F707" s="214">
        <v>4825</v>
      </c>
      <c r="G707" s="215">
        <v>13</v>
      </c>
      <c r="H707" s="212" t="s">
        <v>759</v>
      </c>
      <c r="I707" s="216"/>
    </row>
    <row r="708" spans="2:9" x14ac:dyDescent="0.25">
      <c r="B708" s="217">
        <v>706</v>
      </c>
      <c r="C708" s="217" t="s">
        <v>761</v>
      </c>
      <c r="D708" s="218"/>
      <c r="E708" s="217" t="s">
        <v>3063</v>
      </c>
      <c r="F708" s="219">
        <v>4825</v>
      </c>
      <c r="G708" s="220">
        <v>13</v>
      </c>
      <c r="H708" s="217" t="s">
        <v>760</v>
      </c>
      <c r="I708" s="221"/>
    </row>
    <row r="709" spans="2:9" x14ac:dyDescent="0.25">
      <c r="B709" s="212">
        <v>707</v>
      </c>
      <c r="C709" s="212" t="s">
        <v>762</v>
      </c>
      <c r="D709" s="213"/>
      <c r="E709" s="212" t="s">
        <v>3063</v>
      </c>
      <c r="F709" s="214">
        <v>4825</v>
      </c>
      <c r="G709" s="215">
        <v>13</v>
      </c>
      <c r="H709" s="212" t="s">
        <v>763</v>
      </c>
      <c r="I709" s="216"/>
    </row>
    <row r="710" spans="2:9" x14ac:dyDescent="0.25">
      <c r="B710" s="217">
        <v>708</v>
      </c>
      <c r="C710" s="217" t="s">
        <v>764</v>
      </c>
      <c r="D710" s="218"/>
      <c r="E710" s="217" t="s">
        <v>3063</v>
      </c>
      <c r="F710" s="219">
        <v>4825</v>
      </c>
      <c r="G710" s="220">
        <v>13</v>
      </c>
      <c r="H710" s="217" t="s">
        <v>765</v>
      </c>
      <c r="I710" s="221"/>
    </row>
    <row r="711" spans="2:9" x14ac:dyDescent="0.25">
      <c r="B711" s="212">
        <v>709</v>
      </c>
      <c r="C711" s="212" t="s">
        <v>766</v>
      </c>
      <c r="D711" s="213"/>
      <c r="E711" s="212" t="s">
        <v>3063</v>
      </c>
      <c r="F711" s="214">
        <v>3639</v>
      </c>
      <c r="G711" s="215">
        <v>13</v>
      </c>
      <c r="H711" s="212" t="s">
        <v>767</v>
      </c>
      <c r="I711" s="216"/>
    </row>
    <row r="712" spans="2:9" x14ac:dyDescent="0.25">
      <c r="B712" s="217">
        <v>710</v>
      </c>
      <c r="C712" s="217" t="s">
        <v>1478</v>
      </c>
      <c r="D712" s="218"/>
      <c r="E712" s="217" t="s">
        <v>3063</v>
      </c>
      <c r="F712" s="219">
        <v>4825</v>
      </c>
      <c r="G712" s="220">
        <v>13</v>
      </c>
      <c r="H712" s="217" t="s">
        <v>768</v>
      </c>
      <c r="I712" s="221"/>
    </row>
    <row r="713" spans="2:9" x14ac:dyDescent="0.25">
      <c r="B713" s="212">
        <v>711</v>
      </c>
      <c r="C713" s="212" t="s">
        <v>769</v>
      </c>
      <c r="D713" s="213"/>
      <c r="E713" s="212" t="s">
        <v>3063</v>
      </c>
      <c r="F713" s="214">
        <v>4825</v>
      </c>
      <c r="G713" s="215">
        <v>13</v>
      </c>
      <c r="H713" s="212" t="s">
        <v>772</v>
      </c>
      <c r="I713" s="216"/>
    </row>
    <row r="714" spans="2:9" x14ac:dyDescent="0.25">
      <c r="B714" s="217">
        <v>712</v>
      </c>
      <c r="C714" s="217" t="s">
        <v>770</v>
      </c>
      <c r="D714" s="218"/>
      <c r="E714" s="217" t="s">
        <v>3063</v>
      </c>
      <c r="F714" s="219">
        <v>949</v>
      </c>
      <c r="G714" s="220">
        <v>23</v>
      </c>
      <c r="H714" s="217" t="s">
        <v>771</v>
      </c>
      <c r="I714" s="221"/>
    </row>
    <row r="715" spans="2:9" x14ac:dyDescent="0.25">
      <c r="B715" s="212">
        <v>713</v>
      </c>
      <c r="C715" s="212" t="s">
        <v>773</v>
      </c>
      <c r="D715" s="213"/>
      <c r="E715" s="212" t="s">
        <v>3063</v>
      </c>
      <c r="F715" s="214">
        <v>4825</v>
      </c>
      <c r="G715" s="215">
        <v>13</v>
      </c>
      <c r="H715" s="212" t="s">
        <v>774</v>
      </c>
      <c r="I715" s="216"/>
    </row>
    <row r="716" spans="2:9" x14ac:dyDescent="0.25">
      <c r="B716" s="217">
        <v>714</v>
      </c>
      <c r="C716" s="217" t="s">
        <v>775</v>
      </c>
      <c r="D716" s="218"/>
      <c r="E716" s="217" t="s">
        <v>3063</v>
      </c>
      <c r="F716" s="219">
        <v>2734</v>
      </c>
      <c r="G716" s="220">
        <v>13</v>
      </c>
      <c r="H716" s="217" t="s">
        <v>776</v>
      </c>
      <c r="I716" s="221"/>
    </row>
    <row r="717" spans="2:9" x14ac:dyDescent="0.25">
      <c r="B717" s="212">
        <v>715</v>
      </c>
      <c r="C717" s="212" t="s">
        <v>777</v>
      </c>
      <c r="D717" s="213"/>
      <c r="E717" s="212" t="s">
        <v>3065</v>
      </c>
      <c r="F717" s="214" t="s">
        <v>26</v>
      </c>
      <c r="G717" s="215" t="s">
        <v>354</v>
      </c>
      <c r="H717" s="212" t="s">
        <v>778</v>
      </c>
      <c r="I717" s="216"/>
    </row>
    <row r="718" spans="2:9" x14ac:dyDescent="0.25">
      <c r="B718" s="217">
        <v>716</v>
      </c>
      <c r="C718" s="217" t="s">
        <v>779</v>
      </c>
      <c r="D718" s="218"/>
      <c r="E718" s="217" t="s">
        <v>3063</v>
      </c>
      <c r="F718" s="219">
        <v>4825</v>
      </c>
      <c r="G718" s="220">
        <v>13</v>
      </c>
      <c r="H718" s="217" t="s">
        <v>780</v>
      </c>
      <c r="I718" s="221"/>
    </row>
    <row r="719" spans="2:9" x14ac:dyDescent="0.25">
      <c r="B719" s="212">
        <v>717</v>
      </c>
      <c r="C719" s="212" t="s">
        <v>781</v>
      </c>
      <c r="D719" s="213"/>
      <c r="E719" s="212" t="s">
        <v>3063</v>
      </c>
      <c r="F719" s="214">
        <v>4825</v>
      </c>
      <c r="G719" s="215">
        <v>13</v>
      </c>
      <c r="H719" s="212" t="s">
        <v>782</v>
      </c>
      <c r="I719" s="216"/>
    </row>
    <row r="720" spans="2:9" x14ac:dyDescent="0.25">
      <c r="B720" s="217">
        <v>718</v>
      </c>
      <c r="C720" s="217"/>
      <c r="D720" s="218"/>
      <c r="E720" s="217"/>
      <c r="F720" s="219"/>
      <c r="G720" s="217"/>
      <c r="H720" s="217"/>
      <c r="I720" s="221"/>
    </row>
    <row r="721" spans="2:9" x14ac:dyDescent="0.25">
      <c r="B721" s="212">
        <v>719</v>
      </c>
      <c r="C721" s="212" t="s">
        <v>783</v>
      </c>
      <c r="D721" s="213"/>
      <c r="E721" s="212" t="s">
        <v>3063</v>
      </c>
      <c r="F721" s="214">
        <v>4825</v>
      </c>
      <c r="G721" s="212">
        <v>1288</v>
      </c>
      <c r="H721" s="212" t="s">
        <v>2884</v>
      </c>
      <c r="I721" s="216"/>
    </row>
    <row r="722" spans="2:9" x14ac:dyDescent="0.25">
      <c r="B722" s="217">
        <v>720</v>
      </c>
      <c r="C722" s="217" t="s">
        <v>784</v>
      </c>
      <c r="D722" s="218"/>
      <c r="E722" s="217" t="s">
        <v>3063</v>
      </c>
      <c r="F722" s="219">
        <v>4825</v>
      </c>
      <c r="G722" s="220">
        <v>13</v>
      </c>
      <c r="H722" s="217" t="s">
        <v>785</v>
      </c>
      <c r="I722" s="221"/>
    </row>
    <row r="723" spans="2:9" x14ac:dyDescent="0.25">
      <c r="B723" s="212">
        <v>721</v>
      </c>
      <c r="C723" s="212" t="s">
        <v>786</v>
      </c>
      <c r="D723" s="213"/>
      <c r="E723" s="212" t="s">
        <v>3063</v>
      </c>
      <c r="F723" s="214">
        <v>780</v>
      </c>
      <c r="G723" s="215">
        <v>23</v>
      </c>
      <c r="H723" s="212" t="s">
        <v>787</v>
      </c>
      <c r="I723" s="216"/>
    </row>
    <row r="724" spans="2:9" x14ac:dyDescent="0.25">
      <c r="B724" s="217">
        <v>722</v>
      </c>
      <c r="C724" s="217" t="s">
        <v>788</v>
      </c>
      <c r="D724" s="218"/>
      <c r="E724" s="217" t="s">
        <v>3063</v>
      </c>
      <c r="F724" s="219">
        <v>4825</v>
      </c>
      <c r="G724" s="220">
        <v>13</v>
      </c>
      <c r="H724" s="217" t="s">
        <v>789</v>
      </c>
      <c r="I724" s="221"/>
    </row>
    <row r="725" spans="2:9" x14ac:dyDescent="0.25">
      <c r="B725" s="212">
        <v>723</v>
      </c>
      <c r="C725" s="212" t="s">
        <v>790</v>
      </c>
      <c r="D725" s="213"/>
      <c r="E725" s="212" t="s">
        <v>3063</v>
      </c>
      <c r="F725" s="214">
        <v>4825</v>
      </c>
      <c r="G725" s="215">
        <v>13</v>
      </c>
      <c r="H725" s="212" t="s">
        <v>791</v>
      </c>
      <c r="I725" s="216"/>
    </row>
    <row r="726" spans="2:9" x14ac:dyDescent="0.25">
      <c r="B726" s="217">
        <v>724</v>
      </c>
      <c r="C726" s="217" t="s">
        <v>792</v>
      </c>
      <c r="D726" s="218"/>
      <c r="E726" s="217" t="s">
        <v>3063</v>
      </c>
      <c r="F726" s="219">
        <v>780</v>
      </c>
      <c r="G726" s="220">
        <v>13</v>
      </c>
      <c r="H726" s="217" t="s">
        <v>793</v>
      </c>
      <c r="I726" s="221"/>
    </row>
    <row r="727" spans="2:9" x14ac:dyDescent="0.25">
      <c r="B727" s="212">
        <v>725</v>
      </c>
      <c r="C727" s="212" t="s">
        <v>794</v>
      </c>
      <c r="D727" s="213"/>
      <c r="E727" s="212" t="s">
        <v>3063</v>
      </c>
      <c r="F727" s="214">
        <v>780</v>
      </c>
      <c r="G727" s="215">
        <v>13</v>
      </c>
      <c r="H727" s="212" t="s">
        <v>795</v>
      </c>
      <c r="I727" s="216"/>
    </row>
    <row r="728" spans="2:9" x14ac:dyDescent="0.25">
      <c r="B728" s="217">
        <v>726</v>
      </c>
      <c r="C728" s="217" t="s">
        <v>796</v>
      </c>
      <c r="D728" s="218"/>
      <c r="E728" s="217" t="s">
        <v>3063</v>
      </c>
      <c r="F728" s="219">
        <v>4825</v>
      </c>
      <c r="G728" s="220">
        <v>13</v>
      </c>
      <c r="H728" s="217" t="s">
        <v>797</v>
      </c>
      <c r="I728" s="221"/>
    </row>
    <row r="729" spans="2:9" x14ac:dyDescent="0.25">
      <c r="B729" s="212">
        <v>727</v>
      </c>
      <c r="C729" s="212" t="s">
        <v>798</v>
      </c>
      <c r="D729" s="213"/>
      <c r="E729" s="212" t="s">
        <v>3063</v>
      </c>
      <c r="F729" s="214">
        <v>4825</v>
      </c>
      <c r="G729" s="215">
        <v>13</v>
      </c>
      <c r="H729" s="212" t="s">
        <v>799</v>
      </c>
      <c r="I729" s="216"/>
    </row>
    <row r="730" spans="2:9" x14ac:dyDescent="0.25">
      <c r="B730" s="217">
        <v>728</v>
      </c>
      <c r="C730" s="217" t="s">
        <v>950</v>
      </c>
      <c r="D730" s="218"/>
      <c r="E730" s="217" t="s">
        <v>3063</v>
      </c>
      <c r="F730" s="219">
        <v>4825</v>
      </c>
      <c r="G730" s="220">
        <v>13</v>
      </c>
      <c r="H730" s="217" t="s">
        <v>800</v>
      </c>
      <c r="I730" s="221"/>
    </row>
    <row r="731" spans="2:9" x14ac:dyDescent="0.25">
      <c r="B731" s="212">
        <v>729</v>
      </c>
      <c r="C731" s="212" t="s">
        <v>801</v>
      </c>
      <c r="D731" s="213"/>
      <c r="E731" s="212" t="s">
        <v>3063</v>
      </c>
      <c r="F731" s="214">
        <v>4825</v>
      </c>
      <c r="G731" s="215">
        <v>13</v>
      </c>
      <c r="H731" s="212" t="s">
        <v>802</v>
      </c>
      <c r="I731" s="216"/>
    </row>
    <row r="732" spans="2:9" x14ac:dyDescent="0.25">
      <c r="B732" s="217">
        <v>730</v>
      </c>
      <c r="C732" s="217" t="s">
        <v>803</v>
      </c>
      <c r="D732" s="218"/>
      <c r="E732" s="217" t="s">
        <v>3063</v>
      </c>
      <c r="F732" s="219">
        <v>4825</v>
      </c>
      <c r="G732" s="220">
        <v>13</v>
      </c>
      <c r="H732" s="217" t="s">
        <v>804</v>
      </c>
      <c r="I732" s="221"/>
    </row>
    <row r="733" spans="2:9" x14ac:dyDescent="0.25">
      <c r="B733" s="212">
        <v>731</v>
      </c>
      <c r="C733" s="212" t="s">
        <v>1007</v>
      </c>
      <c r="D733" s="213"/>
      <c r="E733" s="212" t="s">
        <v>3065</v>
      </c>
      <c r="F733" s="214" t="s">
        <v>26</v>
      </c>
      <c r="G733" s="212" t="s">
        <v>354</v>
      </c>
      <c r="H733" s="212" t="s">
        <v>2080</v>
      </c>
      <c r="I733" s="216"/>
    </row>
    <row r="734" spans="2:9" x14ac:dyDescent="0.25">
      <c r="B734" s="217">
        <v>732</v>
      </c>
      <c r="C734" s="217" t="s">
        <v>805</v>
      </c>
      <c r="D734" s="218"/>
      <c r="E734" s="217" t="s">
        <v>3063</v>
      </c>
      <c r="F734" s="219">
        <v>4379</v>
      </c>
      <c r="G734" s="220">
        <v>13</v>
      </c>
      <c r="H734" s="217" t="s">
        <v>809</v>
      </c>
      <c r="I734" s="221"/>
    </row>
    <row r="735" spans="2:9" x14ac:dyDescent="0.25">
      <c r="B735" s="212">
        <v>733</v>
      </c>
      <c r="C735" s="212" t="s">
        <v>806</v>
      </c>
      <c r="D735" s="213"/>
      <c r="E735" s="212" t="s">
        <v>3063</v>
      </c>
      <c r="F735" s="214">
        <v>780</v>
      </c>
      <c r="G735" s="215">
        <v>13</v>
      </c>
      <c r="H735" s="212" t="s">
        <v>807</v>
      </c>
      <c r="I735" s="216"/>
    </row>
    <row r="736" spans="2:9" x14ac:dyDescent="0.25">
      <c r="B736" s="217">
        <v>734</v>
      </c>
      <c r="C736" s="217" t="s">
        <v>867</v>
      </c>
      <c r="D736" s="218"/>
      <c r="E736" s="217" t="s">
        <v>3063</v>
      </c>
      <c r="F736" s="219">
        <v>4825</v>
      </c>
      <c r="G736" s="220">
        <v>13</v>
      </c>
      <c r="H736" s="217" t="s">
        <v>818</v>
      </c>
      <c r="I736" s="221"/>
    </row>
    <row r="737" spans="2:9" x14ac:dyDescent="0.25">
      <c r="B737" s="212">
        <v>735</v>
      </c>
      <c r="C737" s="212" t="s">
        <v>819</v>
      </c>
      <c r="D737" s="213"/>
      <c r="E737" s="212" t="s">
        <v>3063</v>
      </c>
      <c r="F737" s="214">
        <v>4825</v>
      </c>
      <c r="G737" s="215">
        <v>13</v>
      </c>
      <c r="H737" s="212" t="s">
        <v>820</v>
      </c>
      <c r="I737" s="216"/>
    </row>
    <row r="738" spans="2:9" x14ac:dyDescent="0.25">
      <c r="B738" s="217">
        <v>736</v>
      </c>
      <c r="C738" s="217" t="s">
        <v>821</v>
      </c>
      <c r="D738" s="218"/>
      <c r="E738" s="217" t="s">
        <v>3065</v>
      </c>
      <c r="F738" s="219" t="s">
        <v>26</v>
      </c>
      <c r="G738" s="220" t="s">
        <v>354</v>
      </c>
      <c r="H738" s="217" t="s">
        <v>822</v>
      </c>
      <c r="I738" s="221"/>
    </row>
    <row r="739" spans="2:9" x14ac:dyDescent="0.25">
      <c r="B739" s="212">
        <v>737</v>
      </c>
      <c r="C739" s="212" t="s">
        <v>823</v>
      </c>
      <c r="D739" s="213"/>
      <c r="E739" s="212" t="s">
        <v>3063</v>
      </c>
      <c r="F739" s="214">
        <v>4825</v>
      </c>
      <c r="G739" s="215">
        <v>13</v>
      </c>
      <c r="H739" s="212" t="s">
        <v>824</v>
      </c>
      <c r="I739" s="216"/>
    </row>
    <row r="740" spans="2:9" x14ac:dyDescent="0.25">
      <c r="B740" s="217">
        <v>738</v>
      </c>
      <c r="C740" s="217" t="s">
        <v>814</v>
      </c>
      <c r="D740" s="218"/>
      <c r="E740" s="217" t="s">
        <v>3063</v>
      </c>
      <c r="F740" s="219">
        <v>780</v>
      </c>
      <c r="G740" s="220">
        <v>23</v>
      </c>
      <c r="H740" s="217" t="s">
        <v>815</v>
      </c>
      <c r="I740" s="221"/>
    </row>
    <row r="741" spans="2:9" x14ac:dyDescent="0.25">
      <c r="B741" s="212">
        <v>739</v>
      </c>
      <c r="C741" s="212" t="s">
        <v>816</v>
      </c>
      <c r="D741" s="213"/>
      <c r="E741" s="212" t="s">
        <v>3063</v>
      </c>
      <c r="F741" s="214">
        <v>3233</v>
      </c>
      <c r="G741" s="215">
        <v>23</v>
      </c>
      <c r="H741" s="212" t="s">
        <v>817</v>
      </c>
      <c r="I741" s="216"/>
    </row>
    <row r="742" spans="2:9" x14ac:dyDescent="0.25">
      <c r="B742" s="217">
        <v>740</v>
      </c>
      <c r="C742" s="217" t="s">
        <v>832</v>
      </c>
      <c r="D742" s="218"/>
      <c r="E742" s="217" t="s">
        <v>3064</v>
      </c>
      <c r="F742" s="219" t="s">
        <v>36</v>
      </c>
      <c r="G742" s="217" t="s">
        <v>528</v>
      </c>
      <c r="H742" s="217" t="s">
        <v>827</v>
      </c>
      <c r="I742" s="221"/>
    </row>
    <row r="743" spans="2:9" x14ac:dyDescent="0.25">
      <c r="B743" s="212">
        <v>741</v>
      </c>
      <c r="C743" s="212" t="s">
        <v>825</v>
      </c>
      <c r="D743" s="213"/>
      <c r="E743" s="212" t="s">
        <v>3063</v>
      </c>
      <c r="F743" s="214">
        <v>2734</v>
      </c>
      <c r="G743" s="215">
        <v>13</v>
      </c>
      <c r="H743" s="212" t="s">
        <v>826</v>
      </c>
      <c r="I743" s="216"/>
    </row>
    <row r="744" spans="2:9" x14ac:dyDescent="0.25">
      <c r="B744" s="217">
        <v>742</v>
      </c>
      <c r="C744" s="217" t="s">
        <v>828</v>
      </c>
      <c r="D744" s="218"/>
      <c r="E744" s="217" t="s">
        <v>3063</v>
      </c>
      <c r="F744" s="219">
        <v>4825</v>
      </c>
      <c r="G744" s="220">
        <v>13</v>
      </c>
      <c r="H744" s="217" t="s">
        <v>829</v>
      </c>
      <c r="I744" s="221"/>
    </row>
    <row r="745" spans="2:9" x14ac:dyDescent="0.25">
      <c r="B745" s="212">
        <v>743</v>
      </c>
      <c r="C745" s="212" t="s">
        <v>830</v>
      </c>
      <c r="D745" s="213"/>
      <c r="E745" s="212" t="s">
        <v>3063</v>
      </c>
      <c r="F745" s="214">
        <v>4825</v>
      </c>
      <c r="G745" s="215">
        <v>13</v>
      </c>
      <c r="H745" s="212" t="s">
        <v>831</v>
      </c>
      <c r="I745" s="216"/>
    </row>
    <row r="746" spans="2:9" x14ac:dyDescent="0.25">
      <c r="B746" s="217">
        <v>744</v>
      </c>
      <c r="C746" s="217" t="s">
        <v>835</v>
      </c>
      <c r="D746" s="218"/>
      <c r="E746" s="217" t="s">
        <v>3063</v>
      </c>
      <c r="F746" s="219">
        <v>4825</v>
      </c>
      <c r="G746" s="220">
        <v>13</v>
      </c>
      <c r="H746" s="217" t="s">
        <v>836</v>
      </c>
      <c r="I746" s="221"/>
    </row>
    <row r="747" spans="2:9" x14ac:dyDescent="0.25">
      <c r="B747" s="212">
        <v>745</v>
      </c>
      <c r="C747" s="212" t="s">
        <v>868</v>
      </c>
      <c r="D747" s="213"/>
      <c r="E747" s="212" t="s">
        <v>3063</v>
      </c>
      <c r="F747" s="214">
        <v>4825</v>
      </c>
      <c r="G747" s="215">
        <v>13</v>
      </c>
      <c r="H747" s="212" t="s">
        <v>837</v>
      </c>
      <c r="I747" s="216"/>
    </row>
    <row r="748" spans="2:9" x14ac:dyDescent="0.25">
      <c r="B748" s="217">
        <v>746</v>
      </c>
      <c r="C748" s="217" t="s">
        <v>838</v>
      </c>
      <c r="D748" s="218"/>
      <c r="E748" s="217" t="s">
        <v>3063</v>
      </c>
      <c r="F748" s="219">
        <v>4825</v>
      </c>
      <c r="G748" s="220">
        <v>13</v>
      </c>
      <c r="H748" s="217" t="s">
        <v>839</v>
      </c>
      <c r="I748" s="221"/>
    </row>
    <row r="749" spans="2:9" x14ac:dyDescent="0.25">
      <c r="B749" s="212">
        <v>747</v>
      </c>
      <c r="C749" s="212" t="s">
        <v>840</v>
      </c>
      <c r="D749" s="213"/>
      <c r="E749" s="212" t="s">
        <v>3063</v>
      </c>
      <c r="F749" s="214">
        <v>4825</v>
      </c>
      <c r="G749" s="215">
        <v>13</v>
      </c>
      <c r="H749" s="212" t="s">
        <v>841</v>
      </c>
      <c r="I749" s="216"/>
    </row>
    <row r="750" spans="2:9" x14ac:dyDescent="0.25">
      <c r="B750" s="217">
        <v>748</v>
      </c>
      <c r="C750" s="217" t="s">
        <v>842</v>
      </c>
      <c r="D750" s="218"/>
      <c r="E750" s="217" t="s">
        <v>3063</v>
      </c>
      <c r="F750" s="219">
        <v>4825</v>
      </c>
      <c r="G750" s="220">
        <v>13</v>
      </c>
      <c r="H750" s="217" t="s">
        <v>843</v>
      </c>
      <c r="I750" s="221"/>
    </row>
    <row r="751" spans="2:9" x14ac:dyDescent="0.25">
      <c r="B751" s="212">
        <v>749</v>
      </c>
      <c r="C751" s="212" t="s">
        <v>844</v>
      </c>
      <c r="D751" s="213"/>
      <c r="E751" s="212" t="s">
        <v>3063</v>
      </c>
      <c r="F751" s="214">
        <v>4825</v>
      </c>
      <c r="G751" s="215">
        <v>13</v>
      </c>
      <c r="H751" s="212" t="s">
        <v>845</v>
      </c>
      <c r="I751" s="216"/>
    </row>
    <row r="752" spans="2:9" x14ac:dyDescent="0.25">
      <c r="B752" s="217">
        <v>750</v>
      </c>
      <c r="C752" s="217" t="s">
        <v>846</v>
      </c>
      <c r="D752" s="218"/>
      <c r="E752" s="217" t="s">
        <v>3063</v>
      </c>
      <c r="F752" s="219">
        <v>346</v>
      </c>
      <c r="G752" s="220">
        <v>13</v>
      </c>
      <c r="H752" s="217" t="s">
        <v>847</v>
      </c>
      <c r="I752" s="221"/>
    </row>
    <row r="753" spans="2:9" x14ac:dyDescent="0.25">
      <c r="B753" s="212">
        <v>751</v>
      </c>
      <c r="C753" s="212" t="s">
        <v>1243</v>
      </c>
      <c r="D753" s="213"/>
      <c r="E753" s="212" t="s">
        <v>3063</v>
      </c>
      <c r="F753" s="214">
        <v>150</v>
      </c>
      <c r="G753" s="215">
        <v>13</v>
      </c>
      <c r="H753" s="212" t="s">
        <v>848</v>
      </c>
      <c r="I753" s="216"/>
    </row>
    <row r="754" spans="2:9" x14ac:dyDescent="0.25">
      <c r="B754" s="217">
        <v>752</v>
      </c>
      <c r="C754" s="217" t="s">
        <v>850</v>
      </c>
      <c r="D754" s="218"/>
      <c r="E754" s="217" t="s">
        <v>3063</v>
      </c>
      <c r="F754" s="219">
        <v>4825</v>
      </c>
      <c r="G754" s="220">
        <v>13</v>
      </c>
      <c r="H754" s="217" t="s">
        <v>851</v>
      </c>
      <c r="I754" s="221"/>
    </row>
    <row r="755" spans="2:9" x14ac:dyDescent="0.25">
      <c r="B755" s="212">
        <v>753</v>
      </c>
      <c r="C755" s="212" t="s">
        <v>1248</v>
      </c>
      <c r="D755" s="213"/>
      <c r="E755" s="212" t="s">
        <v>3063</v>
      </c>
      <c r="F755" s="214">
        <v>780</v>
      </c>
      <c r="G755" s="215">
        <v>23</v>
      </c>
      <c r="H755" s="212" t="s">
        <v>852</v>
      </c>
      <c r="I755" s="216"/>
    </row>
    <row r="756" spans="2:9" x14ac:dyDescent="0.25">
      <c r="B756" s="217">
        <v>754</v>
      </c>
      <c r="C756" s="217" t="s">
        <v>853</v>
      </c>
      <c r="D756" s="218"/>
      <c r="E756" s="217" t="s">
        <v>3063</v>
      </c>
      <c r="F756" s="219">
        <v>32</v>
      </c>
      <c r="G756" s="220">
        <v>23</v>
      </c>
      <c r="H756" s="217" t="s">
        <v>854</v>
      </c>
      <c r="I756" s="221"/>
    </row>
    <row r="757" spans="2:9" x14ac:dyDescent="0.25">
      <c r="B757" s="212">
        <v>755</v>
      </c>
      <c r="C757" s="212" t="s">
        <v>855</v>
      </c>
      <c r="D757" s="213"/>
      <c r="E757" s="212" t="s">
        <v>3063</v>
      </c>
      <c r="F757" s="214">
        <v>4825</v>
      </c>
      <c r="G757" s="215">
        <v>13</v>
      </c>
      <c r="H757" s="212" t="s">
        <v>856</v>
      </c>
      <c r="I757" s="216"/>
    </row>
    <row r="758" spans="2:9" x14ac:dyDescent="0.25">
      <c r="B758" s="217">
        <v>756</v>
      </c>
      <c r="C758" s="217" t="s">
        <v>857</v>
      </c>
      <c r="D758" s="218"/>
      <c r="E758" s="217" t="s">
        <v>3063</v>
      </c>
      <c r="F758" s="219">
        <v>4825</v>
      </c>
      <c r="G758" s="220">
        <v>13</v>
      </c>
      <c r="H758" s="217" t="s">
        <v>858</v>
      </c>
      <c r="I758" s="221"/>
    </row>
    <row r="759" spans="2:9" x14ac:dyDescent="0.25">
      <c r="B759" s="212">
        <v>757</v>
      </c>
      <c r="C759" s="212" t="s">
        <v>859</v>
      </c>
      <c r="D759" s="213"/>
      <c r="E759" s="212" t="s">
        <v>3063</v>
      </c>
      <c r="F759" s="214">
        <v>4825</v>
      </c>
      <c r="G759" s="215">
        <v>13</v>
      </c>
      <c r="H759" s="212" t="s">
        <v>860</v>
      </c>
      <c r="I759" s="216"/>
    </row>
    <row r="760" spans="2:9" x14ac:dyDescent="0.25">
      <c r="B760" s="217">
        <v>758</v>
      </c>
      <c r="C760" s="217" t="s">
        <v>861</v>
      </c>
      <c r="D760" s="218"/>
      <c r="E760" s="217" t="s">
        <v>3063</v>
      </c>
      <c r="F760" s="219">
        <v>780</v>
      </c>
      <c r="G760" s="220">
        <v>23</v>
      </c>
      <c r="H760" s="217" t="s">
        <v>862</v>
      </c>
      <c r="I760" s="221"/>
    </row>
    <row r="761" spans="2:9" x14ac:dyDescent="0.25">
      <c r="B761" s="212">
        <v>759</v>
      </c>
      <c r="C761" s="212" t="s">
        <v>863</v>
      </c>
      <c r="D761" s="213"/>
      <c r="E761" s="212" t="s">
        <v>3063</v>
      </c>
      <c r="F761" s="214">
        <v>4825</v>
      </c>
      <c r="G761" s="215">
        <v>13</v>
      </c>
      <c r="H761" s="212" t="s">
        <v>864</v>
      </c>
      <c r="I761" s="216"/>
    </row>
    <row r="762" spans="2:9" x14ac:dyDescent="0.25">
      <c r="B762" s="217">
        <v>760</v>
      </c>
      <c r="C762" s="217" t="s">
        <v>865</v>
      </c>
      <c r="D762" s="218"/>
      <c r="E762" s="217" t="s">
        <v>3063</v>
      </c>
      <c r="F762" s="219">
        <v>4825</v>
      </c>
      <c r="G762" s="220">
        <v>13</v>
      </c>
      <c r="H762" s="217" t="s">
        <v>866</v>
      </c>
      <c r="I762" s="221"/>
    </row>
    <row r="763" spans="2:9" x14ac:dyDescent="0.25">
      <c r="B763" s="212">
        <v>761</v>
      </c>
      <c r="C763" s="212" t="s">
        <v>871</v>
      </c>
      <c r="D763" s="213"/>
      <c r="E763" s="212" t="s">
        <v>3063</v>
      </c>
      <c r="F763" s="214">
        <v>780</v>
      </c>
      <c r="G763" s="215">
        <v>23</v>
      </c>
      <c r="H763" s="212" t="s">
        <v>872</v>
      </c>
      <c r="I763" s="216"/>
    </row>
    <row r="764" spans="2:9" x14ac:dyDescent="0.25">
      <c r="B764" s="217">
        <v>762</v>
      </c>
      <c r="C764" s="217" t="s">
        <v>873</v>
      </c>
      <c r="D764" s="218"/>
      <c r="E764" s="217" t="s">
        <v>3063</v>
      </c>
      <c r="F764" s="219">
        <v>4825</v>
      </c>
      <c r="G764" s="220">
        <v>13</v>
      </c>
      <c r="H764" s="217" t="s">
        <v>874</v>
      </c>
      <c r="I764" s="221"/>
    </row>
    <row r="765" spans="2:9" x14ac:dyDescent="0.25">
      <c r="B765" s="212">
        <v>763</v>
      </c>
      <c r="C765" s="212" t="s">
        <v>875</v>
      </c>
      <c r="D765" s="213"/>
      <c r="E765" s="212" t="s">
        <v>3063</v>
      </c>
      <c r="F765" s="214">
        <v>780</v>
      </c>
      <c r="G765" s="215">
        <v>23</v>
      </c>
      <c r="H765" s="212" t="s">
        <v>876</v>
      </c>
      <c r="I765" s="216"/>
    </row>
    <row r="766" spans="2:9" x14ac:dyDescent="0.25">
      <c r="B766" s="217">
        <v>764</v>
      </c>
      <c r="C766" s="217" t="s">
        <v>877</v>
      </c>
      <c r="D766" s="218"/>
      <c r="E766" s="217" t="s">
        <v>3063</v>
      </c>
      <c r="F766" s="219">
        <v>4825</v>
      </c>
      <c r="G766" s="220">
        <v>13</v>
      </c>
      <c r="H766" s="217" t="s">
        <v>878</v>
      </c>
      <c r="I766" s="221"/>
    </row>
    <row r="767" spans="2:9" x14ac:dyDescent="0.25">
      <c r="B767" s="212">
        <v>765</v>
      </c>
      <c r="C767" s="212" t="s">
        <v>879</v>
      </c>
      <c r="D767" s="213"/>
      <c r="E767" s="212" t="s">
        <v>3063</v>
      </c>
      <c r="F767" s="214">
        <v>780</v>
      </c>
      <c r="G767" s="215">
        <v>13</v>
      </c>
      <c r="H767" s="212" t="s">
        <v>880</v>
      </c>
      <c r="I767" s="216"/>
    </row>
    <row r="768" spans="2:9" x14ac:dyDescent="0.25">
      <c r="B768" s="217">
        <v>766</v>
      </c>
      <c r="C768" s="217" t="s">
        <v>881</v>
      </c>
      <c r="D768" s="218"/>
      <c r="E768" s="217" t="s">
        <v>3063</v>
      </c>
      <c r="F768" s="219">
        <v>4825</v>
      </c>
      <c r="G768" s="220">
        <v>13</v>
      </c>
      <c r="H768" s="217" t="s">
        <v>882</v>
      </c>
      <c r="I768" s="221"/>
    </row>
    <row r="769" spans="2:9" x14ac:dyDescent="0.25">
      <c r="B769" s="212">
        <v>767</v>
      </c>
      <c r="C769" s="212" t="s">
        <v>883</v>
      </c>
      <c r="D769" s="213"/>
      <c r="E769" s="212" t="s">
        <v>3063</v>
      </c>
      <c r="F769" s="214">
        <v>4825</v>
      </c>
      <c r="G769" s="215">
        <v>13</v>
      </c>
      <c r="H769" s="212" t="s">
        <v>884</v>
      </c>
      <c r="I769" s="216"/>
    </row>
    <row r="770" spans="2:9" x14ac:dyDescent="0.25">
      <c r="B770" s="217">
        <v>768</v>
      </c>
      <c r="C770" s="217" t="s">
        <v>885</v>
      </c>
      <c r="D770" s="218"/>
      <c r="E770" s="217" t="s">
        <v>3063</v>
      </c>
      <c r="F770" s="219">
        <v>4825</v>
      </c>
      <c r="G770" s="220">
        <v>13</v>
      </c>
      <c r="H770" s="217" t="s">
        <v>886</v>
      </c>
      <c r="I770" s="221"/>
    </row>
    <row r="771" spans="2:9" x14ac:dyDescent="0.25">
      <c r="B771" s="212">
        <v>769</v>
      </c>
      <c r="C771" s="212" t="s">
        <v>869</v>
      </c>
      <c r="D771" s="213"/>
      <c r="E771" s="212" t="s">
        <v>3063</v>
      </c>
      <c r="F771" s="214">
        <v>4818</v>
      </c>
      <c r="G771" s="215">
        <v>13</v>
      </c>
      <c r="H771" s="212" t="s">
        <v>870</v>
      </c>
      <c r="I771" s="216"/>
    </row>
    <row r="772" spans="2:9" x14ac:dyDescent="0.25">
      <c r="B772" s="217">
        <v>770</v>
      </c>
      <c r="C772" s="217" t="s">
        <v>887</v>
      </c>
      <c r="D772" s="218"/>
      <c r="E772" s="217" t="s">
        <v>3064</v>
      </c>
      <c r="F772" s="219" t="s">
        <v>36</v>
      </c>
      <c r="G772" s="217" t="s">
        <v>528</v>
      </c>
      <c r="H772" s="217" t="s">
        <v>888</v>
      </c>
      <c r="I772" s="221"/>
    </row>
    <row r="773" spans="2:9" x14ac:dyDescent="0.25">
      <c r="B773" s="212">
        <v>771</v>
      </c>
      <c r="C773" s="212" t="s">
        <v>889</v>
      </c>
      <c r="D773" s="213"/>
      <c r="E773" s="212" t="s">
        <v>3064</v>
      </c>
      <c r="F773" s="214" t="s">
        <v>36</v>
      </c>
      <c r="G773" s="212" t="s">
        <v>528</v>
      </c>
      <c r="H773" s="212" t="s">
        <v>890</v>
      </c>
      <c r="I773" s="216"/>
    </row>
    <row r="774" spans="2:9" x14ac:dyDescent="0.25">
      <c r="B774" s="217">
        <v>772</v>
      </c>
      <c r="C774" s="217" t="s">
        <v>891</v>
      </c>
      <c r="D774" s="218"/>
      <c r="E774" s="217" t="s">
        <v>3063</v>
      </c>
      <c r="F774" s="219">
        <v>2734</v>
      </c>
      <c r="G774" s="220">
        <v>13</v>
      </c>
      <c r="H774" s="217" t="s">
        <v>892</v>
      </c>
      <c r="I774" s="221"/>
    </row>
    <row r="775" spans="2:9" x14ac:dyDescent="0.25">
      <c r="B775" s="212">
        <v>773</v>
      </c>
      <c r="C775" s="212" t="s">
        <v>893</v>
      </c>
      <c r="D775" s="213"/>
      <c r="E775" s="212" t="s">
        <v>3063</v>
      </c>
      <c r="F775" s="214">
        <v>4825</v>
      </c>
      <c r="G775" s="215">
        <v>13</v>
      </c>
      <c r="H775" s="212" t="s">
        <v>894</v>
      </c>
      <c r="I775" s="216"/>
    </row>
    <row r="776" spans="2:9" x14ac:dyDescent="0.25">
      <c r="B776" s="217">
        <v>774</v>
      </c>
      <c r="C776" s="217" t="s">
        <v>895</v>
      </c>
      <c r="D776" s="218"/>
      <c r="E776" s="217" t="s">
        <v>3063</v>
      </c>
      <c r="F776" s="219">
        <v>4825</v>
      </c>
      <c r="G776" s="220">
        <v>13</v>
      </c>
      <c r="H776" s="217" t="s">
        <v>896</v>
      </c>
      <c r="I776" s="221"/>
    </row>
    <row r="777" spans="2:9" x14ac:dyDescent="0.25">
      <c r="B777" s="212">
        <v>775</v>
      </c>
      <c r="C777" s="212" t="s">
        <v>897</v>
      </c>
      <c r="D777" s="213"/>
      <c r="E777" s="212" t="s">
        <v>3063</v>
      </c>
      <c r="F777" s="214">
        <v>4825</v>
      </c>
      <c r="G777" s="215">
        <v>13</v>
      </c>
      <c r="H777" s="212" t="s">
        <v>898</v>
      </c>
      <c r="I777" s="216"/>
    </row>
    <row r="778" spans="2:9" x14ac:dyDescent="0.25">
      <c r="B778" s="217">
        <v>776</v>
      </c>
      <c r="C778" s="217" t="s">
        <v>899</v>
      </c>
      <c r="D778" s="218"/>
      <c r="E778" s="217" t="s">
        <v>3063</v>
      </c>
      <c r="F778" s="219">
        <v>780</v>
      </c>
      <c r="G778" s="220">
        <v>23</v>
      </c>
      <c r="H778" s="217" t="s">
        <v>900</v>
      </c>
      <c r="I778" s="221"/>
    </row>
    <row r="779" spans="2:9" x14ac:dyDescent="0.25">
      <c r="B779" s="212">
        <v>777</v>
      </c>
      <c r="C779" s="212" t="s">
        <v>901</v>
      </c>
      <c r="D779" s="213"/>
      <c r="E779" s="212" t="s">
        <v>3063</v>
      </c>
      <c r="F779" s="214">
        <v>4825</v>
      </c>
      <c r="G779" s="215">
        <v>13</v>
      </c>
      <c r="H779" s="212" t="s">
        <v>902</v>
      </c>
      <c r="I779" s="216"/>
    </row>
    <row r="780" spans="2:9" x14ac:dyDescent="0.25">
      <c r="B780" s="217">
        <v>778</v>
      </c>
      <c r="C780" s="217" t="s">
        <v>909</v>
      </c>
      <c r="D780" s="218"/>
      <c r="E780" s="217" t="s">
        <v>3063</v>
      </c>
      <c r="F780" s="219">
        <v>780</v>
      </c>
      <c r="G780" s="220">
        <v>23</v>
      </c>
      <c r="H780" s="217" t="s">
        <v>904</v>
      </c>
      <c r="I780" s="221"/>
    </row>
    <row r="781" spans="2:9" x14ac:dyDescent="0.25">
      <c r="B781" s="212">
        <v>779</v>
      </c>
      <c r="C781" s="212" t="s">
        <v>905</v>
      </c>
      <c r="D781" s="213"/>
      <c r="E781" s="212" t="s">
        <v>3063</v>
      </c>
      <c r="F781" s="214">
        <v>4825</v>
      </c>
      <c r="G781" s="215">
        <v>13</v>
      </c>
      <c r="H781" s="212" t="s">
        <v>906</v>
      </c>
      <c r="I781" s="216"/>
    </row>
    <row r="782" spans="2:9" x14ac:dyDescent="0.25">
      <c r="B782" s="217">
        <v>780</v>
      </c>
      <c r="C782" s="217" t="s">
        <v>907</v>
      </c>
      <c r="D782" s="218"/>
      <c r="E782" s="217" t="s">
        <v>3063</v>
      </c>
      <c r="F782" s="219">
        <v>1880</v>
      </c>
      <c r="G782" s="220">
        <v>13</v>
      </c>
      <c r="H782" s="217" t="s">
        <v>908</v>
      </c>
      <c r="I782" s="221"/>
    </row>
    <row r="783" spans="2:9" x14ac:dyDescent="0.25">
      <c r="B783" s="212">
        <v>781</v>
      </c>
      <c r="C783" s="212" t="s">
        <v>910</v>
      </c>
      <c r="D783" s="213"/>
      <c r="E783" s="212" t="s">
        <v>3063</v>
      </c>
      <c r="F783" s="214">
        <v>780</v>
      </c>
      <c r="G783" s="215">
        <v>13</v>
      </c>
      <c r="H783" s="212" t="s">
        <v>916</v>
      </c>
      <c r="I783" s="216"/>
    </row>
    <row r="784" spans="2:9" x14ac:dyDescent="0.25">
      <c r="B784" s="217">
        <v>782</v>
      </c>
      <c r="C784" s="217" t="s">
        <v>911</v>
      </c>
      <c r="D784" s="218"/>
      <c r="E784" s="217" t="s">
        <v>3063</v>
      </c>
      <c r="F784" s="219">
        <v>780</v>
      </c>
      <c r="G784" s="220">
        <v>13</v>
      </c>
      <c r="H784" s="217" t="s">
        <v>917</v>
      </c>
      <c r="I784" s="221"/>
    </row>
    <row r="785" spans="2:9" x14ac:dyDescent="0.25">
      <c r="B785" s="212">
        <v>783</v>
      </c>
      <c r="C785" s="212" t="s">
        <v>912</v>
      </c>
      <c r="D785" s="213"/>
      <c r="E785" s="212" t="s">
        <v>3065</v>
      </c>
      <c r="F785" s="214" t="s">
        <v>26</v>
      </c>
      <c r="G785" s="215" t="s">
        <v>354</v>
      </c>
      <c r="H785" s="212" t="s">
        <v>918</v>
      </c>
      <c r="I785" s="216"/>
    </row>
    <row r="786" spans="2:9" x14ac:dyDescent="0.25">
      <c r="B786" s="217">
        <v>784</v>
      </c>
      <c r="C786" s="217" t="s">
        <v>913</v>
      </c>
      <c r="D786" s="218"/>
      <c r="E786" s="217" t="s">
        <v>3063</v>
      </c>
      <c r="F786" s="219">
        <v>4825</v>
      </c>
      <c r="G786" s="220">
        <v>13</v>
      </c>
      <c r="H786" s="217" t="s">
        <v>998</v>
      </c>
      <c r="I786" s="221"/>
    </row>
    <row r="787" spans="2:9" x14ac:dyDescent="0.25">
      <c r="B787" s="212">
        <v>785</v>
      </c>
      <c r="C787" s="212" t="s">
        <v>914</v>
      </c>
      <c r="D787" s="213"/>
      <c r="E787" s="212" t="s">
        <v>3063</v>
      </c>
      <c r="F787" s="214">
        <v>4825</v>
      </c>
      <c r="G787" s="215">
        <v>13</v>
      </c>
      <c r="H787" s="212" t="s">
        <v>919</v>
      </c>
      <c r="I787" s="216"/>
    </row>
    <row r="788" spans="2:9" x14ac:dyDescent="0.25">
      <c r="B788" s="217">
        <v>786</v>
      </c>
      <c r="C788" s="217" t="s">
        <v>915</v>
      </c>
      <c r="D788" s="218"/>
      <c r="E788" s="217" t="s">
        <v>3063</v>
      </c>
      <c r="F788" s="219">
        <v>949</v>
      </c>
      <c r="G788" s="220">
        <v>13</v>
      </c>
      <c r="H788" s="217" t="s">
        <v>920</v>
      </c>
      <c r="I788" s="221"/>
    </row>
    <row r="789" spans="2:9" x14ac:dyDescent="0.25">
      <c r="B789" s="212">
        <v>787</v>
      </c>
      <c r="C789" s="212" t="s">
        <v>921</v>
      </c>
      <c r="D789" s="213"/>
      <c r="E789" s="212" t="s">
        <v>3063</v>
      </c>
      <c r="F789" s="214">
        <v>780</v>
      </c>
      <c r="G789" s="215">
        <v>23</v>
      </c>
      <c r="H789" s="212" t="s">
        <v>936</v>
      </c>
      <c r="I789" s="216"/>
    </row>
    <row r="790" spans="2:9" x14ac:dyDescent="0.25">
      <c r="B790" s="217">
        <v>788</v>
      </c>
      <c r="C790" s="217" t="s">
        <v>922</v>
      </c>
      <c r="D790" s="218"/>
      <c r="E790" s="217" t="s">
        <v>3064</v>
      </c>
      <c r="F790" s="219" t="s">
        <v>36</v>
      </c>
      <c r="G790" s="217" t="s">
        <v>528</v>
      </c>
      <c r="H790" s="217" t="s">
        <v>937</v>
      </c>
      <c r="I790" s="221"/>
    </row>
    <row r="791" spans="2:9" x14ac:dyDescent="0.25">
      <c r="B791" s="212">
        <v>789</v>
      </c>
      <c r="C791" s="212" t="s">
        <v>923</v>
      </c>
      <c r="D791" s="213"/>
      <c r="E791" s="212" t="s">
        <v>3063</v>
      </c>
      <c r="F791" s="214">
        <v>4825</v>
      </c>
      <c r="G791" s="215">
        <v>13</v>
      </c>
      <c r="H791" s="212" t="s">
        <v>938</v>
      </c>
      <c r="I791" s="216"/>
    </row>
    <row r="792" spans="2:9" x14ac:dyDescent="0.25">
      <c r="B792" s="217">
        <v>790</v>
      </c>
      <c r="C792" s="217" t="s">
        <v>924</v>
      </c>
      <c r="D792" s="218"/>
      <c r="E792" s="217" t="s">
        <v>3063</v>
      </c>
      <c r="F792" s="219">
        <v>4535</v>
      </c>
      <c r="G792" s="220">
        <v>13</v>
      </c>
      <c r="H792" s="217" t="s">
        <v>939</v>
      </c>
      <c r="I792" s="221"/>
    </row>
    <row r="793" spans="2:9" x14ac:dyDescent="0.25">
      <c r="B793" s="212">
        <v>791</v>
      </c>
      <c r="C793" s="212" t="s">
        <v>925</v>
      </c>
      <c r="D793" s="213"/>
      <c r="E793" s="212" t="s">
        <v>3063</v>
      </c>
      <c r="F793" s="214">
        <v>4825</v>
      </c>
      <c r="G793" s="215">
        <v>13</v>
      </c>
      <c r="H793" s="212" t="s">
        <v>940</v>
      </c>
      <c r="I793" s="216"/>
    </row>
    <row r="794" spans="2:9" x14ac:dyDescent="0.25">
      <c r="B794" s="217">
        <v>792</v>
      </c>
      <c r="C794" s="217" t="s">
        <v>926</v>
      </c>
      <c r="D794" s="218"/>
      <c r="E794" s="217" t="s">
        <v>3063</v>
      </c>
      <c r="F794" s="219">
        <v>4825</v>
      </c>
      <c r="G794" s="220">
        <v>13</v>
      </c>
      <c r="H794" s="217" t="s">
        <v>941</v>
      </c>
      <c r="I794" s="221"/>
    </row>
    <row r="795" spans="2:9" x14ac:dyDescent="0.25">
      <c r="B795" s="212">
        <v>793</v>
      </c>
      <c r="C795" s="212" t="s">
        <v>927</v>
      </c>
      <c r="D795" s="213"/>
      <c r="E795" s="212" t="s">
        <v>3063</v>
      </c>
      <c r="F795" s="214">
        <v>4825</v>
      </c>
      <c r="G795" s="215">
        <v>13</v>
      </c>
      <c r="H795" s="212" t="s">
        <v>942</v>
      </c>
      <c r="I795" s="216"/>
    </row>
    <row r="796" spans="2:9" x14ac:dyDescent="0.25">
      <c r="B796" s="217">
        <v>794</v>
      </c>
      <c r="C796" s="217" t="s">
        <v>928</v>
      </c>
      <c r="D796" s="218"/>
      <c r="E796" s="217" t="s">
        <v>3063</v>
      </c>
      <c r="F796" s="219">
        <v>4825</v>
      </c>
      <c r="G796" s="220">
        <v>13</v>
      </c>
      <c r="H796" s="217" t="s">
        <v>943</v>
      </c>
      <c r="I796" s="221"/>
    </row>
    <row r="797" spans="2:9" x14ac:dyDescent="0.25">
      <c r="B797" s="212">
        <v>795</v>
      </c>
      <c r="C797" s="212" t="s">
        <v>929</v>
      </c>
      <c r="D797" s="213"/>
      <c r="E797" s="212" t="s">
        <v>3063</v>
      </c>
      <c r="F797" s="214">
        <v>4535</v>
      </c>
      <c r="G797" s="215">
        <v>13</v>
      </c>
      <c r="H797" s="212" t="s">
        <v>944</v>
      </c>
      <c r="I797" s="216"/>
    </row>
    <row r="798" spans="2:9" x14ac:dyDescent="0.25">
      <c r="B798" s="217">
        <v>796</v>
      </c>
      <c r="C798" s="217" t="s">
        <v>930</v>
      </c>
      <c r="D798" s="218"/>
      <c r="E798" s="217" t="s">
        <v>3063</v>
      </c>
      <c r="F798" s="219">
        <v>4825</v>
      </c>
      <c r="G798" s="220">
        <v>13</v>
      </c>
      <c r="H798" s="217" t="s">
        <v>945</v>
      </c>
      <c r="I798" s="221"/>
    </row>
    <row r="799" spans="2:9" x14ac:dyDescent="0.25">
      <c r="B799" s="212">
        <v>797</v>
      </c>
      <c r="C799" s="212" t="s">
        <v>931</v>
      </c>
      <c r="D799" s="213"/>
      <c r="E799" s="212" t="s">
        <v>3064</v>
      </c>
      <c r="F799" s="214" t="s">
        <v>550</v>
      </c>
      <c r="G799" s="212" t="s">
        <v>528</v>
      </c>
      <c r="H799" s="212" t="s">
        <v>946</v>
      </c>
      <c r="I799" s="216"/>
    </row>
    <row r="800" spans="2:9" x14ac:dyDescent="0.25">
      <c r="B800" s="217">
        <v>798</v>
      </c>
      <c r="C800" s="217" t="s">
        <v>932</v>
      </c>
      <c r="D800" s="218"/>
      <c r="E800" s="217" t="s">
        <v>3063</v>
      </c>
      <c r="F800" s="219">
        <v>4535</v>
      </c>
      <c r="G800" s="220">
        <v>13</v>
      </c>
      <c r="H800" s="217" t="s">
        <v>947</v>
      </c>
      <c r="I800" s="221"/>
    </row>
    <row r="801" spans="2:9" x14ac:dyDescent="0.25">
      <c r="B801" s="212">
        <v>799</v>
      </c>
      <c r="C801" s="212" t="s">
        <v>933</v>
      </c>
      <c r="D801" s="213"/>
      <c r="E801" s="212" t="s">
        <v>3063</v>
      </c>
      <c r="F801" s="214">
        <v>780</v>
      </c>
      <c r="G801" s="215">
        <v>23</v>
      </c>
      <c r="H801" s="212" t="s">
        <v>948</v>
      </c>
      <c r="I801" s="216"/>
    </row>
    <row r="802" spans="2:9" x14ac:dyDescent="0.25">
      <c r="B802" s="217">
        <v>800</v>
      </c>
      <c r="C802" s="217" t="s">
        <v>934</v>
      </c>
      <c r="D802" s="218"/>
      <c r="E802" s="217" t="s">
        <v>3063</v>
      </c>
      <c r="F802" s="219">
        <v>4825</v>
      </c>
      <c r="G802" s="220">
        <v>13</v>
      </c>
      <c r="H802" s="217" t="s">
        <v>949</v>
      </c>
      <c r="I802" s="221"/>
    </row>
    <row r="803" spans="2:9" x14ac:dyDescent="0.25">
      <c r="B803" s="212">
        <v>801</v>
      </c>
      <c r="C803" s="212" t="s">
        <v>935</v>
      </c>
      <c r="D803" s="213"/>
      <c r="E803" s="212" t="s">
        <v>3063</v>
      </c>
      <c r="F803" s="214">
        <v>4825</v>
      </c>
      <c r="G803" s="215">
        <v>13</v>
      </c>
      <c r="H803" s="212" t="s">
        <v>804</v>
      </c>
      <c r="I803" s="216"/>
    </row>
    <row r="804" spans="2:9" x14ac:dyDescent="0.25">
      <c r="B804" s="217">
        <v>802</v>
      </c>
      <c r="C804" s="217" t="s">
        <v>951</v>
      </c>
      <c r="D804" s="218"/>
      <c r="E804" s="217" t="s">
        <v>3063</v>
      </c>
      <c r="F804" s="219">
        <v>1235</v>
      </c>
      <c r="G804" s="220">
        <v>13</v>
      </c>
      <c r="H804" s="217" t="s">
        <v>953</v>
      </c>
      <c r="I804" s="221"/>
    </row>
    <row r="805" spans="2:9" x14ac:dyDescent="0.25">
      <c r="B805" s="212">
        <v>803</v>
      </c>
      <c r="C805" s="212" t="s">
        <v>952</v>
      </c>
      <c r="D805" s="213"/>
      <c r="E805" s="212" t="s">
        <v>3063</v>
      </c>
      <c r="F805" s="214">
        <v>4825</v>
      </c>
      <c r="G805" s="215">
        <v>13</v>
      </c>
      <c r="H805" s="212" t="s">
        <v>954</v>
      </c>
      <c r="I805" s="216"/>
    </row>
    <row r="806" spans="2:9" x14ac:dyDescent="0.25">
      <c r="B806" s="217">
        <v>804</v>
      </c>
      <c r="C806" s="217" t="s">
        <v>956</v>
      </c>
      <c r="D806" s="218"/>
      <c r="E806" s="217" t="s">
        <v>3065</v>
      </c>
      <c r="F806" s="219" t="s">
        <v>26</v>
      </c>
      <c r="G806" s="217" t="s">
        <v>528</v>
      </c>
      <c r="H806" s="217" t="s">
        <v>963</v>
      </c>
      <c r="I806" s="221"/>
    </row>
    <row r="807" spans="2:9" x14ac:dyDescent="0.25">
      <c r="B807" s="212">
        <v>805</v>
      </c>
      <c r="C807" s="212" t="s">
        <v>957</v>
      </c>
      <c r="D807" s="213"/>
      <c r="E807" s="212" t="s">
        <v>3063</v>
      </c>
      <c r="F807" s="214">
        <v>4825</v>
      </c>
      <c r="G807" s="215">
        <v>13</v>
      </c>
      <c r="H807" s="212" t="s">
        <v>964</v>
      </c>
      <c r="I807" s="216"/>
    </row>
    <row r="808" spans="2:9" x14ac:dyDescent="0.25">
      <c r="B808" s="217">
        <v>806</v>
      </c>
      <c r="C808" s="217" t="s">
        <v>958</v>
      </c>
      <c r="D808" s="218"/>
      <c r="E808" s="217" t="s">
        <v>3063</v>
      </c>
      <c r="F808" s="219">
        <v>4825</v>
      </c>
      <c r="G808" s="220">
        <v>13</v>
      </c>
      <c r="H808" s="217" t="s">
        <v>965</v>
      </c>
      <c r="I808" s="221"/>
    </row>
    <row r="809" spans="2:9" x14ac:dyDescent="0.25">
      <c r="B809" s="212">
        <v>807</v>
      </c>
      <c r="C809" s="212" t="s">
        <v>959</v>
      </c>
      <c r="D809" s="213"/>
      <c r="E809" s="212" t="s">
        <v>3063</v>
      </c>
      <c r="F809" s="214">
        <v>780</v>
      </c>
      <c r="G809" s="215">
        <v>23</v>
      </c>
      <c r="H809" s="212" t="s">
        <v>966</v>
      </c>
      <c r="I809" s="216"/>
    </row>
    <row r="810" spans="2:9" x14ac:dyDescent="0.25">
      <c r="B810" s="217">
        <v>808</v>
      </c>
      <c r="C810" s="217" t="s">
        <v>960</v>
      </c>
      <c r="D810" s="218"/>
      <c r="E810" s="217" t="s">
        <v>3063</v>
      </c>
      <c r="F810" s="219">
        <v>4825</v>
      </c>
      <c r="G810" s="220">
        <v>13</v>
      </c>
      <c r="H810" s="217" t="s">
        <v>967</v>
      </c>
      <c r="I810" s="221"/>
    </row>
    <row r="811" spans="2:9" x14ac:dyDescent="0.25">
      <c r="B811" s="212">
        <v>809</v>
      </c>
      <c r="C811" s="212" t="s">
        <v>961</v>
      </c>
      <c r="D811" s="213"/>
      <c r="E811" s="212" t="s">
        <v>3065</v>
      </c>
      <c r="F811" s="214" t="s">
        <v>26</v>
      </c>
      <c r="G811" s="212" t="s">
        <v>528</v>
      </c>
      <c r="H811" s="212" t="s">
        <v>968</v>
      </c>
      <c r="I811" s="216"/>
    </row>
    <row r="812" spans="2:9" x14ac:dyDescent="0.25">
      <c r="B812" s="217">
        <v>810</v>
      </c>
      <c r="C812" s="217" t="s">
        <v>962</v>
      </c>
      <c r="D812" s="218"/>
      <c r="E812" s="217" t="s">
        <v>3063</v>
      </c>
      <c r="F812" s="219">
        <v>359</v>
      </c>
      <c r="G812" s="220">
        <v>13</v>
      </c>
      <c r="H812" s="217" t="s">
        <v>969</v>
      </c>
      <c r="I812" s="221"/>
    </row>
    <row r="813" spans="2:9" x14ac:dyDescent="0.25">
      <c r="B813" s="212">
        <v>811</v>
      </c>
      <c r="C813" s="212" t="s">
        <v>970</v>
      </c>
      <c r="D813" s="213"/>
      <c r="E813" s="212" t="s">
        <v>3063</v>
      </c>
      <c r="F813" s="214">
        <v>4818</v>
      </c>
      <c r="G813" s="215">
        <v>13</v>
      </c>
      <c r="H813" s="212" t="s">
        <v>971</v>
      </c>
      <c r="I813" s="216"/>
    </row>
    <row r="814" spans="2:9" x14ac:dyDescent="0.25">
      <c r="B814" s="217">
        <v>812</v>
      </c>
      <c r="C814" s="217" t="s">
        <v>974</v>
      </c>
      <c r="D814" s="218"/>
      <c r="E814" s="217" t="s">
        <v>3063</v>
      </c>
      <c r="F814" s="219">
        <v>4825</v>
      </c>
      <c r="G814" s="220">
        <v>13</v>
      </c>
      <c r="H814" s="217" t="s">
        <v>975</v>
      </c>
      <c r="I814" s="221"/>
    </row>
    <row r="815" spans="2:9" x14ac:dyDescent="0.25">
      <c r="B815" s="212">
        <v>813</v>
      </c>
      <c r="C815" s="212" t="s">
        <v>976</v>
      </c>
      <c r="D815" s="213"/>
      <c r="E815" s="212" t="s">
        <v>3063</v>
      </c>
      <c r="F815" s="214">
        <v>4825</v>
      </c>
      <c r="G815" s="215">
        <v>13</v>
      </c>
      <c r="H815" s="212" t="s">
        <v>977</v>
      </c>
      <c r="I815" s="216"/>
    </row>
    <row r="816" spans="2:9" x14ac:dyDescent="0.25">
      <c r="B816" s="217">
        <v>814</v>
      </c>
      <c r="C816" s="217" t="s">
        <v>978</v>
      </c>
      <c r="D816" s="218"/>
      <c r="E816" s="217" t="s">
        <v>3063</v>
      </c>
      <c r="F816" s="219">
        <v>4825</v>
      </c>
      <c r="G816" s="220">
        <v>13</v>
      </c>
      <c r="H816" s="217" t="s">
        <v>979</v>
      </c>
      <c r="I816" s="221"/>
    </row>
    <row r="817" spans="2:9" x14ac:dyDescent="0.25">
      <c r="B817" s="212">
        <v>815</v>
      </c>
      <c r="C817" s="212" t="s">
        <v>980</v>
      </c>
      <c r="D817" s="213"/>
      <c r="E817" s="212" t="s">
        <v>3063</v>
      </c>
      <c r="F817" s="214">
        <v>4825</v>
      </c>
      <c r="G817" s="215">
        <v>13</v>
      </c>
      <c r="H817" s="212" t="s">
        <v>981</v>
      </c>
      <c r="I817" s="216"/>
    </row>
    <row r="818" spans="2:9" x14ac:dyDescent="0.25">
      <c r="B818" s="217">
        <v>816</v>
      </c>
      <c r="C818" s="217" t="s">
        <v>982</v>
      </c>
      <c r="D818" s="218"/>
      <c r="E818" s="217" t="s">
        <v>3063</v>
      </c>
      <c r="F818" s="219">
        <v>4825</v>
      </c>
      <c r="G818" s="220">
        <v>13</v>
      </c>
      <c r="H818" s="217" t="s">
        <v>983</v>
      </c>
      <c r="I818" s="221"/>
    </row>
    <row r="819" spans="2:9" x14ac:dyDescent="0.25">
      <c r="B819" s="212">
        <v>817</v>
      </c>
      <c r="C819" s="212" t="s">
        <v>984</v>
      </c>
      <c r="D819" s="213"/>
      <c r="E819" s="212" t="s">
        <v>3063</v>
      </c>
      <c r="F819" s="214">
        <v>4825</v>
      </c>
      <c r="G819" s="215">
        <v>13</v>
      </c>
      <c r="H819" s="212" t="s">
        <v>985</v>
      </c>
      <c r="I819" s="216"/>
    </row>
    <row r="820" spans="2:9" x14ac:dyDescent="0.25">
      <c r="B820" s="217">
        <v>818</v>
      </c>
      <c r="C820" s="217" t="s">
        <v>986</v>
      </c>
      <c r="D820" s="218"/>
      <c r="E820" s="217" t="s">
        <v>3063</v>
      </c>
      <c r="F820" s="219">
        <v>1053</v>
      </c>
      <c r="G820" s="220">
        <v>13</v>
      </c>
      <c r="H820" s="217" t="s">
        <v>987</v>
      </c>
      <c r="I820" s="221"/>
    </row>
    <row r="821" spans="2:9" x14ac:dyDescent="0.25">
      <c r="B821" s="212">
        <v>819</v>
      </c>
      <c r="C821" s="212" t="s">
        <v>991</v>
      </c>
      <c r="D821" s="213"/>
      <c r="E821" s="212" t="s">
        <v>3063</v>
      </c>
      <c r="F821" s="214">
        <v>780</v>
      </c>
      <c r="G821" s="215">
        <v>23</v>
      </c>
      <c r="H821" s="212" t="s">
        <v>988</v>
      </c>
      <c r="I821" s="216"/>
    </row>
    <row r="822" spans="2:9" x14ac:dyDescent="0.25">
      <c r="B822" s="217">
        <v>820</v>
      </c>
      <c r="C822" s="217" t="s">
        <v>989</v>
      </c>
      <c r="D822" s="218"/>
      <c r="E822" s="217" t="s">
        <v>3063</v>
      </c>
      <c r="F822" s="219">
        <v>4825</v>
      </c>
      <c r="G822" s="220">
        <v>13</v>
      </c>
      <c r="H822" s="217" t="s">
        <v>990</v>
      </c>
      <c r="I822" s="221"/>
    </row>
    <row r="823" spans="2:9" x14ac:dyDescent="0.25">
      <c r="B823" s="212">
        <v>821</v>
      </c>
      <c r="C823" s="212" t="s">
        <v>992</v>
      </c>
      <c r="D823" s="213"/>
      <c r="E823" s="212" t="s">
        <v>3063</v>
      </c>
      <c r="F823" s="214">
        <v>4096</v>
      </c>
      <c r="G823" s="215">
        <v>13</v>
      </c>
      <c r="H823" s="212" t="s">
        <v>993</v>
      </c>
      <c r="I823" s="216"/>
    </row>
    <row r="824" spans="2:9" x14ac:dyDescent="0.25">
      <c r="B824" s="217">
        <v>822</v>
      </c>
      <c r="C824" s="217" t="s">
        <v>994</v>
      </c>
      <c r="D824" s="218"/>
      <c r="E824" s="217" t="s">
        <v>3063</v>
      </c>
      <c r="F824" s="219">
        <v>4535</v>
      </c>
      <c r="G824" s="220">
        <v>13</v>
      </c>
      <c r="H824" s="217" t="s">
        <v>995</v>
      </c>
      <c r="I824" s="221"/>
    </row>
    <row r="825" spans="2:9" x14ac:dyDescent="0.25">
      <c r="B825" s="212">
        <v>823</v>
      </c>
      <c r="C825" s="212" t="s">
        <v>996</v>
      </c>
      <c r="D825" s="213"/>
      <c r="E825" s="212" t="s">
        <v>3063</v>
      </c>
      <c r="F825" s="214">
        <v>949</v>
      </c>
      <c r="G825" s="215">
        <v>23</v>
      </c>
      <c r="H825" s="212" t="s">
        <v>997</v>
      </c>
      <c r="I825" s="216"/>
    </row>
    <row r="826" spans="2:9" x14ac:dyDescent="0.25">
      <c r="B826" s="217">
        <v>824</v>
      </c>
      <c r="C826" s="217" t="s">
        <v>999</v>
      </c>
      <c r="D826" s="218"/>
      <c r="E826" s="217" t="s">
        <v>3063</v>
      </c>
      <c r="F826" s="219">
        <v>1053</v>
      </c>
      <c r="G826" s="220">
        <v>23</v>
      </c>
      <c r="H826" s="217" t="s">
        <v>1000</v>
      </c>
      <c r="I826" s="221"/>
    </row>
    <row r="827" spans="2:9" x14ac:dyDescent="0.25">
      <c r="B827" s="212">
        <v>825</v>
      </c>
      <c r="C827" s="212"/>
      <c r="D827" s="213"/>
      <c r="E827" s="212"/>
      <c r="F827" s="214"/>
      <c r="G827" s="215"/>
      <c r="H827" s="212"/>
      <c r="I827" s="216"/>
    </row>
    <row r="828" spans="2:9" x14ac:dyDescent="0.25">
      <c r="B828" s="217">
        <v>826</v>
      </c>
      <c r="C828" s="217" t="s">
        <v>1001</v>
      </c>
      <c r="D828" s="218"/>
      <c r="E828" s="217" t="s">
        <v>3063</v>
      </c>
      <c r="F828" s="219">
        <v>1602</v>
      </c>
      <c r="G828" s="220">
        <v>13</v>
      </c>
      <c r="H828" s="217" t="s">
        <v>1002</v>
      </c>
      <c r="I828" s="221"/>
    </row>
    <row r="829" spans="2:9" x14ac:dyDescent="0.25">
      <c r="B829" s="212">
        <v>827</v>
      </c>
      <c r="C829" s="212" t="s">
        <v>1003</v>
      </c>
      <c r="D829" s="213"/>
      <c r="E829" s="212" t="s">
        <v>3063</v>
      </c>
      <c r="F829" s="214">
        <v>4825</v>
      </c>
      <c r="G829" s="215">
        <v>13</v>
      </c>
      <c r="H829" s="212" t="s">
        <v>1004</v>
      </c>
      <c r="I829" s="216"/>
    </row>
    <row r="830" spans="2:9" x14ac:dyDescent="0.25">
      <c r="B830" s="217">
        <v>828</v>
      </c>
      <c r="C830" s="217" t="s">
        <v>1008</v>
      </c>
      <c r="D830" s="218"/>
      <c r="E830" s="217" t="s">
        <v>3063</v>
      </c>
      <c r="F830" s="219">
        <v>780</v>
      </c>
      <c r="G830" s="220">
        <v>23</v>
      </c>
      <c r="H830" s="217" t="s">
        <v>1009</v>
      </c>
      <c r="I830" s="221"/>
    </row>
    <row r="831" spans="2:9" x14ac:dyDescent="0.25">
      <c r="B831" s="212">
        <v>829</v>
      </c>
      <c r="C831" s="212" t="s">
        <v>1010</v>
      </c>
      <c r="D831" s="213"/>
      <c r="E831" s="212" t="s">
        <v>3063</v>
      </c>
      <c r="F831" s="214">
        <v>4825</v>
      </c>
      <c r="G831" s="215">
        <v>13</v>
      </c>
      <c r="H831" s="212" t="s">
        <v>1011</v>
      </c>
      <c r="I831" s="216"/>
    </row>
    <row r="832" spans="2:9" x14ac:dyDescent="0.25">
      <c r="B832" s="217">
        <v>830</v>
      </c>
      <c r="C832" s="217" t="s">
        <v>1012</v>
      </c>
      <c r="D832" s="218"/>
      <c r="E832" s="217" t="s">
        <v>3063</v>
      </c>
      <c r="F832" s="219">
        <v>949</v>
      </c>
      <c r="G832" s="220">
        <v>23</v>
      </c>
      <c r="H832" s="217" t="s">
        <v>2418</v>
      </c>
      <c r="I832" s="221"/>
    </row>
    <row r="833" spans="2:9" x14ac:dyDescent="0.25">
      <c r="B833" s="212">
        <v>831</v>
      </c>
      <c r="C833" s="212" t="s">
        <v>1013</v>
      </c>
      <c r="D833" s="213"/>
      <c r="E833" s="212" t="s">
        <v>3063</v>
      </c>
      <c r="F833" s="214">
        <v>4818</v>
      </c>
      <c r="G833" s="215">
        <v>13</v>
      </c>
      <c r="H833" s="212" t="s">
        <v>1014</v>
      </c>
      <c r="I833" s="216"/>
    </row>
    <row r="834" spans="2:9" x14ac:dyDescent="0.25">
      <c r="B834" s="217">
        <v>832</v>
      </c>
      <c r="C834" s="217" t="s">
        <v>1015</v>
      </c>
      <c r="D834" s="218"/>
      <c r="E834" s="217" t="s">
        <v>3063</v>
      </c>
      <c r="F834" s="219">
        <v>4825</v>
      </c>
      <c r="G834" s="220">
        <v>13</v>
      </c>
      <c r="H834" s="217" t="s">
        <v>1016</v>
      </c>
      <c r="I834" s="221"/>
    </row>
    <row r="835" spans="2:9" x14ac:dyDescent="0.25">
      <c r="B835" s="212">
        <v>833</v>
      </c>
      <c r="C835" s="212" t="s">
        <v>1017</v>
      </c>
      <c r="D835" s="213"/>
      <c r="E835" s="212" t="s">
        <v>3063</v>
      </c>
      <c r="F835" s="214">
        <v>611</v>
      </c>
      <c r="G835" s="215">
        <v>23</v>
      </c>
      <c r="H835" s="212" t="s">
        <v>1018</v>
      </c>
      <c r="I835" s="216"/>
    </row>
    <row r="836" spans="2:9" x14ac:dyDescent="0.25">
      <c r="B836" s="217">
        <v>834</v>
      </c>
      <c r="C836" s="217" t="s">
        <v>1525</v>
      </c>
      <c r="D836" s="218"/>
      <c r="E836" s="217" t="s">
        <v>3063</v>
      </c>
      <c r="F836" s="219">
        <v>128</v>
      </c>
      <c r="G836" s="220">
        <v>13</v>
      </c>
      <c r="H836" s="217" t="s">
        <v>1019</v>
      </c>
      <c r="I836" s="221"/>
    </row>
    <row r="837" spans="2:9" x14ac:dyDescent="0.25">
      <c r="B837" s="212">
        <v>835</v>
      </c>
      <c r="C837" s="212" t="s">
        <v>1020</v>
      </c>
      <c r="D837" s="213"/>
      <c r="E837" s="212" t="s">
        <v>3063</v>
      </c>
      <c r="F837" s="214">
        <v>150</v>
      </c>
      <c r="G837" s="215">
        <v>13</v>
      </c>
      <c r="H837" s="212" t="s">
        <v>1021</v>
      </c>
      <c r="I837" s="216"/>
    </row>
    <row r="838" spans="2:9" x14ac:dyDescent="0.25">
      <c r="B838" s="217">
        <v>836</v>
      </c>
      <c r="C838" s="217" t="s">
        <v>1022</v>
      </c>
      <c r="D838" s="218"/>
      <c r="E838" s="217" t="s">
        <v>3063</v>
      </c>
      <c r="F838" s="219">
        <v>4825</v>
      </c>
      <c r="G838" s="220">
        <v>13</v>
      </c>
      <c r="H838" s="217" t="s">
        <v>1023</v>
      </c>
      <c r="I838" s="221"/>
    </row>
    <row r="839" spans="2:9" x14ac:dyDescent="0.25">
      <c r="B839" s="212">
        <v>837</v>
      </c>
      <c r="C839" s="212" t="s">
        <v>1024</v>
      </c>
      <c r="D839" s="213"/>
      <c r="E839" s="212" t="s">
        <v>3063</v>
      </c>
      <c r="F839" s="214">
        <v>4825</v>
      </c>
      <c r="G839" s="215">
        <v>13</v>
      </c>
      <c r="H839" s="212" t="s">
        <v>1025</v>
      </c>
      <c r="I839" s="216"/>
    </row>
    <row r="840" spans="2:9" x14ac:dyDescent="0.25">
      <c r="B840" s="217">
        <v>838</v>
      </c>
      <c r="C840" s="217" t="s">
        <v>1026</v>
      </c>
      <c r="D840" s="218"/>
      <c r="E840" s="217" t="s">
        <v>3063</v>
      </c>
      <c r="F840" s="219">
        <v>4818</v>
      </c>
      <c r="G840" s="220">
        <v>13</v>
      </c>
      <c r="H840" s="217" t="s">
        <v>1027</v>
      </c>
      <c r="I840" s="221"/>
    </row>
    <row r="841" spans="2:9" x14ac:dyDescent="0.25">
      <c r="B841" s="212">
        <v>839</v>
      </c>
      <c r="C841" s="212" t="s">
        <v>1028</v>
      </c>
      <c r="D841" s="213"/>
      <c r="E841" s="212" t="s">
        <v>3063</v>
      </c>
      <c r="F841" s="214">
        <v>4825</v>
      </c>
      <c r="G841" s="215">
        <v>13</v>
      </c>
      <c r="H841" s="212" t="s">
        <v>1030</v>
      </c>
      <c r="I841" s="216"/>
    </row>
    <row r="842" spans="2:9" x14ac:dyDescent="0.25">
      <c r="B842" s="217">
        <v>840</v>
      </c>
      <c r="C842" s="217" t="s">
        <v>1033</v>
      </c>
      <c r="D842" s="218"/>
      <c r="E842" s="217" t="s">
        <v>3063</v>
      </c>
      <c r="F842" s="219">
        <v>4825</v>
      </c>
      <c r="G842" s="220">
        <v>13</v>
      </c>
      <c r="H842" s="217" t="s">
        <v>1031</v>
      </c>
      <c r="I842" s="221"/>
    </row>
    <row r="843" spans="2:9" x14ac:dyDescent="0.25">
      <c r="B843" s="212">
        <v>841</v>
      </c>
      <c r="C843" s="212" t="s">
        <v>1029</v>
      </c>
      <c r="D843" s="213"/>
      <c r="E843" s="212" t="s">
        <v>3063</v>
      </c>
      <c r="F843" s="214">
        <v>4825</v>
      </c>
      <c r="G843" s="215">
        <v>13</v>
      </c>
      <c r="H843" s="212" t="s">
        <v>1032</v>
      </c>
      <c r="I843" s="216"/>
    </row>
    <row r="844" spans="2:9" x14ac:dyDescent="0.25">
      <c r="B844" s="217">
        <v>842</v>
      </c>
      <c r="C844" s="217" t="s">
        <v>1034</v>
      </c>
      <c r="D844" s="218"/>
      <c r="E844" s="217" t="s">
        <v>3063</v>
      </c>
      <c r="F844" s="219">
        <v>4694</v>
      </c>
      <c r="G844" s="220">
        <v>13</v>
      </c>
      <c r="H844" s="217" t="s">
        <v>1035</v>
      </c>
      <c r="I844" s="221"/>
    </row>
    <row r="845" spans="2:9" x14ac:dyDescent="0.25">
      <c r="B845" s="212">
        <v>843</v>
      </c>
      <c r="C845" s="212" t="s">
        <v>1036</v>
      </c>
      <c r="D845" s="213"/>
      <c r="E845" s="212" t="s">
        <v>3063</v>
      </c>
      <c r="F845" s="214">
        <v>4825</v>
      </c>
      <c r="G845" s="215">
        <v>13</v>
      </c>
      <c r="H845" s="212" t="s">
        <v>1037</v>
      </c>
      <c r="I845" s="216"/>
    </row>
    <row r="846" spans="2:9" x14ac:dyDescent="0.25">
      <c r="B846" s="217">
        <v>844</v>
      </c>
      <c r="C846" s="217" t="s">
        <v>1038</v>
      </c>
      <c r="D846" s="218"/>
      <c r="E846" s="217" t="s">
        <v>3063</v>
      </c>
      <c r="F846" s="219">
        <v>4825</v>
      </c>
      <c r="G846" s="220">
        <v>13</v>
      </c>
      <c r="H846" s="217" t="s">
        <v>1039</v>
      </c>
      <c r="I846" s="221"/>
    </row>
    <row r="847" spans="2:9" x14ac:dyDescent="0.25">
      <c r="B847" s="212">
        <v>845</v>
      </c>
      <c r="C847" s="212" t="s">
        <v>1040</v>
      </c>
      <c r="D847" s="213"/>
      <c r="E847" s="212" t="s">
        <v>3063</v>
      </c>
      <c r="F847" s="214">
        <v>4825</v>
      </c>
      <c r="G847" s="215">
        <v>13</v>
      </c>
      <c r="H847" s="212" t="s">
        <v>1041</v>
      </c>
      <c r="I847" s="216"/>
    </row>
    <row r="848" spans="2:9" x14ac:dyDescent="0.25">
      <c r="B848" s="217">
        <v>846</v>
      </c>
      <c r="C848" s="217" t="s">
        <v>3380</v>
      </c>
      <c r="D848" s="218"/>
      <c r="E848" s="217" t="s">
        <v>3063</v>
      </c>
      <c r="F848" s="219">
        <v>4825</v>
      </c>
      <c r="G848" s="220">
        <v>13</v>
      </c>
      <c r="H848" s="217" t="s">
        <v>1043</v>
      </c>
      <c r="I848" s="221"/>
    </row>
    <row r="849" spans="2:9" x14ac:dyDescent="0.25">
      <c r="B849" s="212">
        <v>847</v>
      </c>
      <c r="C849" s="212" t="s">
        <v>1044</v>
      </c>
      <c r="D849" s="213"/>
      <c r="E849" s="212" t="s">
        <v>3063</v>
      </c>
      <c r="F849" s="214">
        <v>4825</v>
      </c>
      <c r="G849" s="215">
        <v>13</v>
      </c>
      <c r="H849" s="212" t="s">
        <v>1045</v>
      </c>
      <c r="I849" s="216"/>
    </row>
    <row r="850" spans="2:9" x14ac:dyDescent="0.25">
      <c r="B850" s="217">
        <v>848</v>
      </c>
      <c r="C850" s="217" t="s">
        <v>2133</v>
      </c>
      <c r="D850" s="218"/>
      <c r="E850" s="217" t="s">
        <v>3063</v>
      </c>
      <c r="F850" s="219">
        <v>4825</v>
      </c>
      <c r="G850" s="220">
        <v>13</v>
      </c>
      <c r="H850" s="217" t="s">
        <v>2134</v>
      </c>
      <c r="I850" s="221"/>
    </row>
    <row r="851" spans="2:9" x14ac:dyDescent="0.25">
      <c r="B851" s="212">
        <v>849</v>
      </c>
      <c r="C851" s="212" t="s">
        <v>1047</v>
      </c>
      <c r="D851" s="213"/>
      <c r="E851" s="212" t="s">
        <v>3065</v>
      </c>
      <c r="F851" s="214" t="s">
        <v>2329</v>
      </c>
      <c r="G851" s="212" t="s">
        <v>354</v>
      </c>
      <c r="H851" s="212" t="s">
        <v>2330</v>
      </c>
      <c r="I851" s="216"/>
    </row>
    <row r="852" spans="2:9" x14ac:dyDescent="0.25">
      <c r="B852" s="217">
        <v>850</v>
      </c>
      <c r="C852" s="217" t="s">
        <v>1048</v>
      </c>
      <c r="D852" s="218"/>
      <c r="E852" s="217" t="s">
        <v>3063</v>
      </c>
      <c r="F852" s="219">
        <v>4825</v>
      </c>
      <c r="G852" s="220">
        <v>13</v>
      </c>
      <c r="H852" s="217" t="s">
        <v>919</v>
      </c>
      <c r="I852" s="221"/>
    </row>
    <row r="853" spans="2:9" x14ac:dyDescent="0.25">
      <c r="B853" s="212">
        <v>851</v>
      </c>
      <c r="C853" s="212" t="s">
        <v>1049</v>
      </c>
      <c r="D853" s="213"/>
      <c r="E853" s="212" t="s">
        <v>3065</v>
      </c>
      <c r="F853" s="214" t="s">
        <v>26</v>
      </c>
      <c r="G853" s="212" t="s">
        <v>354</v>
      </c>
      <c r="H853" s="212" t="s">
        <v>1050</v>
      </c>
      <c r="I853" s="216"/>
    </row>
    <row r="854" spans="2:9" x14ac:dyDescent="0.25">
      <c r="B854" s="217">
        <v>852</v>
      </c>
      <c r="C854" s="217" t="s">
        <v>1051</v>
      </c>
      <c r="D854" s="218"/>
      <c r="E854" s="217" t="s">
        <v>3063</v>
      </c>
      <c r="F854" s="219">
        <v>4825</v>
      </c>
      <c r="G854" s="220">
        <v>13</v>
      </c>
      <c r="H854" s="217" t="s">
        <v>1052</v>
      </c>
      <c r="I854" s="221"/>
    </row>
    <row r="855" spans="2:9" x14ac:dyDescent="0.25">
      <c r="B855" s="212">
        <v>853</v>
      </c>
      <c r="C855" s="212" t="s">
        <v>1053</v>
      </c>
      <c r="D855" s="213"/>
      <c r="E855" s="212" t="s">
        <v>3063</v>
      </c>
      <c r="F855" s="214">
        <v>4818</v>
      </c>
      <c r="G855" s="215">
        <v>13</v>
      </c>
      <c r="H855" s="212" t="s">
        <v>1054</v>
      </c>
      <c r="I855" s="216"/>
    </row>
    <row r="856" spans="2:9" x14ac:dyDescent="0.25">
      <c r="B856" s="217">
        <v>854</v>
      </c>
      <c r="C856" s="217" t="s">
        <v>1055</v>
      </c>
      <c r="D856" s="218"/>
      <c r="E856" s="217" t="s">
        <v>3065</v>
      </c>
      <c r="F856" s="219">
        <v>20770</v>
      </c>
      <c r="G856" s="217" t="s">
        <v>354</v>
      </c>
      <c r="H856" s="217" t="s">
        <v>1056</v>
      </c>
      <c r="I856" s="221"/>
    </row>
    <row r="857" spans="2:9" x14ac:dyDescent="0.25">
      <c r="B857" s="212">
        <v>855</v>
      </c>
      <c r="C857" s="212" t="s">
        <v>1301</v>
      </c>
      <c r="D857" s="213"/>
      <c r="E857" s="212" t="s">
        <v>3064</v>
      </c>
      <c r="F857" s="214" t="s">
        <v>36</v>
      </c>
      <c r="G857" s="212" t="s">
        <v>528</v>
      </c>
      <c r="H857" s="212" t="s">
        <v>1063</v>
      </c>
      <c r="I857" s="216"/>
    </row>
    <row r="858" spans="2:9" x14ac:dyDescent="0.25">
      <c r="B858" s="217">
        <v>856</v>
      </c>
      <c r="C858" s="217" t="s">
        <v>1064</v>
      </c>
      <c r="D858" s="218"/>
      <c r="E858" s="217" t="s">
        <v>3063</v>
      </c>
      <c r="F858" s="219">
        <v>949</v>
      </c>
      <c r="G858" s="220">
        <v>13</v>
      </c>
      <c r="H858" s="217" t="s">
        <v>1065</v>
      </c>
      <c r="I858" s="221"/>
    </row>
    <row r="859" spans="2:9" x14ac:dyDescent="0.25">
      <c r="B859" s="212">
        <v>857</v>
      </c>
      <c r="C859" s="212" t="s">
        <v>1066</v>
      </c>
      <c r="D859" s="213"/>
      <c r="E859" s="212" t="s">
        <v>3063</v>
      </c>
      <c r="F859" s="214">
        <v>2281</v>
      </c>
      <c r="G859" s="215">
        <v>13</v>
      </c>
      <c r="H859" s="212" t="s">
        <v>1067</v>
      </c>
      <c r="I859" s="216"/>
    </row>
    <row r="860" spans="2:9" x14ac:dyDescent="0.25">
      <c r="B860" s="217">
        <v>858</v>
      </c>
      <c r="C860" s="217" t="s">
        <v>1068</v>
      </c>
      <c r="D860" s="218"/>
      <c r="E860" s="217" t="s">
        <v>3063</v>
      </c>
      <c r="F860" s="219">
        <v>1598</v>
      </c>
      <c r="G860" s="220">
        <v>13</v>
      </c>
      <c r="H860" s="217" t="s">
        <v>1069</v>
      </c>
      <c r="I860" s="221"/>
    </row>
    <row r="861" spans="2:9" x14ac:dyDescent="0.25">
      <c r="B861" s="212">
        <v>859</v>
      </c>
      <c r="C861" s="212" t="s">
        <v>1244</v>
      </c>
      <c r="D861" s="213"/>
      <c r="E861" s="212" t="s">
        <v>3063</v>
      </c>
      <c r="F861" s="214">
        <v>598</v>
      </c>
      <c r="G861" s="215">
        <v>13</v>
      </c>
      <c r="H861" s="212" t="s">
        <v>1070</v>
      </c>
      <c r="I861" s="216"/>
    </row>
    <row r="862" spans="2:9" x14ac:dyDescent="0.25">
      <c r="B862" s="217">
        <v>860</v>
      </c>
      <c r="C862" s="217" t="s">
        <v>563</v>
      </c>
      <c r="D862" s="218"/>
      <c r="E862" s="217" t="s">
        <v>3063</v>
      </c>
      <c r="F862" s="219">
        <v>4818</v>
      </c>
      <c r="G862" s="220">
        <v>13</v>
      </c>
      <c r="H862" s="217" t="s">
        <v>1071</v>
      </c>
      <c r="I862" s="221"/>
    </row>
    <row r="863" spans="2:9" x14ac:dyDescent="0.25">
      <c r="B863" s="212">
        <v>861</v>
      </c>
      <c r="C863" s="212" t="s">
        <v>1072</v>
      </c>
      <c r="D863" s="213"/>
      <c r="E863" s="212" t="s">
        <v>3065</v>
      </c>
      <c r="F863" s="214">
        <v>3616</v>
      </c>
      <c r="G863" s="212" t="s">
        <v>354</v>
      </c>
      <c r="H863" s="212" t="s">
        <v>1073</v>
      </c>
      <c r="I863" s="216"/>
    </row>
    <row r="864" spans="2:9" x14ac:dyDescent="0.25">
      <c r="B864" s="217">
        <v>862</v>
      </c>
      <c r="C864" s="217" t="s">
        <v>1074</v>
      </c>
      <c r="D864" s="218"/>
      <c r="E864" s="217" t="s">
        <v>3063</v>
      </c>
      <c r="F864" s="219">
        <v>4818</v>
      </c>
      <c r="G864" s="220">
        <v>13</v>
      </c>
      <c r="H864" s="217" t="s">
        <v>1075</v>
      </c>
      <c r="I864" s="221"/>
    </row>
    <row r="865" spans="2:9" x14ac:dyDescent="0.25">
      <c r="B865" s="212">
        <v>863</v>
      </c>
      <c r="C865" s="212" t="s">
        <v>1076</v>
      </c>
      <c r="D865" s="213"/>
      <c r="E865" s="212" t="s">
        <v>3063</v>
      </c>
      <c r="F865" s="214">
        <v>4818</v>
      </c>
      <c r="G865" s="215">
        <v>13</v>
      </c>
      <c r="H865" s="212" t="s">
        <v>1077</v>
      </c>
      <c r="I865" s="216"/>
    </row>
    <row r="866" spans="2:9" x14ac:dyDescent="0.25">
      <c r="B866" s="217">
        <v>864</v>
      </c>
      <c r="C866" s="217" t="s">
        <v>1057</v>
      </c>
      <c r="D866" s="218"/>
      <c r="E866" s="217" t="s">
        <v>3063</v>
      </c>
      <c r="F866" s="219">
        <v>4825</v>
      </c>
      <c r="G866" s="220">
        <v>13</v>
      </c>
      <c r="H866" s="217" t="s">
        <v>1058</v>
      </c>
      <c r="I866" s="221"/>
    </row>
    <row r="867" spans="2:9" x14ac:dyDescent="0.25">
      <c r="B867" s="212">
        <v>865</v>
      </c>
      <c r="C867" s="212" t="s">
        <v>1059</v>
      </c>
      <c r="D867" s="213"/>
      <c r="E867" s="212" t="s">
        <v>3063</v>
      </c>
      <c r="F867" s="214">
        <v>1943</v>
      </c>
      <c r="G867" s="215">
        <v>23</v>
      </c>
      <c r="H867" s="212" t="s">
        <v>1060</v>
      </c>
      <c r="I867" s="216"/>
    </row>
    <row r="868" spans="2:9" x14ac:dyDescent="0.25">
      <c r="B868" s="217">
        <v>866</v>
      </c>
      <c r="C868" s="217" t="s">
        <v>1061</v>
      </c>
      <c r="D868" s="218"/>
      <c r="E868" s="217" t="s">
        <v>3063</v>
      </c>
      <c r="F868" s="219">
        <v>4825</v>
      </c>
      <c r="G868" s="220">
        <v>13</v>
      </c>
      <c r="H868" s="217" t="s">
        <v>1062</v>
      </c>
      <c r="I868" s="221"/>
    </row>
    <row r="869" spans="2:9" x14ac:dyDescent="0.25">
      <c r="B869" s="212">
        <v>867</v>
      </c>
      <c r="C869" s="212" t="s">
        <v>1087</v>
      </c>
      <c r="D869" s="213"/>
      <c r="E869" s="212" t="s">
        <v>3063</v>
      </c>
      <c r="F869" s="214">
        <v>949</v>
      </c>
      <c r="G869" s="215">
        <v>13</v>
      </c>
      <c r="H869" s="212" t="s">
        <v>1078</v>
      </c>
      <c r="I869" s="216"/>
    </row>
    <row r="870" spans="2:9" x14ac:dyDescent="0.25">
      <c r="B870" s="217">
        <v>868</v>
      </c>
      <c r="C870" s="217" t="s">
        <v>1079</v>
      </c>
      <c r="D870" s="218"/>
      <c r="E870" s="217" t="s">
        <v>3063</v>
      </c>
      <c r="F870" s="219">
        <v>4818</v>
      </c>
      <c r="G870" s="217">
        <v>1288</v>
      </c>
      <c r="H870" s="217" t="s">
        <v>2674</v>
      </c>
      <c r="I870" s="221"/>
    </row>
    <row r="871" spans="2:9" x14ac:dyDescent="0.25">
      <c r="B871" s="212">
        <v>869</v>
      </c>
      <c r="C871" s="212" t="s">
        <v>1080</v>
      </c>
      <c r="D871" s="213"/>
      <c r="E871" s="212" t="s">
        <v>3063</v>
      </c>
      <c r="F871" s="214">
        <v>4818</v>
      </c>
      <c r="G871" s="215">
        <v>13</v>
      </c>
      <c r="H871" s="212" t="s">
        <v>1082</v>
      </c>
      <c r="I871" s="216"/>
    </row>
    <row r="872" spans="2:9" x14ac:dyDescent="0.25">
      <c r="B872" s="217">
        <v>870</v>
      </c>
      <c r="C872" s="217" t="s">
        <v>1083</v>
      </c>
      <c r="D872" s="218"/>
      <c r="E872" s="217" t="s">
        <v>3063</v>
      </c>
      <c r="F872" s="219">
        <v>642</v>
      </c>
      <c r="G872" s="220">
        <v>13</v>
      </c>
      <c r="H872" s="217" t="s">
        <v>1081</v>
      </c>
      <c r="I872" s="221"/>
    </row>
    <row r="873" spans="2:9" x14ac:dyDescent="0.25">
      <c r="B873" s="212">
        <v>871</v>
      </c>
      <c r="C873" s="212" t="s">
        <v>1245</v>
      </c>
      <c r="D873" s="213"/>
      <c r="E873" s="212" t="s">
        <v>3063</v>
      </c>
      <c r="F873" s="214">
        <v>4067</v>
      </c>
      <c r="G873" s="215">
        <v>13</v>
      </c>
      <c r="H873" s="212" t="s">
        <v>1084</v>
      </c>
      <c r="I873" s="216"/>
    </row>
    <row r="874" spans="2:9" x14ac:dyDescent="0.25">
      <c r="B874" s="217">
        <v>872</v>
      </c>
      <c r="C874" s="217" t="s">
        <v>1085</v>
      </c>
      <c r="D874" s="218"/>
      <c r="E874" s="217" t="s">
        <v>3064</v>
      </c>
      <c r="F874" s="219" t="s">
        <v>36</v>
      </c>
      <c r="G874" s="217" t="s">
        <v>528</v>
      </c>
      <c r="H874" s="217" t="s">
        <v>1086</v>
      </c>
      <c r="I874" s="221"/>
    </row>
    <row r="875" spans="2:9" x14ac:dyDescent="0.25">
      <c r="B875" s="212">
        <v>873</v>
      </c>
      <c r="C875" s="212" t="s">
        <v>1103</v>
      </c>
      <c r="D875" s="213"/>
      <c r="E875" s="212" t="s">
        <v>3063</v>
      </c>
      <c r="F875" s="214">
        <v>4825</v>
      </c>
      <c r="G875" s="215">
        <v>13</v>
      </c>
      <c r="H875" s="212" t="s">
        <v>1099</v>
      </c>
      <c r="I875" s="216"/>
    </row>
    <row r="876" spans="2:9" x14ac:dyDescent="0.25">
      <c r="B876" s="217">
        <v>874</v>
      </c>
      <c r="C876" s="217" t="s">
        <v>1669</v>
      </c>
      <c r="D876" s="218"/>
      <c r="E876" s="217" t="s">
        <v>3063</v>
      </c>
      <c r="F876" s="219">
        <v>949</v>
      </c>
      <c r="G876" s="220">
        <v>23</v>
      </c>
      <c r="H876" s="217" t="s">
        <v>1088</v>
      </c>
      <c r="I876" s="221"/>
    </row>
    <row r="877" spans="2:9" x14ac:dyDescent="0.25">
      <c r="B877" s="212">
        <v>875</v>
      </c>
      <c r="C877" s="212" t="s">
        <v>1089</v>
      </c>
      <c r="D877" s="213"/>
      <c r="E877" s="212" t="s">
        <v>3063</v>
      </c>
      <c r="F877" s="214">
        <v>4825</v>
      </c>
      <c r="G877" s="215">
        <v>13</v>
      </c>
      <c r="H877" s="212" t="s">
        <v>1090</v>
      </c>
      <c r="I877" s="216"/>
    </row>
    <row r="878" spans="2:9" x14ac:dyDescent="0.25">
      <c r="B878" s="217">
        <v>876</v>
      </c>
      <c r="C878" s="217" t="s">
        <v>1091</v>
      </c>
      <c r="D878" s="218"/>
      <c r="E878" s="217" t="s">
        <v>3064</v>
      </c>
      <c r="F878" s="219" t="s">
        <v>1092</v>
      </c>
      <c r="G878" s="217" t="s">
        <v>528</v>
      </c>
      <c r="H878" s="217" t="s">
        <v>1093</v>
      </c>
      <c r="I878" s="221"/>
    </row>
    <row r="879" spans="2:9" x14ac:dyDescent="0.25">
      <c r="B879" s="212">
        <v>877</v>
      </c>
      <c r="C879" s="212" t="s">
        <v>192</v>
      </c>
      <c r="D879" s="213"/>
      <c r="E879" s="212" t="s">
        <v>3063</v>
      </c>
      <c r="F879" s="214">
        <v>949</v>
      </c>
      <c r="G879" s="215">
        <v>23</v>
      </c>
      <c r="H879" s="212" t="s">
        <v>193</v>
      </c>
      <c r="I879" s="216"/>
    </row>
    <row r="880" spans="2:9" x14ac:dyDescent="0.25">
      <c r="B880" s="217">
        <v>878</v>
      </c>
      <c r="C880" s="217" t="s">
        <v>1094</v>
      </c>
      <c r="D880" s="218"/>
      <c r="E880" s="217" t="s">
        <v>3063</v>
      </c>
      <c r="F880" s="219">
        <v>4818</v>
      </c>
      <c r="G880" s="220">
        <v>13</v>
      </c>
      <c r="H880" s="217" t="s">
        <v>1095</v>
      </c>
      <c r="I880" s="221"/>
    </row>
    <row r="881" spans="2:9" x14ac:dyDescent="0.25">
      <c r="B881" s="212">
        <v>879</v>
      </c>
      <c r="C881" s="212" t="s">
        <v>1246</v>
      </c>
      <c r="D881" s="213"/>
      <c r="E881" s="212" t="s">
        <v>3063</v>
      </c>
      <c r="F881" s="214">
        <v>4818</v>
      </c>
      <c r="G881" s="215">
        <v>13</v>
      </c>
      <c r="H881" s="212" t="s">
        <v>1096</v>
      </c>
      <c r="I881" s="216"/>
    </row>
    <row r="882" spans="2:9" x14ac:dyDescent="0.25">
      <c r="B882" s="217">
        <v>880</v>
      </c>
      <c r="C882" s="217" t="s">
        <v>1097</v>
      </c>
      <c r="D882" s="218"/>
      <c r="E882" s="217" t="s">
        <v>3063</v>
      </c>
      <c r="F882" s="219">
        <v>4825</v>
      </c>
      <c r="G882" s="220">
        <v>13</v>
      </c>
      <c r="H882" s="217" t="s">
        <v>1098</v>
      </c>
      <c r="I882" s="221"/>
    </row>
    <row r="883" spans="2:9" x14ac:dyDescent="0.25">
      <c r="B883" s="212">
        <v>881</v>
      </c>
      <c r="C883" s="212" t="s">
        <v>1100</v>
      </c>
      <c r="D883" s="213"/>
      <c r="E883" s="212" t="s">
        <v>3063</v>
      </c>
      <c r="F883" s="214">
        <v>4818</v>
      </c>
      <c r="G883" s="215">
        <v>13</v>
      </c>
      <c r="H883" s="212" t="s">
        <v>1101</v>
      </c>
      <c r="I883" s="216"/>
    </row>
    <row r="884" spans="2:9" x14ac:dyDescent="0.25">
      <c r="B884" s="217">
        <v>882</v>
      </c>
      <c r="C884" s="217" t="s">
        <v>1796</v>
      </c>
      <c r="D884" s="218"/>
      <c r="E884" s="217" t="s">
        <v>3063</v>
      </c>
      <c r="F884" s="219">
        <v>4825</v>
      </c>
      <c r="G884" s="220">
        <v>13</v>
      </c>
      <c r="H884" s="217" t="s">
        <v>1102</v>
      </c>
      <c r="I884" s="221"/>
    </row>
    <row r="885" spans="2:9" x14ac:dyDescent="0.25">
      <c r="B885" s="212">
        <v>883</v>
      </c>
      <c r="C885" s="212" t="s">
        <v>1106</v>
      </c>
      <c r="D885" s="213"/>
      <c r="E885" s="212" t="s">
        <v>3064</v>
      </c>
      <c r="F885" s="214" t="s">
        <v>36</v>
      </c>
      <c r="G885" s="212" t="s">
        <v>528</v>
      </c>
      <c r="H885" s="212" t="s">
        <v>1107</v>
      </c>
      <c r="I885" s="216"/>
    </row>
    <row r="886" spans="2:9" x14ac:dyDescent="0.25">
      <c r="B886" s="217">
        <v>884</v>
      </c>
      <c r="C886" s="217" t="s">
        <v>1108</v>
      </c>
      <c r="D886" s="218"/>
      <c r="E886" s="217" t="s">
        <v>3063</v>
      </c>
      <c r="F886" s="219">
        <v>4818</v>
      </c>
      <c r="G886" s="220">
        <v>13</v>
      </c>
      <c r="H886" s="217" t="s">
        <v>1109</v>
      </c>
      <c r="I886" s="221"/>
    </row>
    <row r="887" spans="2:9" x14ac:dyDescent="0.25">
      <c r="B887" s="212">
        <v>885</v>
      </c>
      <c r="C887" s="212" t="s">
        <v>1104</v>
      </c>
      <c r="D887" s="213"/>
      <c r="E887" s="212" t="s">
        <v>3063</v>
      </c>
      <c r="F887" s="214">
        <v>4818</v>
      </c>
      <c r="G887" s="215">
        <v>13</v>
      </c>
      <c r="H887" s="212" t="s">
        <v>1105</v>
      </c>
      <c r="I887" s="216"/>
    </row>
    <row r="888" spans="2:9" x14ac:dyDescent="0.25">
      <c r="B888" s="217">
        <v>886</v>
      </c>
      <c r="C888" s="217" t="s">
        <v>1247</v>
      </c>
      <c r="D888" s="218"/>
      <c r="E888" s="217" t="s">
        <v>3063</v>
      </c>
      <c r="F888" s="219">
        <v>2162</v>
      </c>
      <c r="G888" s="220">
        <v>13</v>
      </c>
      <c r="H888" s="217" t="s">
        <v>1110</v>
      </c>
      <c r="I888" s="221"/>
    </row>
    <row r="889" spans="2:9" x14ac:dyDescent="0.25">
      <c r="B889" s="212">
        <v>887</v>
      </c>
      <c r="C889" s="212" t="s">
        <v>1111</v>
      </c>
      <c r="D889" s="213"/>
      <c r="E889" s="212" t="s">
        <v>3063</v>
      </c>
      <c r="F889" s="214">
        <v>949</v>
      </c>
      <c r="G889" s="215">
        <v>23</v>
      </c>
      <c r="H889" s="212" t="s">
        <v>1112</v>
      </c>
      <c r="I889" s="216"/>
    </row>
    <row r="890" spans="2:9" x14ac:dyDescent="0.25">
      <c r="B890" s="217">
        <v>888</v>
      </c>
      <c r="C890" s="217" t="s">
        <v>1113</v>
      </c>
      <c r="D890" s="218"/>
      <c r="E890" s="217" t="s">
        <v>3063</v>
      </c>
      <c r="F890" s="219">
        <v>4601</v>
      </c>
      <c r="G890" s="220">
        <v>13</v>
      </c>
      <c r="H890" s="217" t="s">
        <v>1114</v>
      </c>
      <c r="I890" s="221"/>
    </row>
    <row r="891" spans="2:9" x14ac:dyDescent="0.25">
      <c r="B891" s="212">
        <v>889</v>
      </c>
      <c r="C891" s="212" t="s">
        <v>1115</v>
      </c>
      <c r="D891" s="213"/>
      <c r="E891" s="212" t="s">
        <v>3063</v>
      </c>
      <c r="F891" s="214">
        <v>949</v>
      </c>
      <c r="G891" s="215">
        <v>23</v>
      </c>
      <c r="H891" s="212" t="s">
        <v>1116</v>
      </c>
      <c r="I891" s="216"/>
    </row>
    <row r="892" spans="2:9" x14ac:dyDescent="0.25">
      <c r="B892" s="217">
        <v>890</v>
      </c>
      <c r="C892" s="217" t="s">
        <v>2372</v>
      </c>
      <c r="D892" s="218"/>
      <c r="E892" s="217" t="s">
        <v>3063</v>
      </c>
      <c r="F892" s="219">
        <v>4818</v>
      </c>
      <c r="G892" s="220">
        <v>13</v>
      </c>
      <c r="H892" s="217" t="s">
        <v>1117</v>
      </c>
      <c r="I892" s="221"/>
    </row>
    <row r="893" spans="2:9" x14ac:dyDescent="0.25">
      <c r="B893" s="212">
        <v>891</v>
      </c>
      <c r="C893" s="212" t="s">
        <v>1118</v>
      </c>
      <c r="D893" s="213"/>
      <c r="E893" s="212" t="s">
        <v>3064</v>
      </c>
      <c r="F893" s="214" t="s">
        <v>36</v>
      </c>
      <c r="G893" s="212" t="s">
        <v>528</v>
      </c>
      <c r="H893" s="212" t="s">
        <v>1119</v>
      </c>
      <c r="I893" s="216"/>
    </row>
    <row r="894" spans="2:9" x14ac:dyDescent="0.25">
      <c r="B894" s="217">
        <v>892</v>
      </c>
      <c r="C894" s="217" t="s">
        <v>1249</v>
      </c>
      <c r="D894" s="218"/>
      <c r="E894" s="217" t="s">
        <v>3063</v>
      </c>
      <c r="F894" s="219">
        <v>4818</v>
      </c>
      <c r="G894" s="220">
        <v>13</v>
      </c>
      <c r="H894" s="217" t="s">
        <v>1120</v>
      </c>
      <c r="I894" s="221"/>
    </row>
    <row r="895" spans="2:9" x14ac:dyDescent="0.25">
      <c r="B895" s="212">
        <v>893</v>
      </c>
      <c r="C895" s="212" t="s">
        <v>1121</v>
      </c>
      <c r="D895" s="213"/>
      <c r="E895" s="212" t="s">
        <v>3063</v>
      </c>
      <c r="F895" s="214">
        <v>4818</v>
      </c>
      <c r="G895" s="215">
        <v>13</v>
      </c>
      <c r="H895" s="212" t="s">
        <v>1122</v>
      </c>
      <c r="I895" s="216"/>
    </row>
    <row r="896" spans="2:9" x14ac:dyDescent="0.25">
      <c r="B896" s="217">
        <v>894</v>
      </c>
      <c r="C896" s="217" t="s">
        <v>1123</v>
      </c>
      <c r="D896" s="218"/>
      <c r="E896" s="217" t="s">
        <v>3063</v>
      </c>
      <c r="F896" s="219">
        <v>949</v>
      </c>
      <c r="G896" s="220">
        <v>23</v>
      </c>
      <c r="H896" s="217" t="s">
        <v>1124</v>
      </c>
      <c r="I896" s="221"/>
    </row>
    <row r="897" spans="2:9" x14ac:dyDescent="0.25">
      <c r="B897" s="212">
        <v>895</v>
      </c>
      <c r="C897" s="212" t="s">
        <v>1125</v>
      </c>
      <c r="D897" s="213"/>
      <c r="E897" s="212" t="s">
        <v>3063</v>
      </c>
      <c r="F897" s="214">
        <v>949</v>
      </c>
      <c r="G897" s="215">
        <v>13</v>
      </c>
      <c r="H897" s="212" t="s">
        <v>1126</v>
      </c>
      <c r="I897" s="216"/>
    </row>
    <row r="898" spans="2:9" x14ac:dyDescent="0.25">
      <c r="B898" s="217">
        <v>896</v>
      </c>
      <c r="C898" s="217" t="s">
        <v>1136</v>
      </c>
      <c r="D898" s="218"/>
      <c r="E898" s="217" t="s">
        <v>3063</v>
      </c>
      <c r="F898" s="219">
        <v>780</v>
      </c>
      <c r="G898" s="220">
        <v>23</v>
      </c>
      <c r="H898" s="217" t="s">
        <v>936</v>
      </c>
      <c r="I898" s="221"/>
    </row>
    <row r="899" spans="2:9" x14ac:dyDescent="0.25">
      <c r="B899" s="212">
        <v>897</v>
      </c>
      <c r="C899" s="212" t="s">
        <v>1127</v>
      </c>
      <c r="D899" s="213"/>
      <c r="E899" s="212" t="s">
        <v>3063</v>
      </c>
      <c r="F899" s="214">
        <v>4818</v>
      </c>
      <c r="G899" s="215">
        <v>13</v>
      </c>
      <c r="H899" s="212" t="s">
        <v>1128</v>
      </c>
      <c r="I899" s="216"/>
    </row>
    <row r="900" spans="2:9" x14ac:dyDescent="0.25">
      <c r="B900" s="217">
        <v>898</v>
      </c>
      <c r="C900" s="217" t="s">
        <v>565</v>
      </c>
      <c r="D900" s="218"/>
      <c r="E900" s="217" t="s">
        <v>3063</v>
      </c>
      <c r="F900" s="219">
        <v>4818</v>
      </c>
      <c r="G900" s="220">
        <v>13</v>
      </c>
      <c r="H900" s="217" t="s">
        <v>1129</v>
      </c>
      <c r="I900" s="221"/>
    </row>
    <row r="901" spans="2:9" x14ac:dyDescent="0.25">
      <c r="B901" s="212">
        <v>899</v>
      </c>
      <c r="C901" s="212" t="s">
        <v>1130</v>
      </c>
      <c r="D901" s="213"/>
      <c r="E901" s="212" t="s">
        <v>3063</v>
      </c>
      <c r="F901" s="214">
        <v>4818</v>
      </c>
      <c r="G901" s="215">
        <v>13</v>
      </c>
      <c r="H901" s="212" t="s">
        <v>1131</v>
      </c>
      <c r="I901" s="216"/>
    </row>
    <row r="902" spans="2:9" x14ac:dyDescent="0.25">
      <c r="B902" s="217">
        <v>900</v>
      </c>
      <c r="C902" s="217" t="s">
        <v>1132</v>
      </c>
      <c r="D902" s="218"/>
      <c r="E902" s="217" t="s">
        <v>3063</v>
      </c>
      <c r="F902" s="219">
        <v>4818</v>
      </c>
      <c r="G902" s="220">
        <v>13</v>
      </c>
      <c r="H902" s="217" t="s">
        <v>1133</v>
      </c>
      <c r="I902" s="221"/>
    </row>
    <row r="903" spans="2:9" x14ac:dyDescent="0.25">
      <c r="B903" s="212">
        <v>901</v>
      </c>
      <c r="C903" s="212" t="s">
        <v>1306</v>
      </c>
      <c r="D903" s="213"/>
      <c r="E903" s="212" t="s">
        <v>3063</v>
      </c>
      <c r="F903" s="214">
        <v>4081</v>
      </c>
      <c r="G903" s="215">
        <v>13</v>
      </c>
      <c r="H903" s="212" t="s">
        <v>1137</v>
      </c>
      <c r="I903" s="216"/>
    </row>
    <row r="904" spans="2:9" x14ac:dyDescent="0.25">
      <c r="B904" s="217">
        <v>902</v>
      </c>
      <c r="C904" s="217" t="s">
        <v>1138</v>
      </c>
      <c r="D904" s="218"/>
      <c r="E904" s="217" t="s">
        <v>3063</v>
      </c>
      <c r="F904" s="219">
        <v>4825</v>
      </c>
      <c r="G904" s="220">
        <v>13</v>
      </c>
      <c r="H904" s="217" t="s">
        <v>533</v>
      </c>
      <c r="I904" s="221"/>
    </row>
    <row r="905" spans="2:9" x14ac:dyDescent="0.25">
      <c r="B905" s="212">
        <v>903</v>
      </c>
      <c r="C905" s="212" t="s">
        <v>1139</v>
      </c>
      <c r="D905" s="213"/>
      <c r="E905" s="212" t="s">
        <v>3063</v>
      </c>
      <c r="F905" s="214">
        <v>4601</v>
      </c>
      <c r="G905" s="215">
        <v>13</v>
      </c>
      <c r="H905" s="212" t="s">
        <v>1140</v>
      </c>
      <c r="I905" s="216"/>
    </row>
    <row r="906" spans="2:9" x14ac:dyDescent="0.25">
      <c r="B906" s="217">
        <v>904</v>
      </c>
      <c r="C906" s="217" t="s">
        <v>1141</v>
      </c>
      <c r="D906" s="218"/>
      <c r="E906" s="217" t="s">
        <v>3063</v>
      </c>
      <c r="F906" s="219">
        <v>4825</v>
      </c>
      <c r="G906" s="220">
        <v>13</v>
      </c>
      <c r="H906" s="217" t="s">
        <v>1142</v>
      </c>
      <c r="I906" s="221"/>
    </row>
    <row r="907" spans="2:9" x14ac:dyDescent="0.25">
      <c r="B907" s="212">
        <v>905</v>
      </c>
      <c r="C907" s="212" t="s">
        <v>1134</v>
      </c>
      <c r="D907" s="213"/>
      <c r="E907" s="212" t="s">
        <v>3063</v>
      </c>
      <c r="F907" s="214">
        <v>780</v>
      </c>
      <c r="G907" s="215">
        <v>23</v>
      </c>
      <c r="H907" s="212" t="s">
        <v>1135</v>
      </c>
      <c r="I907" s="216"/>
    </row>
    <row r="908" spans="2:9" x14ac:dyDescent="0.25">
      <c r="B908" s="217">
        <v>906</v>
      </c>
      <c r="C908" s="217" t="s">
        <v>1150</v>
      </c>
      <c r="D908" s="218"/>
      <c r="E908" s="217" t="s">
        <v>3065</v>
      </c>
      <c r="F908" s="219">
        <v>3801</v>
      </c>
      <c r="G908" s="217" t="s">
        <v>528</v>
      </c>
      <c r="H908" s="217" t="s">
        <v>1148</v>
      </c>
      <c r="I908" s="221"/>
    </row>
    <row r="909" spans="2:9" x14ac:dyDescent="0.25">
      <c r="B909" s="212">
        <v>907</v>
      </c>
      <c r="C909" s="212" t="s">
        <v>1149</v>
      </c>
      <c r="D909" s="213"/>
      <c r="E909" s="212" t="s">
        <v>3063</v>
      </c>
      <c r="F909" s="214">
        <v>4818</v>
      </c>
      <c r="G909" s="215">
        <v>13</v>
      </c>
      <c r="H909" s="212" t="s">
        <v>1151</v>
      </c>
      <c r="I909" s="216"/>
    </row>
    <row r="910" spans="2:9" x14ac:dyDescent="0.25">
      <c r="B910" s="217">
        <v>908</v>
      </c>
      <c r="C910" s="217" t="s">
        <v>1152</v>
      </c>
      <c r="D910" s="218"/>
      <c r="E910" s="217" t="s">
        <v>3063</v>
      </c>
      <c r="F910" s="219">
        <v>3279</v>
      </c>
      <c r="G910" s="220">
        <v>13</v>
      </c>
      <c r="H910" s="217" t="s">
        <v>1153</v>
      </c>
      <c r="I910" s="221"/>
    </row>
    <row r="911" spans="2:9" x14ac:dyDescent="0.25">
      <c r="B911" s="212">
        <v>909</v>
      </c>
      <c r="C911" s="212" t="s">
        <v>2377</v>
      </c>
      <c r="D911" s="213"/>
      <c r="E911" s="212" t="s">
        <v>3063</v>
      </c>
      <c r="F911" s="214">
        <v>4818</v>
      </c>
      <c r="G911" s="215">
        <v>13</v>
      </c>
      <c r="H911" s="212" t="s">
        <v>1154</v>
      </c>
      <c r="I911" s="216"/>
    </row>
    <row r="912" spans="2:9" x14ac:dyDescent="0.25">
      <c r="B912" s="217">
        <v>910</v>
      </c>
      <c r="C912" s="217" t="s">
        <v>306</v>
      </c>
      <c r="D912" s="218"/>
      <c r="E912" s="217" t="s">
        <v>3063</v>
      </c>
      <c r="F912" s="219">
        <v>949</v>
      </c>
      <c r="G912" s="220">
        <v>23</v>
      </c>
      <c r="H912" s="217" t="s">
        <v>307</v>
      </c>
      <c r="I912" s="221"/>
    </row>
    <row r="913" spans="2:9" x14ac:dyDescent="0.25">
      <c r="B913" s="212">
        <v>911</v>
      </c>
      <c r="C913" s="212" t="s">
        <v>1456</v>
      </c>
      <c r="D913" s="213"/>
      <c r="E913" s="212" t="s">
        <v>3064</v>
      </c>
      <c r="F913" s="214" t="s">
        <v>36</v>
      </c>
      <c r="G913" s="212" t="s">
        <v>528</v>
      </c>
      <c r="H913" s="212" t="s">
        <v>1155</v>
      </c>
      <c r="I913" s="216"/>
    </row>
    <row r="914" spans="2:9" x14ac:dyDescent="0.25">
      <c r="B914" s="217">
        <v>912</v>
      </c>
      <c r="C914" s="217" t="s">
        <v>1156</v>
      </c>
      <c r="D914" s="218"/>
      <c r="E914" s="217" t="s">
        <v>3063</v>
      </c>
      <c r="F914" s="219">
        <v>3419</v>
      </c>
      <c r="G914" s="220">
        <v>13</v>
      </c>
      <c r="H914" s="217" t="s">
        <v>1157</v>
      </c>
      <c r="I914" s="221"/>
    </row>
    <row r="915" spans="2:9" x14ac:dyDescent="0.25">
      <c r="B915" s="212">
        <v>913</v>
      </c>
      <c r="C915" s="212" t="s">
        <v>1159</v>
      </c>
      <c r="D915" s="213"/>
      <c r="E915" s="212" t="s">
        <v>3063</v>
      </c>
      <c r="F915" s="214">
        <v>4825</v>
      </c>
      <c r="G915" s="215">
        <v>23</v>
      </c>
      <c r="H915" s="212" t="s">
        <v>1158</v>
      </c>
      <c r="I915" s="216"/>
    </row>
    <row r="916" spans="2:9" x14ac:dyDescent="0.25">
      <c r="B916" s="217">
        <v>914</v>
      </c>
      <c r="C916" s="217" t="s">
        <v>1160</v>
      </c>
      <c r="D916" s="218"/>
      <c r="E916" s="217" t="s">
        <v>3063</v>
      </c>
      <c r="F916" s="219">
        <v>2734</v>
      </c>
      <c r="G916" s="220">
        <v>13</v>
      </c>
      <c r="H916" s="217" t="s">
        <v>1161</v>
      </c>
      <c r="I916" s="221"/>
    </row>
    <row r="917" spans="2:9" x14ac:dyDescent="0.25">
      <c r="B917" s="212">
        <v>915</v>
      </c>
      <c r="C917" s="212" t="s">
        <v>1162</v>
      </c>
      <c r="D917" s="213"/>
      <c r="E917" s="212" t="s">
        <v>3063</v>
      </c>
      <c r="F917" s="214">
        <v>949</v>
      </c>
      <c r="G917" s="215">
        <v>23</v>
      </c>
      <c r="H917" s="212" t="s">
        <v>58</v>
      </c>
      <c r="I917" s="216"/>
    </row>
    <row r="918" spans="2:9" x14ac:dyDescent="0.25">
      <c r="B918" s="217">
        <v>916</v>
      </c>
      <c r="C918" s="217" t="s">
        <v>1163</v>
      </c>
      <c r="D918" s="218"/>
      <c r="E918" s="217" t="s">
        <v>3064</v>
      </c>
      <c r="F918" s="219" t="s">
        <v>36</v>
      </c>
      <c r="G918" s="217" t="s">
        <v>528</v>
      </c>
      <c r="H918" s="217" t="s">
        <v>1164</v>
      </c>
      <c r="I918" s="221"/>
    </row>
    <row r="919" spans="2:9" x14ac:dyDescent="0.25">
      <c r="B919" s="212">
        <v>917</v>
      </c>
      <c r="C919" s="212" t="s">
        <v>1165</v>
      </c>
      <c r="D919" s="213"/>
      <c r="E919" s="212" t="s">
        <v>3063</v>
      </c>
      <c r="F919" s="214">
        <v>949</v>
      </c>
      <c r="G919" s="215">
        <v>13</v>
      </c>
      <c r="H919" s="212" t="s">
        <v>1166</v>
      </c>
      <c r="I919" s="216"/>
    </row>
    <row r="920" spans="2:9" x14ac:dyDescent="0.25">
      <c r="B920" s="217">
        <v>918</v>
      </c>
      <c r="C920" s="217" t="s">
        <v>1188</v>
      </c>
      <c r="D920" s="218"/>
      <c r="E920" s="217" t="s">
        <v>3063</v>
      </c>
      <c r="F920" s="219">
        <v>128</v>
      </c>
      <c r="G920" s="220">
        <v>13</v>
      </c>
      <c r="H920" s="217" t="s">
        <v>1167</v>
      </c>
      <c r="I920" s="221"/>
    </row>
    <row r="921" spans="2:9" x14ac:dyDescent="0.25">
      <c r="B921" s="212">
        <v>919</v>
      </c>
      <c r="C921" s="212" t="s">
        <v>1168</v>
      </c>
      <c r="D921" s="213"/>
      <c r="E921" s="212" t="s">
        <v>3064</v>
      </c>
      <c r="F921" s="214" t="s">
        <v>36</v>
      </c>
      <c r="G921" s="212" t="s">
        <v>528</v>
      </c>
      <c r="H921" s="212" t="s">
        <v>1222</v>
      </c>
      <c r="I921" s="216"/>
    </row>
    <row r="922" spans="2:9" x14ac:dyDescent="0.25">
      <c r="B922" s="217">
        <v>920</v>
      </c>
      <c r="C922" s="217" t="s">
        <v>1340</v>
      </c>
      <c r="D922" s="218"/>
      <c r="E922" s="217" t="s">
        <v>3063</v>
      </c>
      <c r="F922" s="219">
        <v>949</v>
      </c>
      <c r="G922" s="220">
        <v>23</v>
      </c>
      <c r="H922" s="217" t="s">
        <v>1169</v>
      </c>
      <c r="I922" s="221"/>
    </row>
    <row r="923" spans="2:9" x14ac:dyDescent="0.25">
      <c r="B923" s="212">
        <v>921</v>
      </c>
      <c r="C923" s="212" t="s">
        <v>54</v>
      </c>
      <c r="D923" s="213"/>
      <c r="E923" s="212" t="s">
        <v>3063</v>
      </c>
      <c r="F923" s="214">
        <v>4818</v>
      </c>
      <c r="G923" s="215">
        <v>13</v>
      </c>
      <c r="H923" s="212" t="s">
        <v>55</v>
      </c>
      <c r="I923" s="216"/>
    </row>
    <row r="924" spans="2:9" x14ac:dyDescent="0.25">
      <c r="B924" s="217">
        <v>922</v>
      </c>
      <c r="C924" s="217" t="s">
        <v>1143</v>
      </c>
      <c r="D924" s="218"/>
      <c r="E924" s="217" t="s">
        <v>3063</v>
      </c>
      <c r="F924" s="219">
        <v>4825</v>
      </c>
      <c r="G924" s="220">
        <v>13</v>
      </c>
      <c r="H924" s="217" t="s">
        <v>1144</v>
      </c>
      <c r="I924" s="221"/>
    </row>
    <row r="925" spans="2:9" x14ac:dyDescent="0.25">
      <c r="B925" s="212">
        <v>923</v>
      </c>
      <c r="C925" s="212" t="s">
        <v>1145</v>
      </c>
      <c r="D925" s="213"/>
      <c r="E925" s="212" t="s">
        <v>3063</v>
      </c>
      <c r="F925" s="214">
        <v>4825</v>
      </c>
      <c r="G925" s="215">
        <v>13</v>
      </c>
      <c r="H925" s="212" t="s">
        <v>1146</v>
      </c>
      <c r="I925" s="216"/>
    </row>
    <row r="926" spans="2:9" x14ac:dyDescent="0.25">
      <c r="B926" s="217">
        <v>924</v>
      </c>
      <c r="C926" s="217" t="s">
        <v>1468</v>
      </c>
      <c r="D926" s="218"/>
      <c r="E926" s="217" t="s">
        <v>3063</v>
      </c>
      <c r="F926" s="219">
        <v>2734</v>
      </c>
      <c r="G926" s="220">
        <v>13</v>
      </c>
      <c r="H926" s="217" t="s">
        <v>1147</v>
      </c>
      <c r="I926" s="221"/>
    </row>
    <row r="927" spans="2:9" x14ac:dyDescent="0.25">
      <c r="B927" s="212">
        <v>925</v>
      </c>
      <c r="C927" s="212"/>
      <c r="D927" s="213"/>
      <c r="E927" s="212"/>
      <c r="F927" s="214"/>
      <c r="G927" s="215"/>
      <c r="H927" s="212"/>
      <c r="I927" s="216"/>
    </row>
    <row r="928" spans="2:9" x14ac:dyDescent="0.25">
      <c r="B928" s="217">
        <v>926</v>
      </c>
      <c r="C928" s="217" t="s">
        <v>2793</v>
      </c>
      <c r="D928" s="218"/>
      <c r="E928" s="217" t="s">
        <v>3063</v>
      </c>
      <c r="F928" s="219">
        <v>4825</v>
      </c>
      <c r="G928" s="220">
        <v>13</v>
      </c>
      <c r="H928" s="217" t="s">
        <v>1170</v>
      </c>
      <c r="I928" s="221"/>
    </row>
    <row r="929" spans="2:9" x14ac:dyDescent="0.25">
      <c r="B929" s="212">
        <v>927</v>
      </c>
      <c r="C929" s="212" t="s">
        <v>1171</v>
      </c>
      <c r="D929" s="213"/>
      <c r="E929" s="212" t="s">
        <v>3063</v>
      </c>
      <c r="F929" s="214">
        <v>949</v>
      </c>
      <c r="G929" s="215">
        <v>13</v>
      </c>
      <c r="H929" s="212" t="s">
        <v>1172</v>
      </c>
      <c r="I929" s="216"/>
    </row>
    <row r="930" spans="2:9" x14ac:dyDescent="0.25">
      <c r="B930" s="217">
        <v>928</v>
      </c>
      <c r="C930" s="217" t="s">
        <v>1304</v>
      </c>
      <c r="D930" s="218"/>
      <c r="E930" s="217" t="s">
        <v>3064</v>
      </c>
      <c r="F930" s="219" t="s">
        <v>36</v>
      </c>
      <c r="G930" s="217" t="s">
        <v>1173</v>
      </c>
      <c r="H930" s="217" t="s">
        <v>1174</v>
      </c>
      <c r="I930" s="221"/>
    </row>
    <row r="931" spans="2:9" x14ac:dyDescent="0.25">
      <c r="B931" s="212">
        <v>929</v>
      </c>
      <c r="C931" s="212" t="s">
        <v>1175</v>
      </c>
      <c r="D931" s="213"/>
      <c r="E931" s="212" t="s">
        <v>3063</v>
      </c>
      <c r="F931" s="214">
        <v>4818</v>
      </c>
      <c r="G931" s="215">
        <v>13</v>
      </c>
      <c r="H931" s="212" t="s">
        <v>1176</v>
      </c>
      <c r="I931" s="216"/>
    </row>
    <row r="932" spans="2:9" x14ac:dyDescent="0.25">
      <c r="B932" s="217">
        <v>930</v>
      </c>
      <c r="C932" s="217" t="s">
        <v>1251</v>
      </c>
      <c r="D932" s="218"/>
      <c r="E932" s="217" t="s">
        <v>3063</v>
      </c>
      <c r="F932" s="219">
        <v>4818</v>
      </c>
      <c r="G932" s="220">
        <v>13</v>
      </c>
      <c r="H932" s="217" t="s">
        <v>1177</v>
      </c>
      <c r="I932" s="221"/>
    </row>
    <row r="933" spans="2:9" x14ac:dyDescent="0.25">
      <c r="B933" s="212">
        <v>931</v>
      </c>
      <c r="C933" s="212" t="s">
        <v>1178</v>
      </c>
      <c r="D933" s="213"/>
      <c r="E933" s="212" t="s">
        <v>3063</v>
      </c>
      <c r="F933" s="214">
        <v>4818</v>
      </c>
      <c r="G933" s="215">
        <v>13</v>
      </c>
      <c r="H933" s="212" t="s">
        <v>1179</v>
      </c>
      <c r="I933" s="216"/>
    </row>
    <row r="934" spans="2:9" x14ac:dyDescent="0.25">
      <c r="B934" s="217">
        <v>932</v>
      </c>
      <c r="C934" s="217" t="s">
        <v>1180</v>
      </c>
      <c r="D934" s="218"/>
      <c r="E934" s="217" t="s">
        <v>3064</v>
      </c>
      <c r="F934" s="219" t="s">
        <v>606</v>
      </c>
      <c r="G934" s="217" t="s">
        <v>528</v>
      </c>
      <c r="H934" s="217" t="s">
        <v>1181</v>
      </c>
      <c r="I934" s="221"/>
    </row>
    <row r="935" spans="2:9" x14ac:dyDescent="0.25">
      <c r="B935" s="212">
        <v>933</v>
      </c>
      <c r="C935" s="212"/>
      <c r="D935" s="213"/>
      <c r="E935" s="212"/>
      <c r="F935" s="214"/>
      <c r="G935" s="212"/>
      <c r="H935" s="212"/>
      <c r="I935" s="216"/>
    </row>
    <row r="936" spans="2:9" x14ac:dyDescent="0.25">
      <c r="B936" s="217">
        <v>934</v>
      </c>
      <c r="C936" s="217" t="s">
        <v>1182</v>
      </c>
      <c r="D936" s="218"/>
      <c r="E936" s="217" t="s">
        <v>3063</v>
      </c>
      <c r="F936" s="219">
        <v>949</v>
      </c>
      <c r="G936" s="220">
        <v>13</v>
      </c>
      <c r="H936" s="217" t="s">
        <v>2188</v>
      </c>
      <c r="I936" s="221"/>
    </row>
    <row r="937" spans="2:9" x14ac:dyDescent="0.25">
      <c r="B937" s="212">
        <v>935</v>
      </c>
      <c r="C937" s="212" t="s">
        <v>1183</v>
      </c>
      <c r="D937" s="213"/>
      <c r="E937" s="212" t="s">
        <v>3063</v>
      </c>
      <c r="F937" s="214">
        <v>4818</v>
      </c>
      <c r="G937" s="215">
        <v>13</v>
      </c>
      <c r="H937" s="212" t="s">
        <v>1184</v>
      </c>
      <c r="I937" s="216"/>
    </row>
    <row r="938" spans="2:9" x14ac:dyDescent="0.25">
      <c r="B938" s="217">
        <v>936</v>
      </c>
      <c r="C938" s="217" t="s">
        <v>1185</v>
      </c>
      <c r="D938" s="218"/>
      <c r="E938" s="217" t="s">
        <v>3064</v>
      </c>
      <c r="F938" s="219" t="s">
        <v>36</v>
      </c>
      <c r="G938" s="217" t="s">
        <v>528</v>
      </c>
      <c r="H938" s="217" t="s">
        <v>1186</v>
      </c>
      <c r="I938" s="221"/>
    </row>
    <row r="939" spans="2:9" x14ac:dyDescent="0.25">
      <c r="B939" s="212">
        <v>937</v>
      </c>
      <c r="C939" s="212" t="s">
        <v>1250</v>
      </c>
      <c r="D939" s="213"/>
      <c r="E939" s="212" t="s">
        <v>3063</v>
      </c>
      <c r="F939" s="214">
        <v>780</v>
      </c>
      <c r="G939" s="215">
        <v>23</v>
      </c>
      <c r="H939" s="212" t="s">
        <v>1187</v>
      </c>
      <c r="I939" s="216"/>
    </row>
    <row r="940" spans="2:9" x14ac:dyDescent="0.25">
      <c r="B940" s="217">
        <v>938</v>
      </c>
      <c r="C940" s="217" t="s">
        <v>1190</v>
      </c>
      <c r="D940" s="218"/>
      <c r="E940" s="217" t="s">
        <v>3066</v>
      </c>
      <c r="F940" s="219">
        <v>3</v>
      </c>
      <c r="G940" s="217" t="s">
        <v>1173</v>
      </c>
      <c r="H940" s="217" t="s">
        <v>1191</v>
      </c>
      <c r="I940" s="221"/>
    </row>
    <row r="941" spans="2:9" x14ac:dyDescent="0.25">
      <c r="B941" s="212">
        <v>939</v>
      </c>
      <c r="C941" s="212" t="s">
        <v>1192</v>
      </c>
      <c r="D941" s="213"/>
      <c r="E941" s="212" t="s">
        <v>3064</v>
      </c>
      <c r="F941" s="214" t="s">
        <v>36</v>
      </c>
      <c r="G941" s="212" t="s">
        <v>528</v>
      </c>
      <c r="H941" s="212" t="s">
        <v>1193</v>
      </c>
      <c r="I941" s="216"/>
    </row>
    <row r="942" spans="2:9" x14ac:dyDescent="0.25">
      <c r="B942" s="217">
        <v>940</v>
      </c>
      <c r="C942" s="217" t="s">
        <v>1194</v>
      </c>
      <c r="D942" s="218"/>
      <c r="E942" s="217" t="s">
        <v>3063</v>
      </c>
      <c r="F942" s="219">
        <v>4818</v>
      </c>
      <c r="G942" s="220">
        <v>13</v>
      </c>
      <c r="H942" s="217" t="s">
        <v>1237</v>
      </c>
      <c r="I942" s="221"/>
    </row>
    <row r="943" spans="2:9" x14ac:dyDescent="0.25">
      <c r="B943" s="212">
        <v>941</v>
      </c>
      <c r="C943" s="212"/>
      <c r="D943" s="213"/>
      <c r="E943" s="212"/>
      <c r="F943" s="214"/>
      <c r="G943" s="212"/>
      <c r="H943" s="212"/>
      <c r="I943" s="216"/>
    </row>
    <row r="944" spans="2:9" x14ac:dyDescent="0.25">
      <c r="B944" s="217">
        <v>942</v>
      </c>
      <c r="C944" s="217" t="s">
        <v>1457</v>
      </c>
      <c r="D944" s="218"/>
      <c r="E944" s="217" t="s">
        <v>3064</v>
      </c>
      <c r="F944" s="219" t="s">
        <v>36</v>
      </c>
      <c r="G944" s="217" t="s">
        <v>528</v>
      </c>
      <c r="H944" s="217" t="s">
        <v>1195</v>
      </c>
      <c r="I944" s="221"/>
    </row>
    <row r="945" spans="2:9" x14ac:dyDescent="0.25">
      <c r="B945" s="212">
        <v>943</v>
      </c>
      <c r="C945" s="212" t="s">
        <v>1458</v>
      </c>
      <c r="D945" s="213"/>
      <c r="E945" s="212" t="s">
        <v>3064</v>
      </c>
      <c r="F945" s="214" t="s">
        <v>36</v>
      </c>
      <c r="G945" s="212" t="s">
        <v>528</v>
      </c>
      <c r="H945" s="212" t="s">
        <v>1196</v>
      </c>
      <c r="I945" s="216"/>
    </row>
    <row r="946" spans="2:9" x14ac:dyDescent="0.25">
      <c r="B946" s="217">
        <v>944</v>
      </c>
      <c r="C946" s="217" t="s">
        <v>1197</v>
      </c>
      <c r="D946" s="218"/>
      <c r="E946" s="217" t="s">
        <v>3063</v>
      </c>
      <c r="F946" s="219">
        <v>4818</v>
      </c>
      <c r="G946" s="220">
        <v>13</v>
      </c>
      <c r="H946" s="217" t="s">
        <v>1198</v>
      </c>
      <c r="I946" s="221"/>
    </row>
    <row r="947" spans="2:9" x14ac:dyDescent="0.25">
      <c r="B947" s="212">
        <v>945</v>
      </c>
      <c r="C947" s="212" t="s">
        <v>336</v>
      </c>
      <c r="D947" s="213"/>
      <c r="E947" s="212" t="s">
        <v>3063</v>
      </c>
      <c r="F947" s="214">
        <v>949</v>
      </c>
      <c r="G947" s="215">
        <v>23</v>
      </c>
      <c r="H947" s="212" t="s">
        <v>337</v>
      </c>
      <c r="I947" s="216"/>
    </row>
    <row r="948" spans="2:9" x14ac:dyDescent="0.25">
      <c r="B948" s="217">
        <v>946</v>
      </c>
      <c r="C948" s="217" t="s">
        <v>1200</v>
      </c>
      <c r="D948" s="218"/>
      <c r="E948" s="217" t="s">
        <v>3065</v>
      </c>
      <c r="F948" s="219" t="s">
        <v>134</v>
      </c>
      <c r="G948" s="217" t="s">
        <v>354</v>
      </c>
      <c r="H948" s="217" t="s">
        <v>1199</v>
      </c>
      <c r="I948" s="221"/>
    </row>
    <row r="949" spans="2:9" x14ac:dyDescent="0.25">
      <c r="B949" s="212">
        <v>947</v>
      </c>
      <c r="C949" s="212" t="s">
        <v>1203</v>
      </c>
      <c r="D949" s="213"/>
      <c r="E949" s="212" t="s">
        <v>3063</v>
      </c>
      <c r="F949" s="214">
        <v>4694</v>
      </c>
      <c r="G949" s="215">
        <v>23</v>
      </c>
      <c r="H949" s="212" t="s">
        <v>1201</v>
      </c>
      <c r="I949" s="216"/>
    </row>
    <row r="950" spans="2:9" x14ac:dyDescent="0.25">
      <c r="B950" s="217">
        <v>948</v>
      </c>
      <c r="C950" s="217" t="s">
        <v>1204</v>
      </c>
      <c r="D950" s="218"/>
      <c r="E950" s="217" t="s">
        <v>3063</v>
      </c>
      <c r="F950" s="219">
        <v>4825</v>
      </c>
      <c r="G950" s="220">
        <v>13</v>
      </c>
      <c r="H950" s="217" t="s">
        <v>1202</v>
      </c>
      <c r="I950" s="221"/>
    </row>
    <row r="951" spans="2:9" x14ac:dyDescent="0.25">
      <c r="B951" s="212">
        <v>949</v>
      </c>
      <c r="C951" s="212" t="s">
        <v>2539</v>
      </c>
      <c r="D951" s="213"/>
      <c r="E951" s="212" t="s">
        <v>3063</v>
      </c>
      <c r="F951" s="214">
        <v>4825</v>
      </c>
      <c r="G951" s="215">
        <v>13</v>
      </c>
      <c r="H951" s="212" t="s">
        <v>1205</v>
      </c>
      <c r="I951" s="216"/>
    </row>
    <row r="952" spans="2:9" x14ac:dyDescent="0.25">
      <c r="B952" s="217">
        <v>950</v>
      </c>
      <c r="C952" s="217" t="s">
        <v>369</v>
      </c>
      <c r="D952" s="218"/>
      <c r="E952" s="217" t="s">
        <v>3065</v>
      </c>
      <c r="F952" s="219">
        <v>3801</v>
      </c>
      <c r="G952" s="217" t="s">
        <v>354</v>
      </c>
      <c r="H952" s="217" t="s">
        <v>1240</v>
      </c>
      <c r="I952" s="221"/>
    </row>
    <row r="953" spans="2:9" x14ac:dyDescent="0.25">
      <c r="B953" s="212">
        <v>951</v>
      </c>
      <c r="C953" s="212" t="s">
        <v>1208</v>
      </c>
      <c r="D953" s="213"/>
      <c r="E953" s="212" t="s">
        <v>3065</v>
      </c>
      <c r="F953" s="214">
        <v>3616</v>
      </c>
      <c r="G953" s="212" t="s">
        <v>528</v>
      </c>
      <c r="H953" s="212" t="s">
        <v>1209</v>
      </c>
      <c r="I953" s="216"/>
    </row>
    <row r="954" spans="2:9" x14ac:dyDescent="0.25">
      <c r="B954" s="217">
        <v>952</v>
      </c>
      <c r="C954" s="217" t="s">
        <v>292</v>
      </c>
      <c r="D954" s="218"/>
      <c r="E954" s="217" t="s">
        <v>3063</v>
      </c>
      <c r="F954" s="219">
        <v>4818</v>
      </c>
      <c r="G954" s="220">
        <v>13</v>
      </c>
      <c r="H954" s="217" t="s">
        <v>293</v>
      </c>
      <c r="I954" s="221"/>
    </row>
    <row r="955" spans="2:9" x14ac:dyDescent="0.25">
      <c r="B955" s="212">
        <v>953</v>
      </c>
      <c r="C955" s="212" t="s">
        <v>1210</v>
      </c>
      <c r="D955" s="213"/>
      <c r="E955" s="212" t="s">
        <v>3063</v>
      </c>
      <c r="F955" s="214">
        <v>949</v>
      </c>
      <c r="G955" s="215">
        <v>23</v>
      </c>
      <c r="H955" s="212" t="s">
        <v>1211</v>
      </c>
      <c r="I955" s="216"/>
    </row>
    <row r="956" spans="2:9" x14ac:dyDescent="0.25">
      <c r="B956" s="217">
        <v>954</v>
      </c>
      <c r="C956" s="217" t="s">
        <v>1305</v>
      </c>
      <c r="D956" s="218"/>
      <c r="E956" s="217" t="s">
        <v>3064</v>
      </c>
      <c r="F956" s="219" t="s">
        <v>36</v>
      </c>
      <c r="G956" s="217" t="s">
        <v>528</v>
      </c>
      <c r="H956" s="217" t="s">
        <v>1212</v>
      </c>
      <c r="I956" s="221"/>
    </row>
    <row r="957" spans="2:9" x14ac:dyDescent="0.25">
      <c r="B957" s="212">
        <v>955</v>
      </c>
      <c r="C957" s="212" t="s">
        <v>1339</v>
      </c>
      <c r="D957" s="213"/>
      <c r="E957" s="212" t="s">
        <v>3063</v>
      </c>
      <c r="F957" s="214">
        <v>3444</v>
      </c>
      <c r="G957" s="215">
        <v>13</v>
      </c>
      <c r="H957" s="212" t="s">
        <v>1238</v>
      </c>
      <c r="I957" s="216"/>
    </row>
    <row r="958" spans="2:9" x14ac:dyDescent="0.25">
      <c r="B958" s="217">
        <v>956</v>
      </c>
      <c r="C958" s="217" t="s">
        <v>1213</v>
      </c>
      <c r="D958" s="218"/>
      <c r="E958" s="217" t="s">
        <v>3063</v>
      </c>
      <c r="F958" s="219">
        <v>2712</v>
      </c>
      <c r="G958" s="220">
        <v>13</v>
      </c>
      <c r="H958" s="217" t="s">
        <v>1214</v>
      </c>
      <c r="I958" s="221"/>
    </row>
    <row r="959" spans="2:9" x14ac:dyDescent="0.25">
      <c r="B959" s="212">
        <v>957</v>
      </c>
      <c r="C959" s="212" t="s">
        <v>1215</v>
      </c>
      <c r="D959" s="213"/>
      <c r="E959" s="212" t="s">
        <v>3063</v>
      </c>
      <c r="F959" s="214">
        <v>949</v>
      </c>
      <c r="G959" s="215">
        <v>23</v>
      </c>
      <c r="H959" s="212" t="s">
        <v>1216</v>
      </c>
      <c r="I959" s="216"/>
    </row>
    <row r="960" spans="2:9" x14ac:dyDescent="0.25">
      <c r="B960" s="217">
        <v>958</v>
      </c>
      <c r="C960" s="217" t="s">
        <v>195</v>
      </c>
      <c r="D960" s="218"/>
      <c r="E960" s="217" t="s">
        <v>3064</v>
      </c>
      <c r="F960" s="219" t="s">
        <v>36</v>
      </c>
      <c r="G960" s="217" t="s">
        <v>528</v>
      </c>
      <c r="H960" s="217" t="s">
        <v>1217</v>
      </c>
      <c r="I960" s="221"/>
    </row>
    <row r="961" spans="2:9" x14ac:dyDescent="0.25">
      <c r="B961" s="212">
        <v>959</v>
      </c>
      <c r="C961" s="212" t="s">
        <v>1206</v>
      </c>
      <c r="D961" s="213"/>
      <c r="E961" s="212" t="s">
        <v>3063</v>
      </c>
      <c r="F961" s="214">
        <v>4825</v>
      </c>
      <c r="G961" s="215">
        <v>13</v>
      </c>
      <c r="H961" s="212" t="s">
        <v>1207</v>
      </c>
      <c r="I961" s="216"/>
    </row>
    <row r="962" spans="2:9" x14ac:dyDescent="0.25">
      <c r="B962" s="217">
        <v>960</v>
      </c>
      <c r="C962" s="217" t="s">
        <v>1218</v>
      </c>
      <c r="D962" s="218"/>
      <c r="E962" s="217" t="s">
        <v>3063</v>
      </c>
      <c r="F962" s="219">
        <v>949</v>
      </c>
      <c r="G962" s="220">
        <v>23</v>
      </c>
      <c r="H962" s="217" t="s">
        <v>1219</v>
      </c>
      <c r="I962" s="221"/>
    </row>
    <row r="963" spans="2:9" x14ac:dyDescent="0.25">
      <c r="B963" s="212">
        <v>961</v>
      </c>
      <c r="C963" s="212" t="s">
        <v>1220</v>
      </c>
      <c r="D963" s="213"/>
      <c r="E963" s="212" t="s">
        <v>3063</v>
      </c>
      <c r="F963" s="214">
        <v>4825</v>
      </c>
      <c r="G963" s="215">
        <v>13</v>
      </c>
      <c r="H963" s="212" t="s">
        <v>1221</v>
      </c>
      <c r="I963" s="216"/>
    </row>
    <row r="964" spans="2:9" x14ac:dyDescent="0.25">
      <c r="B964" s="217">
        <v>962</v>
      </c>
      <c r="C964" s="217" t="s">
        <v>1307</v>
      </c>
      <c r="D964" s="218"/>
      <c r="E964" s="217" t="s">
        <v>3063</v>
      </c>
      <c r="F964" s="219">
        <v>949</v>
      </c>
      <c r="G964" s="220">
        <v>13</v>
      </c>
      <c r="H964" s="217" t="s">
        <v>1225</v>
      </c>
      <c r="I964" s="221"/>
    </row>
    <row r="965" spans="2:9" x14ac:dyDescent="0.25">
      <c r="B965" s="212">
        <v>963</v>
      </c>
      <c r="C965" s="212" t="s">
        <v>1226</v>
      </c>
      <c r="D965" s="213"/>
      <c r="E965" s="212" t="s">
        <v>3065</v>
      </c>
      <c r="F965" s="214">
        <v>3616</v>
      </c>
      <c r="G965" s="212" t="s">
        <v>528</v>
      </c>
      <c r="H965" s="212" t="s">
        <v>1227</v>
      </c>
      <c r="I965" s="216"/>
    </row>
    <row r="966" spans="2:9" x14ac:dyDescent="0.25">
      <c r="B966" s="217">
        <v>964</v>
      </c>
      <c r="C966" s="217" t="s">
        <v>1223</v>
      </c>
      <c r="D966" s="218"/>
      <c r="E966" s="217" t="s">
        <v>3063</v>
      </c>
      <c r="F966" s="219">
        <v>780</v>
      </c>
      <c r="G966" s="220">
        <v>13</v>
      </c>
      <c r="H966" s="217" t="s">
        <v>1224</v>
      </c>
      <c r="I966" s="221"/>
    </row>
    <row r="967" spans="2:9" x14ac:dyDescent="0.25">
      <c r="B967" s="212">
        <v>965</v>
      </c>
      <c r="C967" s="212" t="s">
        <v>1469</v>
      </c>
      <c r="D967" s="213"/>
      <c r="E967" s="212" t="s">
        <v>3063</v>
      </c>
      <c r="F967" s="214">
        <v>4818</v>
      </c>
      <c r="G967" s="215">
        <v>13</v>
      </c>
      <c r="H967" s="212" t="s">
        <v>1228</v>
      </c>
      <c r="I967" s="216"/>
    </row>
    <row r="968" spans="2:9" x14ac:dyDescent="0.25">
      <c r="B968" s="217">
        <v>966</v>
      </c>
      <c r="C968" s="217" t="s">
        <v>1252</v>
      </c>
      <c r="D968" s="218"/>
      <c r="E968" s="217" t="s">
        <v>3063</v>
      </c>
      <c r="F968" s="219">
        <v>4818</v>
      </c>
      <c r="G968" s="220">
        <v>13</v>
      </c>
      <c r="H968" s="217" t="s">
        <v>1233</v>
      </c>
      <c r="I968" s="221"/>
    </row>
    <row r="969" spans="2:9" x14ac:dyDescent="0.25">
      <c r="B969" s="212">
        <v>967</v>
      </c>
      <c r="C969" s="212" t="s">
        <v>1229</v>
      </c>
      <c r="D969" s="213"/>
      <c r="E969" s="212" t="s">
        <v>3063</v>
      </c>
      <c r="F969" s="214">
        <v>949</v>
      </c>
      <c r="G969" s="215">
        <v>13</v>
      </c>
      <c r="H969" s="212" t="s">
        <v>1230</v>
      </c>
      <c r="I969" s="216"/>
    </row>
    <row r="970" spans="2:9" x14ac:dyDescent="0.25">
      <c r="B970" s="217">
        <v>968</v>
      </c>
      <c r="C970" s="217" t="s">
        <v>1231</v>
      </c>
      <c r="D970" s="218"/>
      <c r="E970" s="217" t="s">
        <v>3063</v>
      </c>
      <c r="F970" s="219">
        <v>949</v>
      </c>
      <c r="G970" s="220">
        <v>13</v>
      </c>
      <c r="H970" s="217" t="s">
        <v>1232</v>
      </c>
      <c r="I970" s="221"/>
    </row>
    <row r="971" spans="2:9" x14ac:dyDescent="0.25">
      <c r="B971" s="212">
        <v>969</v>
      </c>
      <c r="C971" s="212" t="s">
        <v>1308</v>
      </c>
      <c r="D971" s="213"/>
      <c r="E971" s="212" t="s">
        <v>3063</v>
      </c>
      <c r="F971" s="214">
        <v>4818</v>
      </c>
      <c r="G971" s="215">
        <v>13</v>
      </c>
      <c r="H971" s="212" t="s">
        <v>1234</v>
      </c>
      <c r="I971" s="216"/>
    </row>
    <row r="972" spans="2:9" x14ac:dyDescent="0.25">
      <c r="B972" s="217">
        <v>970</v>
      </c>
      <c r="C972" s="217" t="s">
        <v>1235</v>
      </c>
      <c r="D972" s="218"/>
      <c r="E972" s="217" t="s">
        <v>3063</v>
      </c>
      <c r="F972" s="219">
        <v>4818</v>
      </c>
      <c r="G972" s="220">
        <v>13</v>
      </c>
      <c r="H972" s="217" t="s">
        <v>1236</v>
      </c>
      <c r="I972" s="221"/>
    </row>
    <row r="973" spans="2:9" x14ac:dyDescent="0.25">
      <c r="B973" s="212">
        <v>971</v>
      </c>
      <c r="C973" s="212" t="s">
        <v>1254</v>
      </c>
      <c r="D973" s="213"/>
      <c r="E973" s="212" t="s">
        <v>3063</v>
      </c>
      <c r="F973" s="214">
        <v>3419</v>
      </c>
      <c r="G973" s="215">
        <v>13</v>
      </c>
      <c r="H973" s="212" t="s">
        <v>1253</v>
      </c>
      <c r="I973" s="216"/>
    </row>
    <row r="974" spans="2:9" x14ac:dyDescent="0.25">
      <c r="B974" s="217">
        <v>972</v>
      </c>
      <c r="C974" s="217" t="s">
        <v>1470</v>
      </c>
      <c r="D974" s="218"/>
      <c r="E974" s="217" t="s">
        <v>3063</v>
      </c>
      <c r="F974" s="219">
        <v>4818</v>
      </c>
      <c r="G974" s="220">
        <v>13</v>
      </c>
      <c r="H974" s="217" t="s">
        <v>1259</v>
      </c>
      <c r="I974" s="221"/>
    </row>
    <row r="975" spans="2:9" x14ac:dyDescent="0.25">
      <c r="B975" s="212">
        <v>973</v>
      </c>
      <c r="C975" s="212" t="s">
        <v>1255</v>
      </c>
      <c r="D975" s="213"/>
      <c r="E975" s="212" t="s">
        <v>3063</v>
      </c>
      <c r="F975" s="214">
        <v>949</v>
      </c>
      <c r="G975" s="215">
        <v>13</v>
      </c>
      <c r="H975" s="212" t="s">
        <v>1256</v>
      </c>
      <c r="I975" s="216"/>
    </row>
    <row r="976" spans="2:9" x14ac:dyDescent="0.25">
      <c r="B976" s="217">
        <v>974</v>
      </c>
      <c r="C976" s="217" t="s">
        <v>1260</v>
      </c>
      <c r="D976" s="218"/>
      <c r="E976" s="217" t="s">
        <v>3063</v>
      </c>
      <c r="F976" s="219">
        <v>949</v>
      </c>
      <c r="G976" s="220">
        <v>23</v>
      </c>
      <c r="H976" s="217" t="s">
        <v>1261</v>
      </c>
      <c r="I976" s="221"/>
    </row>
    <row r="977" spans="2:9" x14ac:dyDescent="0.25">
      <c r="B977" s="212">
        <v>975</v>
      </c>
      <c r="C977" s="212" t="s">
        <v>1262</v>
      </c>
      <c r="D977" s="213"/>
      <c r="E977" s="212" t="s">
        <v>3063</v>
      </c>
      <c r="F977" s="214">
        <v>4825</v>
      </c>
      <c r="G977" s="215">
        <v>13</v>
      </c>
      <c r="H977" s="212" t="s">
        <v>1263</v>
      </c>
      <c r="I977" s="216"/>
    </row>
    <row r="978" spans="2:9" x14ac:dyDescent="0.25">
      <c r="B978" s="217">
        <v>976</v>
      </c>
      <c r="C978" s="217" t="s">
        <v>1471</v>
      </c>
      <c r="D978" s="218"/>
      <c r="E978" s="217" t="s">
        <v>3063</v>
      </c>
      <c r="F978" s="219">
        <v>565</v>
      </c>
      <c r="G978" s="220">
        <v>23</v>
      </c>
      <c r="H978" s="217" t="s">
        <v>1264</v>
      </c>
      <c r="I978" s="221"/>
    </row>
    <row r="979" spans="2:9" x14ac:dyDescent="0.25">
      <c r="B979" s="212">
        <v>977</v>
      </c>
      <c r="C979" s="212" t="s">
        <v>1257</v>
      </c>
      <c r="D979" s="213"/>
      <c r="E979" s="212" t="s">
        <v>3065</v>
      </c>
      <c r="F979" s="214">
        <v>3414</v>
      </c>
      <c r="G979" s="212" t="s">
        <v>528</v>
      </c>
      <c r="H979" s="212" t="s">
        <v>1258</v>
      </c>
      <c r="I979" s="216"/>
    </row>
    <row r="980" spans="2:9" x14ac:dyDescent="0.25">
      <c r="B980" s="217">
        <v>978</v>
      </c>
      <c r="C980" s="217" t="s">
        <v>1265</v>
      </c>
      <c r="D980" s="218"/>
      <c r="E980" s="217" t="s">
        <v>3065</v>
      </c>
      <c r="F980" s="219">
        <v>3616</v>
      </c>
      <c r="G980" s="217" t="s">
        <v>528</v>
      </c>
      <c r="H980" s="217" t="s">
        <v>1266</v>
      </c>
      <c r="I980" s="221"/>
    </row>
    <row r="981" spans="2:9" x14ac:dyDescent="0.25">
      <c r="B981" s="212">
        <v>979</v>
      </c>
      <c r="C981" s="212" t="s">
        <v>1267</v>
      </c>
      <c r="D981" s="213"/>
      <c r="E981" s="212" t="s">
        <v>3063</v>
      </c>
      <c r="F981" s="214">
        <v>4818</v>
      </c>
      <c r="G981" s="215">
        <v>13</v>
      </c>
      <c r="H981" s="212" t="s">
        <v>1268</v>
      </c>
      <c r="I981" s="216"/>
    </row>
    <row r="982" spans="2:9" x14ac:dyDescent="0.25">
      <c r="B982" s="217">
        <v>980</v>
      </c>
      <c r="C982" s="217" t="s">
        <v>1269</v>
      </c>
      <c r="D982" s="218"/>
      <c r="E982" s="217" t="s">
        <v>3063</v>
      </c>
      <c r="F982" s="219">
        <v>4818</v>
      </c>
      <c r="G982" s="220">
        <v>13</v>
      </c>
      <c r="H982" s="217" t="s">
        <v>1270</v>
      </c>
      <c r="I982" s="221"/>
    </row>
    <row r="983" spans="2:9" x14ac:dyDescent="0.25">
      <c r="B983" s="212">
        <v>981</v>
      </c>
      <c r="C983" s="212" t="s">
        <v>1273</v>
      </c>
      <c r="D983" s="213"/>
      <c r="E983" s="212" t="s">
        <v>3065</v>
      </c>
      <c r="F983" s="214">
        <v>3589</v>
      </c>
      <c r="G983" s="212" t="s">
        <v>528</v>
      </c>
      <c r="H983" s="212" t="s">
        <v>1271</v>
      </c>
      <c r="I983" s="216"/>
    </row>
    <row r="984" spans="2:9" x14ac:dyDescent="0.25">
      <c r="B984" s="217">
        <v>982</v>
      </c>
      <c r="C984" s="217" t="s">
        <v>1274</v>
      </c>
      <c r="D984" s="218"/>
      <c r="E984" s="217" t="s">
        <v>3065</v>
      </c>
      <c r="F984" s="219">
        <v>3589</v>
      </c>
      <c r="G984" s="217" t="s">
        <v>528</v>
      </c>
      <c r="H984" s="217" t="s">
        <v>1272</v>
      </c>
      <c r="I984" s="221"/>
    </row>
    <row r="985" spans="2:9" x14ac:dyDescent="0.25">
      <c r="B985" s="212">
        <v>983</v>
      </c>
      <c r="C985" s="212" t="s">
        <v>1302</v>
      </c>
      <c r="D985" s="213"/>
      <c r="E985" s="212" t="s">
        <v>3064</v>
      </c>
      <c r="F985" s="214" t="s">
        <v>36</v>
      </c>
      <c r="G985" s="212" t="s">
        <v>528</v>
      </c>
      <c r="H985" s="212" t="s">
        <v>1275</v>
      </c>
      <c r="I985" s="216"/>
    </row>
    <row r="986" spans="2:9" x14ac:dyDescent="0.25">
      <c r="B986" s="217">
        <v>984</v>
      </c>
      <c r="C986" s="217" t="s">
        <v>1283</v>
      </c>
      <c r="D986" s="218"/>
      <c r="E986" s="217" t="s">
        <v>3064</v>
      </c>
      <c r="F986" s="219" t="s">
        <v>1276</v>
      </c>
      <c r="G986" s="217" t="s">
        <v>528</v>
      </c>
      <c r="H986" s="217" t="s">
        <v>1277</v>
      </c>
      <c r="I986" s="221"/>
    </row>
    <row r="987" spans="2:9" x14ac:dyDescent="0.25">
      <c r="B987" s="212">
        <v>985</v>
      </c>
      <c r="C987" s="212" t="s">
        <v>1284</v>
      </c>
      <c r="D987" s="213"/>
      <c r="E987" s="212" t="s">
        <v>3065</v>
      </c>
      <c r="F987" s="214">
        <v>3589</v>
      </c>
      <c r="G987" s="212" t="s">
        <v>528</v>
      </c>
      <c r="H987" s="212" t="s">
        <v>1285</v>
      </c>
      <c r="I987" s="216"/>
    </row>
    <row r="988" spans="2:9" x14ac:dyDescent="0.25">
      <c r="B988" s="217">
        <v>986</v>
      </c>
      <c r="C988" s="217" t="s">
        <v>1303</v>
      </c>
      <c r="D988" s="218"/>
      <c r="E988" s="217" t="s">
        <v>3064</v>
      </c>
      <c r="F988" s="219" t="s">
        <v>36</v>
      </c>
      <c r="G988" s="217" t="s">
        <v>528</v>
      </c>
      <c r="H988" s="217" t="s">
        <v>1280</v>
      </c>
      <c r="I988" s="221"/>
    </row>
    <row r="989" spans="2:9" x14ac:dyDescent="0.25">
      <c r="B989" s="212">
        <v>987</v>
      </c>
      <c r="C989" s="212" t="s">
        <v>1282</v>
      </c>
      <c r="D989" s="213"/>
      <c r="E989" s="212" t="s">
        <v>3065</v>
      </c>
      <c r="F989" s="214">
        <v>3616</v>
      </c>
      <c r="G989" s="212" t="s">
        <v>528</v>
      </c>
      <c r="H989" s="212" t="s">
        <v>1281</v>
      </c>
      <c r="I989" s="216"/>
    </row>
    <row r="990" spans="2:9" x14ac:dyDescent="0.25">
      <c r="B990" s="217">
        <v>988</v>
      </c>
      <c r="C990" s="217" t="s">
        <v>1286</v>
      </c>
      <c r="D990" s="218"/>
      <c r="E990" s="217" t="s">
        <v>3064</v>
      </c>
      <c r="F990" s="219" t="s">
        <v>36</v>
      </c>
      <c r="G990" s="217" t="s">
        <v>528</v>
      </c>
      <c r="H990" s="217" t="s">
        <v>1287</v>
      </c>
      <c r="I990" s="221"/>
    </row>
    <row r="991" spans="2:9" x14ac:dyDescent="0.25">
      <c r="B991" s="212">
        <v>989</v>
      </c>
      <c r="C991" s="212" t="s">
        <v>1288</v>
      </c>
      <c r="D991" s="213"/>
      <c r="E991" s="212" t="s">
        <v>3065</v>
      </c>
      <c r="F991" s="214">
        <v>3589</v>
      </c>
      <c r="G991" s="212" t="s">
        <v>528</v>
      </c>
      <c r="H991" s="212" t="s">
        <v>1289</v>
      </c>
      <c r="I991" s="216"/>
    </row>
    <row r="992" spans="2:9" x14ac:dyDescent="0.25">
      <c r="B992" s="217">
        <v>990</v>
      </c>
      <c r="C992" s="217" t="s">
        <v>1290</v>
      </c>
      <c r="D992" s="218"/>
      <c r="E992" s="217" t="s">
        <v>3063</v>
      </c>
      <c r="F992" s="219">
        <v>4818</v>
      </c>
      <c r="G992" s="220">
        <v>13</v>
      </c>
      <c r="H992" s="217" t="s">
        <v>1291</v>
      </c>
      <c r="I992" s="221"/>
    </row>
    <row r="993" spans="2:9" x14ac:dyDescent="0.25">
      <c r="B993" s="212">
        <v>991</v>
      </c>
      <c r="C993" s="212" t="s">
        <v>1292</v>
      </c>
      <c r="D993" s="213"/>
      <c r="E993" s="212" t="s">
        <v>3063</v>
      </c>
      <c r="F993" s="214">
        <v>4825</v>
      </c>
      <c r="G993" s="215">
        <v>13</v>
      </c>
      <c r="H993" s="212" t="s">
        <v>1293</v>
      </c>
      <c r="I993" s="216"/>
    </row>
    <row r="994" spans="2:9" x14ac:dyDescent="0.25">
      <c r="B994" s="217">
        <v>992</v>
      </c>
      <c r="C994" s="217" t="s">
        <v>1278</v>
      </c>
      <c r="D994" s="218"/>
      <c r="E994" s="217" t="s">
        <v>3063</v>
      </c>
      <c r="F994" s="219">
        <v>941</v>
      </c>
      <c r="G994" s="220">
        <v>13</v>
      </c>
      <c r="H994" s="217" t="s">
        <v>1279</v>
      </c>
      <c r="I994" s="221"/>
    </row>
    <row r="995" spans="2:9" x14ac:dyDescent="0.25">
      <c r="B995" s="212">
        <v>993</v>
      </c>
      <c r="C995" s="212" t="s">
        <v>1327</v>
      </c>
      <c r="D995" s="213"/>
      <c r="E995" s="212" t="s">
        <v>3063</v>
      </c>
      <c r="F995" s="214">
        <v>949</v>
      </c>
      <c r="G995" s="215">
        <v>23</v>
      </c>
      <c r="H995" s="212" t="s">
        <v>1294</v>
      </c>
      <c r="I995" s="216"/>
    </row>
    <row r="996" spans="2:9" x14ac:dyDescent="0.25">
      <c r="B996" s="217">
        <v>994</v>
      </c>
      <c r="C996" s="217" t="s">
        <v>1295</v>
      </c>
      <c r="D996" s="218"/>
      <c r="E996" s="217" t="s">
        <v>3063</v>
      </c>
      <c r="F996" s="219">
        <v>949</v>
      </c>
      <c r="G996" s="220">
        <v>23</v>
      </c>
      <c r="H996" s="217" t="s">
        <v>1299</v>
      </c>
      <c r="I996" s="221"/>
    </row>
    <row r="997" spans="2:9" x14ac:dyDescent="0.25">
      <c r="B997" s="212">
        <v>995</v>
      </c>
      <c r="C997" s="212" t="s">
        <v>1309</v>
      </c>
      <c r="D997" s="213"/>
      <c r="E997" s="212" t="s">
        <v>3063</v>
      </c>
      <c r="F997" s="214">
        <v>949</v>
      </c>
      <c r="G997" s="215">
        <v>13</v>
      </c>
      <c r="H997" s="212" t="s">
        <v>1300</v>
      </c>
      <c r="I997" s="216"/>
    </row>
    <row r="998" spans="2:9" x14ac:dyDescent="0.25">
      <c r="B998" s="217">
        <v>996</v>
      </c>
      <c r="C998" s="217" t="s">
        <v>1296</v>
      </c>
      <c r="D998" s="218"/>
      <c r="E998" s="217" t="s">
        <v>3063</v>
      </c>
      <c r="F998" s="219">
        <v>3419</v>
      </c>
      <c r="G998" s="220">
        <v>13</v>
      </c>
      <c r="H998" s="217" t="s">
        <v>1297</v>
      </c>
      <c r="I998" s="221"/>
    </row>
    <row r="999" spans="2:9" x14ac:dyDescent="0.25">
      <c r="B999" s="212">
        <v>997</v>
      </c>
      <c r="C999" s="212" t="s">
        <v>1338</v>
      </c>
      <c r="D999" s="213"/>
      <c r="E999" s="212" t="s">
        <v>3063</v>
      </c>
      <c r="F999" s="214">
        <v>949</v>
      </c>
      <c r="G999" s="215">
        <v>23</v>
      </c>
      <c r="H999" s="212" t="s">
        <v>1298</v>
      </c>
      <c r="I999" s="216"/>
    </row>
    <row r="1000" spans="2:9" x14ac:dyDescent="0.25">
      <c r="B1000" s="217">
        <v>998</v>
      </c>
      <c r="C1000" s="217" t="s">
        <v>1311</v>
      </c>
      <c r="D1000" s="218"/>
      <c r="E1000" s="217" t="s">
        <v>3063</v>
      </c>
      <c r="F1000" s="219">
        <v>4825</v>
      </c>
      <c r="G1000" s="220">
        <v>13</v>
      </c>
      <c r="H1000" s="217" t="s">
        <v>1310</v>
      </c>
      <c r="I1000" s="221"/>
    </row>
    <row r="1001" spans="2:9" x14ac:dyDescent="0.25">
      <c r="B1001" s="212">
        <v>999</v>
      </c>
      <c r="C1001" s="212" t="s">
        <v>1314</v>
      </c>
      <c r="D1001" s="213"/>
      <c r="E1001" s="212" t="s">
        <v>3065</v>
      </c>
      <c r="F1001" s="214">
        <v>5490</v>
      </c>
      <c r="G1001" s="212" t="s">
        <v>528</v>
      </c>
      <c r="H1001" s="212" t="s">
        <v>1315</v>
      </c>
      <c r="I1001" s="216"/>
    </row>
    <row r="1002" spans="2:9" x14ac:dyDescent="0.25">
      <c r="B1002" s="217">
        <v>1000</v>
      </c>
      <c r="C1002" s="217" t="s">
        <v>690</v>
      </c>
      <c r="D1002" s="218"/>
      <c r="E1002" s="217" t="s">
        <v>3063</v>
      </c>
      <c r="F1002" s="219">
        <v>949</v>
      </c>
      <c r="G1002" s="220">
        <v>23</v>
      </c>
      <c r="H1002" s="217" t="s">
        <v>1316</v>
      </c>
      <c r="I1002" s="221"/>
    </row>
    <row r="1003" spans="2:9" x14ac:dyDescent="0.25">
      <c r="B1003" s="212">
        <v>1001</v>
      </c>
      <c r="C1003" s="212" t="s">
        <v>1317</v>
      </c>
      <c r="D1003" s="213"/>
      <c r="E1003" s="212" t="s">
        <v>3063</v>
      </c>
      <c r="F1003" s="214">
        <v>1448</v>
      </c>
      <c r="G1003" s="215">
        <v>13</v>
      </c>
      <c r="H1003" s="212" t="s">
        <v>1318</v>
      </c>
      <c r="I1003" s="216"/>
    </row>
    <row r="1004" spans="2:9" x14ac:dyDescent="0.25">
      <c r="B1004" s="217">
        <v>1002</v>
      </c>
      <c r="C1004" s="217" t="s">
        <v>1319</v>
      </c>
      <c r="D1004" s="218"/>
      <c r="E1004" s="217" t="s">
        <v>3063</v>
      </c>
      <c r="F1004" s="219">
        <v>4818</v>
      </c>
      <c r="G1004" s="220">
        <v>13</v>
      </c>
      <c r="H1004" s="217" t="s">
        <v>1320</v>
      </c>
      <c r="I1004" s="221"/>
    </row>
    <row r="1005" spans="2:9" x14ac:dyDescent="0.25">
      <c r="B1005" s="212">
        <v>1003</v>
      </c>
      <c r="C1005" s="212" t="s">
        <v>190</v>
      </c>
      <c r="D1005" s="213"/>
      <c r="E1005" s="212" t="s">
        <v>3063</v>
      </c>
      <c r="F1005" s="214">
        <v>4818</v>
      </c>
      <c r="G1005" s="215">
        <v>13</v>
      </c>
      <c r="H1005" s="212" t="s">
        <v>191</v>
      </c>
      <c r="I1005" s="216"/>
    </row>
    <row r="1006" spans="2:9" x14ac:dyDescent="0.25">
      <c r="B1006" s="217">
        <v>1004</v>
      </c>
      <c r="C1006" s="217" t="s">
        <v>1450</v>
      </c>
      <c r="D1006" s="218"/>
      <c r="E1006" s="217" t="s">
        <v>3063</v>
      </c>
      <c r="F1006" s="219">
        <v>949</v>
      </c>
      <c r="G1006" s="220">
        <v>23</v>
      </c>
      <c r="H1006" s="217" t="s">
        <v>1321</v>
      </c>
      <c r="I1006" s="221"/>
    </row>
    <row r="1007" spans="2:9" x14ac:dyDescent="0.25">
      <c r="B1007" s="212">
        <v>1005</v>
      </c>
      <c r="C1007" s="212" t="s">
        <v>1322</v>
      </c>
      <c r="D1007" s="213"/>
      <c r="E1007" s="212" t="s">
        <v>3063</v>
      </c>
      <c r="F1007" s="214">
        <v>4818</v>
      </c>
      <c r="G1007" s="215">
        <v>13</v>
      </c>
      <c r="H1007" s="212" t="s">
        <v>1095</v>
      </c>
      <c r="I1007" s="216"/>
    </row>
    <row r="1008" spans="2:9" x14ac:dyDescent="0.25">
      <c r="B1008" s="217">
        <v>1006</v>
      </c>
      <c r="C1008" s="217" t="s">
        <v>1312</v>
      </c>
      <c r="D1008" s="218"/>
      <c r="E1008" s="217" t="s">
        <v>3065</v>
      </c>
      <c r="F1008" s="219">
        <v>3801</v>
      </c>
      <c r="G1008" s="217" t="s">
        <v>528</v>
      </c>
      <c r="H1008" s="217" t="s">
        <v>1313</v>
      </c>
      <c r="I1008" s="221"/>
    </row>
    <row r="1009" spans="2:9" x14ac:dyDescent="0.25">
      <c r="B1009" s="212">
        <v>1007</v>
      </c>
      <c r="C1009" s="212" t="s">
        <v>1323</v>
      </c>
      <c r="D1009" s="213"/>
      <c r="E1009" s="212" t="s">
        <v>3063</v>
      </c>
      <c r="F1009" s="214">
        <v>4818</v>
      </c>
      <c r="G1009" s="215">
        <v>13</v>
      </c>
      <c r="H1009" s="212" t="s">
        <v>1324</v>
      </c>
      <c r="I1009" s="216"/>
    </row>
    <row r="1010" spans="2:9" x14ac:dyDescent="0.25">
      <c r="B1010" s="217">
        <v>1008</v>
      </c>
      <c r="C1010" s="217" t="s">
        <v>1325</v>
      </c>
      <c r="D1010" s="218"/>
      <c r="E1010" s="217" t="s">
        <v>3063</v>
      </c>
      <c r="F1010" s="219">
        <v>4818</v>
      </c>
      <c r="G1010" s="220">
        <v>13</v>
      </c>
      <c r="H1010" s="217" t="s">
        <v>1326</v>
      </c>
      <c r="I1010" s="221"/>
    </row>
    <row r="1011" spans="2:9" x14ac:dyDescent="0.25">
      <c r="B1011" s="212">
        <v>1009</v>
      </c>
      <c r="C1011" s="212" t="s">
        <v>1329</v>
      </c>
      <c r="D1011" s="213"/>
      <c r="E1011" s="212" t="s">
        <v>3063</v>
      </c>
      <c r="F1011" s="214">
        <v>949</v>
      </c>
      <c r="G1011" s="215">
        <v>23</v>
      </c>
      <c r="H1011" s="212" t="s">
        <v>1330</v>
      </c>
      <c r="I1011" s="216"/>
    </row>
    <row r="1012" spans="2:9" x14ac:dyDescent="0.25">
      <c r="B1012" s="217">
        <v>1010</v>
      </c>
      <c r="C1012" s="217" t="s">
        <v>1335</v>
      </c>
      <c r="D1012" s="218"/>
      <c r="E1012" s="217" t="s">
        <v>3063</v>
      </c>
      <c r="F1012" s="219">
        <v>4825</v>
      </c>
      <c r="G1012" s="220">
        <v>13</v>
      </c>
      <c r="H1012" s="217" t="s">
        <v>1328</v>
      </c>
      <c r="I1012" s="221"/>
    </row>
    <row r="1013" spans="2:9" x14ac:dyDescent="0.25">
      <c r="B1013" s="212">
        <v>1011</v>
      </c>
      <c r="C1013" s="212" t="s">
        <v>1337</v>
      </c>
      <c r="D1013" s="213"/>
      <c r="E1013" s="212" t="s">
        <v>3063</v>
      </c>
      <c r="F1013" s="214">
        <v>4818</v>
      </c>
      <c r="G1013" s="215">
        <v>13</v>
      </c>
      <c r="H1013" s="212" t="s">
        <v>1331</v>
      </c>
      <c r="I1013" s="216"/>
    </row>
    <row r="1014" spans="2:9" x14ac:dyDescent="0.25">
      <c r="B1014" s="217">
        <v>1012</v>
      </c>
      <c r="C1014" s="217" t="s">
        <v>1336</v>
      </c>
      <c r="D1014" s="218"/>
      <c r="E1014" s="217" t="s">
        <v>3064</v>
      </c>
      <c r="F1014" s="219" t="s">
        <v>36</v>
      </c>
      <c r="G1014" s="217" t="s">
        <v>528</v>
      </c>
      <c r="H1014" s="217" t="s">
        <v>1332</v>
      </c>
      <c r="I1014" s="221"/>
    </row>
    <row r="1015" spans="2:9" x14ac:dyDescent="0.25">
      <c r="B1015" s="212">
        <v>1013</v>
      </c>
      <c r="C1015" s="212" t="s">
        <v>1333</v>
      </c>
      <c r="D1015" s="213"/>
      <c r="E1015" s="212" t="s">
        <v>3063</v>
      </c>
      <c r="F1015" s="214">
        <v>949</v>
      </c>
      <c r="G1015" s="212">
        <v>1288</v>
      </c>
      <c r="H1015" s="212" t="s">
        <v>2641</v>
      </c>
      <c r="I1015" s="216"/>
    </row>
    <row r="1016" spans="2:9" x14ac:dyDescent="0.25">
      <c r="B1016" s="217">
        <v>1014</v>
      </c>
      <c r="C1016" s="217" t="s">
        <v>1451</v>
      </c>
      <c r="D1016" s="218"/>
      <c r="E1016" s="217" t="s">
        <v>3063</v>
      </c>
      <c r="F1016" s="219">
        <v>4825</v>
      </c>
      <c r="G1016" s="220">
        <v>13</v>
      </c>
      <c r="H1016" s="217" t="s">
        <v>1334</v>
      </c>
      <c r="I1016" s="221"/>
    </row>
    <row r="1017" spans="2:9" x14ac:dyDescent="0.25">
      <c r="B1017" s="212">
        <v>1015</v>
      </c>
      <c r="C1017" s="212" t="s">
        <v>1401</v>
      </c>
      <c r="D1017" s="213"/>
      <c r="E1017" s="212" t="s">
        <v>3063</v>
      </c>
      <c r="F1017" s="214">
        <v>4818</v>
      </c>
      <c r="G1017" s="215">
        <v>13</v>
      </c>
      <c r="H1017" s="212" t="s">
        <v>1341</v>
      </c>
      <c r="I1017" s="216"/>
    </row>
    <row r="1018" spans="2:9" x14ac:dyDescent="0.25">
      <c r="B1018" s="217">
        <v>1016</v>
      </c>
      <c r="C1018" s="217" t="s">
        <v>1342</v>
      </c>
      <c r="D1018" s="218"/>
      <c r="E1018" s="217" t="s">
        <v>3063</v>
      </c>
      <c r="F1018" s="219">
        <v>4825</v>
      </c>
      <c r="G1018" s="220">
        <v>13</v>
      </c>
      <c r="H1018" s="217" t="s">
        <v>1343</v>
      </c>
      <c r="I1018" s="221"/>
    </row>
    <row r="1019" spans="2:9" x14ac:dyDescent="0.25">
      <c r="B1019" s="212">
        <v>1017</v>
      </c>
      <c r="C1019" s="212" t="s">
        <v>1344</v>
      </c>
      <c r="D1019" s="213"/>
      <c r="E1019" s="212" t="s">
        <v>3063</v>
      </c>
      <c r="F1019" s="214">
        <v>949</v>
      </c>
      <c r="G1019" s="215">
        <v>13</v>
      </c>
      <c r="H1019" s="212" t="s">
        <v>1345</v>
      </c>
      <c r="I1019" s="216"/>
    </row>
    <row r="1020" spans="2:9" x14ac:dyDescent="0.25">
      <c r="B1020" s="217">
        <v>1018</v>
      </c>
      <c r="C1020" s="217" t="s">
        <v>1346</v>
      </c>
      <c r="D1020" s="218"/>
      <c r="E1020" s="217" t="s">
        <v>3064</v>
      </c>
      <c r="F1020" s="219" t="s">
        <v>1347</v>
      </c>
      <c r="G1020" s="217" t="s">
        <v>528</v>
      </c>
      <c r="H1020" s="217" t="s">
        <v>1348</v>
      </c>
      <c r="I1020" s="221"/>
    </row>
    <row r="1021" spans="2:9" x14ac:dyDescent="0.25">
      <c r="B1021" s="212">
        <v>1019</v>
      </c>
      <c r="C1021" s="212" t="s">
        <v>1351</v>
      </c>
      <c r="D1021" s="213"/>
      <c r="E1021" s="212" t="s">
        <v>3063</v>
      </c>
      <c r="F1021" s="214">
        <v>4825</v>
      </c>
      <c r="G1021" s="215">
        <v>13</v>
      </c>
      <c r="H1021" s="212" t="s">
        <v>1349</v>
      </c>
      <c r="I1021" s="216"/>
    </row>
    <row r="1022" spans="2:9" x14ac:dyDescent="0.25">
      <c r="B1022" s="217">
        <v>1020</v>
      </c>
      <c r="C1022" s="217" t="s">
        <v>1352</v>
      </c>
      <c r="D1022" s="218"/>
      <c r="E1022" s="217" t="s">
        <v>3065</v>
      </c>
      <c r="F1022" s="219">
        <v>3801</v>
      </c>
      <c r="G1022" s="217" t="s">
        <v>528</v>
      </c>
      <c r="H1022" s="217" t="s">
        <v>1350</v>
      </c>
      <c r="I1022" s="221"/>
    </row>
    <row r="1023" spans="2:9" x14ac:dyDescent="0.25">
      <c r="B1023" s="212">
        <v>1021</v>
      </c>
      <c r="C1023" s="212" t="s">
        <v>1354</v>
      </c>
      <c r="D1023" s="213"/>
      <c r="E1023" s="212" t="s">
        <v>3063</v>
      </c>
      <c r="F1023" s="214">
        <v>4825</v>
      </c>
      <c r="G1023" s="215">
        <v>13</v>
      </c>
      <c r="H1023" s="212" t="s">
        <v>1353</v>
      </c>
      <c r="I1023" s="216"/>
    </row>
    <row r="1024" spans="2:9" x14ac:dyDescent="0.25">
      <c r="B1024" s="217">
        <v>1022</v>
      </c>
      <c r="C1024" s="217" t="s">
        <v>1355</v>
      </c>
      <c r="D1024" s="218"/>
      <c r="E1024" s="217" t="s">
        <v>3064</v>
      </c>
      <c r="F1024" s="219" t="s">
        <v>36</v>
      </c>
      <c r="G1024" s="217" t="s">
        <v>528</v>
      </c>
      <c r="H1024" s="217" t="s">
        <v>1356</v>
      </c>
      <c r="I1024" s="221"/>
    </row>
    <row r="1025" spans="2:9" x14ac:dyDescent="0.25">
      <c r="B1025" s="212">
        <v>1023</v>
      </c>
      <c r="C1025" s="212" t="s">
        <v>1357</v>
      </c>
      <c r="D1025" s="213"/>
      <c r="E1025" s="212" t="s">
        <v>3064</v>
      </c>
      <c r="F1025" s="214" t="s">
        <v>1358</v>
      </c>
      <c r="G1025" s="212" t="s">
        <v>528</v>
      </c>
      <c r="H1025" s="212" t="s">
        <v>1359</v>
      </c>
      <c r="I1025" s="216"/>
    </row>
    <row r="1026" spans="2:9" x14ac:dyDescent="0.25">
      <c r="B1026" s="217">
        <v>1024</v>
      </c>
      <c r="C1026" s="217" t="s">
        <v>1360</v>
      </c>
      <c r="D1026" s="218"/>
      <c r="E1026" s="217" t="s">
        <v>3063</v>
      </c>
      <c r="F1026" s="219">
        <v>4825</v>
      </c>
      <c r="G1026" s="220">
        <v>13</v>
      </c>
      <c r="H1026" s="217" t="s">
        <v>1361</v>
      </c>
      <c r="I1026" s="221"/>
    </row>
    <row r="1027" spans="2:9" x14ac:dyDescent="0.25">
      <c r="B1027" s="212">
        <v>1025</v>
      </c>
      <c r="C1027" s="212" t="s">
        <v>1362</v>
      </c>
      <c r="D1027" s="213"/>
      <c r="E1027" s="212" t="s">
        <v>3063</v>
      </c>
      <c r="F1027" s="214">
        <v>4818</v>
      </c>
      <c r="G1027" s="215">
        <v>23</v>
      </c>
      <c r="H1027" s="212" t="s">
        <v>1489</v>
      </c>
      <c r="I1027" s="216"/>
    </row>
    <row r="1028" spans="2:9" x14ac:dyDescent="0.25">
      <c r="B1028" s="217">
        <v>1026</v>
      </c>
      <c r="C1028" s="217" t="s">
        <v>1363</v>
      </c>
      <c r="D1028" s="218"/>
      <c r="E1028" s="217" t="s">
        <v>3063</v>
      </c>
      <c r="F1028" s="219">
        <v>780</v>
      </c>
      <c r="G1028" s="220">
        <v>23</v>
      </c>
      <c r="H1028" s="217" t="s">
        <v>1364</v>
      </c>
      <c r="I1028" s="221"/>
    </row>
    <row r="1029" spans="2:9" x14ac:dyDescent="0.25">
      <c r="B1029" s="212">
        <v>1027</v>
      </c>
      <c r="C1029" s="212" t="s">
        <v>1366</v>
      </c>
      <c r="D1029" s="213"/>
      <c r="E1029" s="212" t="s">
        <v>3063</v>
      </c>
      <c r="F1029" s="214">
        <v>4825</v>
      </c>
      <c r="G1029" s="215">
        <v>13</v>
      </c>
      <c r="H1029" s="212" t="s">
        <v>1365</v>
      </c>
      <c r="I1029" s="216"/>
    </row>
    <row r="1030" spans="2:9" x14ac:dyDescent="0.25">
      <c r="B1030" s="217">
        <v>1028</v>
      </c>
      <c r="C1030" s="217" t="s">
        <v>1452</v>
      </c>
      <c r="D1030" s="218"/>
      <c r="E1030" s="217" t="s">
        <v>3063</v>
      </c>
      <c r="F1030" s="219">
        <v>4825</v>
      </c>
      <c r="G1030" s="220">
        <v>23</v>
      </c>
      <c r="H1030" s="217" t="s">
        <v>1453</v>
      </c>
      <c r="I1030" s="221"/>
    </row>
    <row r="1031" spans="2:9" x14ac:dyDescent="0.25">
      <c r="B1031" s="212">
        <v>1029</v>
      </c>
      <c r="C1031" s="212" t="s">
        <v>1367</v>
      </c>
      <c r="D1031" s="213"/>
      <c r="E1031" s="212" t="s">
        <v>3063</v>
      </c>
      <c r="F1031" s="214">
        <v>4825</v>
      </c>
      <c r="G1031" s="215">
        <v>13</v>
      </c>
      <c r="H1031" s="212" t="s">
        <v>1454</v>
      </c>
      <c r="I1031" s="216"/>
    </row>
    <row r="1032" spans="2:9" x14ac:dyDescent="0.25">
      <c r="B1032" s="217">
        <v>1030</v>
      </c>
      <c r="C1032" s="217" t="s">
        <v>1402</v>
      </c>
      <c r="D1032" s="218"/>
      <c r="E1032" s="217" t="s">
        <v>3063</v>
      </c>
      <c r="F1032" s="219">
        <v>4825</v>
      </c>
      <c r="G1032" s="220">
        <v>13</v>
      </c>
      <c r="H1032" s="217" t="s">
        <v>1368</v>
      </c>
      <c r="I1032" s="221"/>
    </row>
    <row r="1033" spans="2:9" x14ac:dyDescent="0.25">
      <c r="B1033" s="212">
        <v>1031</v>
      </c>
      <c r="C1033" s="212" t="s">
        <v>1472</v>
      </c>
      <c r="D1033" s="213"/>
      <c r="E1033" s="212" t="s">
        <v>3063</v>
      </c>
      <c r="F1033" s="214">
        <v>4825</v>
      </c>
      <c r="G1033" s="215">
        <v>13</v>
      </c>
      <c r="H1033" s="212" t="s">
        <v>1369</v>
      </c>
      <c r="I1033" s="216"/>
    </row>
    <row r="1034" spans="2:9" x14ac:dyDescent="0.25">
      <c r="B1034" s="217">
        <v>1032</v>
      </c>
      <c r="C1034" s="217" t="s">
        <v>1370</v>
      </c>
      <c r="D1034" s="218"/>
      <c r="E1034" s="217" t="s">
        <v>3063</v>
      </c>
      <c r="F1034" s="219">
        <v>4825</v>
      </c>
      <c r="G1034" s="220">
        <v>13</v>
      </c>
      <c r="H1034" s="217" t="s">
        <v>1371</v>
      </c>
      <c r="I1034" s="221"/>
    </row>
    <row r="1035" spans="2:9" x14ac:dyDescent="0.25">
      <c r="B1035" s="212">
        <v>1033</v>
      </c>
      <c r="C1035" s="212" t="s">
        <v>1372</v>
      </c>
      <c r="D1035" s="213"/>
      <c r="E1035" s="212" t="s">
        <v>3063</v>
      </c>
      <c r="F1035" s="214">
        <v>780</v>
      </c>
      <c r="G1035" s="215">
        <v>13</v>
      </c>
      <c r="H1035" s="212" t="s">
        <v>1373</v>
      </c>
      <c r="I1035" s="216"/>
    </row>
    <row r="1036" spans="2:9" x14ac:dyDescent="0.25">
      <c r="B1036" s="217">
        <v>1034</v>
      </c>
      <c r="C1036" s="217" t="s">
        <v>1374</v>
      </c>
      <c r="D1036" s="218"/>
      <c r="E1036" s="217" t="s">
        <v>3063</v>
      </c>
      <c r="F1036" s="219">
        <v>780</v>
      </c>
      <c r="G1036" s="220">
        <v>23</v>
      </c>
      <c r="H1036" s="217" t="s">
        <v>676</v>
      </c>
      <c r="I1036" s="221"/>
    </row>
    <row r="1037" spans="2:9" x14ac:dyDescent="0.25">
      <c r="B1037" s="212">
        <v>1035</v>
      </c>
      <c r="C1037" s="212" t="s">
        <v>1375</v>
      </c>
      <c r="D1037" s="213"/>
      <c r="E1037" s="212" t="s">
        <v>3063</v>
      </c>
      <c r="F1037" s="214">
        <v>4818</v>
      </c>
      <c r="G1037" s="215">
        <v>13</v>
      </c>
      <c r="H1037" s="212" t="s">
        <v>1376</v>
      </c>
      <c r="I1037" s="216"/>
    </row>
    <row r="1038" spans="2:9" x14ac:dyDescent="0.25">
      <c r="B1038" s="217">
        <v>1036</v>
      </c>
      <c r="C1038" s="217" t="s">
        <v>1377</v>
      </c>
      <c r="D1038" s="218"/>
      <c r="E1038" s="217" t="s">
        <v>3063</v>
      </c>
      <c r="F1038" s="219">
        <v>780</v>
      </c>
      <c r="G1038" s="220">
        <v>23</v>
      </c>
      <c r="H1038" s="217" t="s">
        <v>1378</v>
      </c>
      <c r="I1038" s="221"/>
    </row>
    <row r="1039" spans="2:9" x14ac:dyDescent="0.25">
      <c r="B1039" s="212">
        <v>1037</v>
      </c>
      <c r="C1039" s="212" t="s">
        <v>1379</v>
      </c>
      <c r="D1039" s="213"/>
      <c r="E1039" s="212" t="s">
        <v>3063</v>
      </c>
      <c r="F1039" s="214">
        <v>1018</v>
      </c>
      <c r="G1039" s="215">
        <v>13</v>
      </c>
      <c r="H1039" s="212" t="s">
        <v>1380</v>
      </c>
      <c r="I1039" s="216"/>
    </row>
    <row r="1040" spans="2:9" x14ac:dyDescent="0.25">
      <c r="B1040" s="217">
        <v>1038</v>
      </c>
      <c r="C1040" s="217" t="s">
        <v>1385</v>
      </c>
      <c r="D1040" s="218"/>
      <c r="E1040" s="217" t="s">
        <v>3063</v>
      </c>
      <c r="F1040" s="219">
        <v>4818</v>
      </c>
      <c r="G1040" s="220">
        <v>13</v>
      </c>
      <c r="H1040" s="217" t="s">
        <v>1386</v>
      </c>
      <c r="I1040" s="221"/>
    </row>
    <row r="1041" spans="2:9" x14ac:dyDescent="0.25">
      <c r="B1041" s="212">
        <v>1039</v>
      </c>
      <c r="C1041" s="212" t="s">
        <v>1381</v>
      </c>
      <c r="D1041" s="213"/>
      <c r="E1041" s="212" t="s">
        <v>3064</v>
      </c>
      <c r="F1041" s="214" t="s">
        <v>36</v>
      </c>
      <c r="G1041" s="212" t="s">
        <v>528</v>
      </c>
      <c r="H1041" s="212" t="s">
        <v>1382</v>
      </c>
      <c r="I1041" s="216"/>
    </row>
    <row r="1042" spans="2:9" x14ac:dyDescent="0.25">
      <c r="B1042" s="217">
        <v>1040</v>
      </c>
      <c r="C1042" s="217" t="s">
        <v>1383</v>
      </c>
      <c r="D1042" s="218"/>
      <c r="E1042" s="217" t="s">
        <v>3063</v>
      </c>
      <c r="F1042" s="219">
        <v>949</v>
      </c>
      <c r="G1042" s="220">
        <v>13</v>
      </c>
      <c r="H1042" s="217" t="s">
        <v>1384</v>
      </c>
      <c r="I1042" s="221"/>
    </row>
    <row r="1043" spans="2:9" x14ac:dyDescent="0.25">
      <c r="B1043" s="212">
        <v>1041</v>
      </c>
      <c r="C1043" s="212" t="s">
        <v>1387</v>
      </c>
      <c r="D1043" s="213"/>
      <c r="E1043" s="212" t="s">
        <v>3063</v>
      </c>
      <c r="F1043" s="214">
        <v>250</v>
      </c>
      <c r="G1043" s="215">
        <v>13</v>
      </c>
      <c r="H1043" s="212" t="s">
        <v>1388</v>
      </c>
      <c r="I1043" s="216"/>
    </row>
    <row r="1044" spans="2:9" x14ac:dyDescent="0.25">
      <c r="B1044" s="217">
        <v>1042</v>
      </c>
      <c r="C1044" s="217" t="s">
        <v>1473</v>
      </c>
      <c r="D1044" s="218"/>
      <c r="E1044" s="217" t="s">
        <v>3063</v>
      </c>
      <c r="F1044" s="219">
        <v>949</v>
      </c>
      <c r="G1044" s="220">
        <v>23</v>
      </c>
      <c r="H1044" s="217" t="s">
        <v>1389</v>
      </c>
      <c r="I1044" s="221"/>
    </row>
    <row r="1045" spans="2:9" x14ac:dyDescent="0.25">
      <c r="B1045" s="212">
        <v>1043</v>
      </c>
      <c r="C1045" s="212" t="s">
        <v>1390</v>
      </c>
      <c r="D1045" s="213"/>
      <c r="E1045" s="212" t="s">
        <v>3064</v>
      </c>
      <c r="F1045" s="214" t="s">
        <v>708</v>
      </c>
      <c r="G1045" s="212" t="s">
        <v>528</v>
      </c>
      <c r="H1045" s="212" t="s">
        <v>1391</v>
      </c>
      <c r="I1045" s="216"/>
    </row>
    <row r="1046" spans="2:9" x14ac:dyDescent="0.25">
      <c r="B1046" s="217">
        <v>1044</v>
      </c>
      <c r="C1046" s="217" t="s">
        <v>1392</v>
      </c>
      <c r="D1046" s="218"/>
      <c r="E1046" s="217" t="s">
        <v>3063</v>
      </c>
      <c r="F1046" s="219">
        <v>780</v>
      </c>
      <c r="G1046" s="220">
        <v>23</v>
      </c>
      <c r="H1046" s="217" t="s">
        <v>1393</v>
      </c>
      <c r="I1046" s="221"/>
    </row>
    <row r="1047" spans="2:9" x14ac:dyDescent="0.25">
      <c r="B1047" s="212">
        <v>1045</v>
      </c>
      <c r="C1047" s="212" t="s">
        <v>1394</v>
      </c>
      <c r="D1047" s="213"/>
      <c r="E1047" s="212" t="s">
        <v>3063</v>
      </c>
      <c r="F1047" s="214">
        <v>4825</v>
      </c>
      <c r="G1047" s="215">
        <v>13</v>
      </c>
      <c r="H1047" s="212" t="s">
        <v>1146</v>
      </c>
      <c r="I1047" s="216"/>
    </row>
    <row r="1048" spans="2:9" x14ac:dyDescent="0.25">
      <c r="B1048" s="217">
        <v>1046</v>
      </c>
      <c r="C1048" s="217" t="s">
        <v>1404</v>
      </c>
      <c r="D1048" s="218"/>
      <c r="E1048" s="217" t="s">
        <v>3063</v>
      </c>
      <c r="F1048" s="219">
        <v>2307</v>
      </c>
      <c r="G1048" s="220">
        <v>13</v>
      </c>
      <c r="H1048" s="217" t="s">
        <v>1395</v>
      </c>
      <c r="I1048" s="221"/>
    </row>
    <row r="1049" spans="2:9" x14ac:dyDescent="0.25">
      <c r="B1049" s="212">
        <v>1047</v>
      </c>
      <c r="C1049" s="212" t="s">
        <v>1400</v>
      </c>
      <c r="D1049" s="213"/>
      <c r="E1049" s="212" t="s">
        <v>3063</v>
      </c>
      <c r="F1049" s="214">
        <v>780</v>
      </c>
      <c r="G1049" s="215">
        <v>23</v>
      </c>
      <c r="H1049" s="212" t="s">
        <v>1433</v>
      </c>
      <c r="I1049" s="216"/>
    </row>
    <row r="1050" spans="2:9" x14ac:dyDescent="0.25">
      <c r="B1050" s="217">
        <v>1048</v>
      </c>
      <c r="C1050" s="217" t="s">
        <v>1398</v>
      </c>
      <c r="D1050" s="218"/>
      <c r="E1050" s="217" t="s">
        <v>3064</v>
      </c>
      <c r="F1050" s="219" t="s">
        <v>36</v>
      </c>
      <c r="G1050" s="217" t="s">
        <v>528</v>
      </c>
      <c r="H1050" s="217" t="s">
        <v>1396</v>
      </c>
      <c r="I1050" s="221"/>
    </row>
    <row r="1051" spans="2:9" x14ac:dyDescent="0.25">
      <c r="B1051" s="212">
        <v>1049</v>
      </c>
      <c r="C1051" s="212" t="s">
        <v>1399</v>
      </c>
      <c r="D1051" s="213"/>
      <c r="E1051" s="212" t="s">
        <v>3063</v>
      </c>
      <c r="F1051" s="214">
        <v>4825</v>
      </c>
      <c r="G1051" s="215">
        <v>13</v>
      </c>
      <c r="H1051" s="212" t="s">
        <v>1397</v>
      </c>
      <c r="I1051" s="216"/>
    </row>
    <row r="1052" spans="2:9" x14ac:dyDescent="0.25">
      <c r="B1052" s="217">
        <v>1050</v>
      </c>
      <c r="C1052" s="217" t="s">
        <v>1405</v>
      </c>
      <c r="D1052" s="218"/>
      <c r="E1052" s="217" t="s">
        <v>3063</v>
      </c>
      <c r="F1052" s="219">
        <v>780</v>
      </c>
      <c r="G1052" s="220">
        <v>23</v>
      </c>
      <c r="H1052" s="217" t="s">
        <v>1406</v>
      </c>
      <c r="I1052" s="221"/>
    </row>
    <row r="1053" spans="2:9" x14ac:dyDescent="0.25">
      <c r="B1053" s="212">
        <v>1051</v>
      </c>
      <c r="C1053" s="212" t="s">
        <v>1407</v>
      </c>
      <c r="D1053" s="213"/>
      <c r="E1053" s="212" t="s">
        <v>3063</v>
      </c>
      <c r="F1053" s="214">
        <v>4818</v>
      </c>
      <c r="G1053" s="215">
        <v>13</v>
      </c>
      <c r="H1053" s="212" t="s">
        <v>1408</v>
      </c>
      <c r="I1053" s="216"/>
    </row>
    <row r="1054" spans="2:9" x14ac:dyDescent="0.25">
      <c r="B1054" s="217">
        <v>1052</v>
      </c>
      <c r="C1054" s="217" t="s">
        <v>1409</v>
      </c>
      <c r="D1054" s="218"/>
      <c r="E1054" s="217" t="s">
        <v>3063</v>
      </c>
      <c r="F1054" s="219">
        <v>4825</v>
      </c>
      <c r="G1054" s="220">
        <v>13</v>
      </c>
      <c r="H1054" s="217" t="s">
        <v>1410</v>
      </c>
      <c r="I1054" s="221"/>
    </row>
    <row r="1055" spans="2:9" x14ac:dyDescent="0.25">
      <c r="B1055" s="212">
        <v>1053</v>
      </c>
      <c r="C1055" s="212" t="s">
        <v>1411</v>
      </c>
      <c r="D1055" s="213"/>
      <c r="E1055" s="212" t="s">
        <v>3063</v>
      </c>
      <c r="F1055" s="214">
        <v>4825</v>
      </c>
      <c r="G1055" s="215">
        <v>13</v>
      </c>
      <c r="H1055" s="212" t="s">
        <v>1412</v>
      </c>
      <c r="I1055" s="216"/>
    </row>
    <row r="1056" spans="2:9" x14ac:dyDescent="0.25">
      <c r="B1056" s="217">
        <v>1054</v>
      </c>
      <c r="C1056" s="217" t="s">
        <v>1413</v>
      </c>
      <c r="D1056" s="218"/>
      <c r="E1056" s="217" t="s">
        <v>3063</v>
      </c>
      <c r="F1056" s="219">
        <v>4825</v>
      </c>
      <c r="G1056" s="220">
        <v>13</v>
      </c>
      <c r="H1056" s="217" t="s">
        <v>1416</v>
      </c>
      <c r="I1056" s="221"/>
    </row>
    <row r="1057" spans="2:9" x14ac:dyDescent="0.25">
      <c r="B1057" s="212">
        <v>1055</v>
      </c>
      <c r="C1057" s="212" t="s">
        <v>1414</v>
      </c>
      <c r="D1057" s="213"/>
      <c r="E1057" s="212" t="s">
        <v>3063</v>
      </c>
      <c r="F1057" s="214">
        <v>4825</v>
      </c>
      <c r="G1057" s="215">
        <v>13</v>
      </c>
      <c r="H1057" s="212" t="s">
        <v>1415</v>
      </c>
      <c r="I1057" s="216"/>
    </row>
    <row r="1058" spans="2:9" x14ac:dyDescent="0.25">
      <c r="B1058" s="217">
        <v>1056</v>
      </c>
      <c r="C1058" s="217" t="s">
        <v>1417</v>
      </c>
      <c r="D1058" s="218"/>
      <c r="E1058" s="217" t="s">
        <v>3063</v>
      </c>
      <c r="F1058" s="219">
        <v>1086</v>
      </c>
      <c r="G1058" s="220">
        <v>13</v>
      </c>
      <c r="H1058" s="217" t="s">
        <v>1418</v>
      </c>
      <c r="I1058" s="221"/>
    </row>
    <row r="1059" spans="2:9" x14ac:dyDescent="0.25">
      <c r="B1059" s="212">
        <v>1057</v>
      </c>
      <c r="C1059" s="212" t="s">
        <v>1419</v>
      </c>
      <c r="D1059" s="213"/>
      <c r="E1059" s="212" t="s">
        <v>3063</v>
      </c>
      <c r="F1059" s="214">
        <v>4825</v>
      </c>
      <c r="G1059" s="215">
        <v>13</v>
      </c>
      <c r="H1059" s="212" t="s">
        <v>1420</v>
      </c>
      <c r="I1059" s="216"/>
    </row>
    <row r="1060" spans="2:9" x14ac:dyDescent="0.25">
      <c r="B1060" s="217">
        <v>1058</v>
      </c>
      <c r="C1060" s="217" t="s">
        <v>1455</v>
      </c>
      <c r="D1060" s="218"/>
      <c r="E1060" s="217" t="s">
        <v>3063</v>
      </c>
      <c r="F1060" s="219">
        <v>4818</v>
      </c>
      <c r="G1060" s="220">
        <v>13</v>
      </c>
      <c r="H1060" s="217" t="s">
        <v>1421</v>
      </c>
      <c r="I1060" s="221"/>
    </row>
    <row r="1061" spans="2:9" x14ac:dyDescent="0.25">
      <c r="B1061" s="212">
        <v>1059</v>
      </c>
      <c r="C1061" s="212" t="s">
        <v>1192</v>
      </c>
      <c r="D1061" s="213"/>
      <c r="E1061" s="212" t="s">
        <v>3063</v>
      </c>
      <c r="F1061" s="214">
        <v>4818</v>
      </c>
      <c r="G1061" s="215">
        <v>23</v>
      </c>
      <c r="H1061" s="212" t="s">
        <v>1422</v>
      </c>
      <c r="I1061" s="216"/>
    </row>
    <row r="1062" spans="2:9" x14ac:dyDescent="0.25">
      <c r="B1062" s="217">
        <v>1060</v>
      </c>
      <c r="C1062" s="217" t="s">
        <v>1423</v>
      </c>
      <c r="D1062" s="218"/>
      <c r="E1062" s="217" t="s">
        <v>3063</v>
      </c>
      <c r="F1062" s="219">
        <v>780</v>
      </c>
      <c r="G1062" s="220">
        <v>23</v>
      </c>
      <c r="H1062" s="217" t="s">
        <v>1424</v>
      </c>
      <c r="I1062" s="221"/>
    </row>
    <row r="1063" spans="2:9" x14ac:dyDescent="0.25">
      <c r="B1063" s="212">
        <v>1061</v>
      </c>
      <c r="C1063" s="212" t="s">
        <v>1425</v>
      </c>
      <c r="D1063" s="213"/>
      <c r="E1063" s="212" t="s">
        <v>3063</v>
      </c>
      <c r="F1063" s="214">
        <v>4601</v>
      </c>
      <c r="G1063" s="215">
        <v>13</v>
      </c>
      <c r="H1063" s="212" t="s">
        <v>1426</v>
      </c>
      <c r="I1063" s="216"/>
    </row>
    <row r="1064" spans="2:9" x14ac:dyDescent="0.25">
      <c r="B1064" s="217">
        <v>1062</v>
      </c>
      <c r="C1064" s="217" t="s">
        <v>1427</v>
      </c>
      <c r="D1064" s="218"/>
      <c r="E1064" s="217" t="s">
        <v>3063</v>
      </c>
      <c r="F1064" s="219">
        <v>3788</v>
      </c>
      <c r="G1064" s="220">
        <v>13</v>
      </c>
      <c r="H1064" s="217" t="s">
        <v>1432</v>
      </c>
      <c r="I1064" s="221"/>
    </row>
    <row r="1065" spans="2:9" x14ac:dyDescent="0.25">
      <c r="B1065" s="212">
        <v>1063</v>
      </c>
      <c r="C1065" s="212" t="s">
        <v>1428</v>
      </c>
      <c r="D1065" s="213"/>
      <c r="E1065" s="212" t="s">
        <v>3063</v>
      </c>
      <c r="F1065" s="214">
        <v>4825</v>
      </c>
      <c r="G1065" s="215">
        <v>13</v>
      </c>
      <c r="H1065" s="212" t="s">
        <v>1429</v>
      </c>
      <c r="I1065" s="216"/>
    </row>
    <row r="1066" spans="2:9" x14ac:dyDescent="0.25">
      <c r="B1066" s="217">
        <v>1064</v>
      </c>
      <c r="C1066" s="217" t="s">
        <v>1430</v>
      </c>
      <c r="D1066" s="218"/>
      <c r="E1066" s="217" t="s">
        <v>3063</v>
      </c>
      <c r="F1066" s="219">
        <v>4825</v>
      </c>
      <c r="G1066" s="220">
        <v>13</v>
      </c>
      <c r="H1066" s="217" t="s">
        <v>1431</v>
      </c>
      <c r="I1066" s="221"/>
    </row>
    <row r="1067" spans="2:9" x14ac:dyDescent="0.25">
      <c r="B1067" s="212">
        <v>1065</v>
      </c>
      <c r="C1067" s="212" t="s">
        <v>1434</v>
      </c>
      <c r="D1067" s="213"/>
      <c r="E1067" s="212" t="s">
        <v>3064</v>
      </c>
      <c r="F1067" s="214" t="s">
        <v>36</v>
      </c>
      <c r="G1067" s="212" t="s">
        <v>528</v>
      </c>
      <c r="H1067" s="212" t="s">
        <v>1435</v>
      </c>
      <c r="I1067" s="216"/>
    </row>
    <row r="1068" spans="2:9" x14ac:dyDescent="0.25">
      <c r="B1068" s="217">
        <v>1066</v>
      </c>
      <c r="C1068" s="217" t="s">
        <v>1436</v>
      </c>
      <c r="D1068" s="218"/>
      <c r="E1068" s="217" t="s">
        <v>3063</v>
      </c>
      <c r="F1068" s="219">
        <v>2734</v>
      </c>
      <c r="G1068" s="220">
        <v>13</v>
      </c>
      <c r="H1068" s="217" t="s">
        <v>1437</v>
      </c>
      <c r="I1068" s="221"/>
    </row>
    <row r="1069" spans="2:9" x14ac:dyDescent="0.25">
      <c r="B1069" s="212">
        <v>1067</v>
      </c>
      <c r="C1069" s="212" t="s">
        <v>1439</v>
      </c>
      <c r="D1069" s="213"/>
      <c r="E1069" s="212" t="s">
        <v>3063</v>
      </c>
      <c r="F1069" s="214">
        <v>780</v>
      </c>
      <c r="G1069" s="215">
        <v>13</v>
      </c>
      <c r="H1069" s="212" t="s">
        <v>1438</v>
      </c>
      <c r="I1069" s="216"/>
    </row>
    <row r="1070" spans="2:9" x14ac:dyDescent="0.25">
      <c r="B1070" s="217">
        <v>1068</v>
      </c>
      <c r="C1070" s="217" t="s">
        <v>1440</v>
      </c>
      <c r="D1070" s="218"/>
      <c r="E1070" s="217" t="s">
        <v>3063</v>
      </c>
      <c r="F1070" s="219">
        <v>2734</v>
      </c>
      <c r="G1070" s="220">
        <v>13</v>
      </c>
      <c r="H1070" s="217" t="s">
        <v>1441</v>
      </c>
      <c r="I1070" s="221"/>
    </row>
    <row r="1071" spans="2:9" x14ac:dyDescent="0.25">
      <c r="B1071" s="212">
        <v>1069</v>
      </c>
      <c r="C1071" s="212" t="s">
        <v>1442</v>
      </c>
      <c r="D1071" s="213"/>
      <c r="E1071" s="212" t="s">
        <v>3063</v>
      </c>
      <c r="F1071" s="214">
        <v>4818</v>
      </c>
      <c r="G1071" s="215">
        <v>13</v>
      </c>
      <c r="H1071" s="212" t="s">
        <v>1443</v>
      </c>
      <c r="I1071" s="216"/>
    </row>
    <row r="1072" spans="2:9" x14ac:dyDescent="0.25">
      <c r="B1072" s="217">
        <v>1070</v>
      </c>
      <c r="C1072" s="217" t="s">
        <v>1459</v>
      </c>
      <c r="D1072" s="218"/>
      <c r="E1072" s="217" t="s">
        <v>3064</v>
      </c>
      <c r="F1072" s="219" t="s">
        <v>1444</v>
      </c>
      <c r="G1072" s="217" t="s">
        <v>528</v>
      </c>
      <c r="H1072" s="217" t="s">
        <v>1445</v>
      </c>
      <c r="I1072" s="221"/>
    </row>
    <row r="1073" spans="2:9" x14ac:dyDescent="0.25">
      <c r="B1073" s="212">
        <v>1071</v>
      </c>
      <c r="C1073" s="212" t="s">
        <v>1460</v>
      </c>
      <c r="D1073" s="213"/>
      <c r="E1073" s="212" t="s">
        <v>3063</v>
      </c>
      <c r="F1073" s="214">
        <v>4825</v>
      </c>
      <c r="G1073" s="212" t="s">
        <v>528</v>
      </c>
      <c r="H1073" s="212" t="s">
        <v>375</v>
      </c>
      <c r="I1073" s="216"/>
    </row>
    <row r="1074" spans="2:9" x14ac:dyDescent="0.25">
      <c r="B1074" s="217">
        <v>1072</v>
      </c>
      <c r="C1074" s="217" t="s">
        <v>1474</v>
      </c>
      <c r="D1074" s="218"/>
      <c r="E1074" s="217" t="s">
        <v>3063</v>
      </c>
      <c r="F1074" s="219">
        <v>13</v>
      </c>
      <c r="G1074" s="220">
        <v>23</v>
      </c>
      <c r="H1074" s="217" t="s">
        <v>1463</v>
      </c>
      <c r="I1074" s="221"/>
    </row>
    <row r="1075" spans="2:9" x14ac:dyDescent="0.25">
      <c r="B1075" s="212">
        <v>1073</v>
      </c>
      <c r="C1075" s="212" t="s">
        <v>1461</v>
      </c>
      <c r="D1075" s="213"/>
      <c r="E1075" s="212" t="s">
        <v>3063</v>
      </c>
      <c r="F1075" s="214">
        <v>4818</v>
      </c>
      <c r="G1075" s="215">
        <v>13</v>
      </c>
      <c r="H1075" s="212" t="s">
        <v>1462</v>
      </c>
      <c r="I1075" s="216"/>
    </row>
    <row r="1076" spans="2:9" x14ac:dyDescent="0.25">
      <c r="B1076" s="217">
        <v>1074</v>
      </c>
      <c r="C1076" s="217" t="s">
        <v>1464</v>
      </c>
      <c r="D1076" s="218"/>
      <c r="E1076" s="217" t="s">
        <v>3063</v>
      </c>
      <c r="F1076" s="219">
        <v>3037</v>
      </c>
      <c r="G1076" s="220">
        <v>13</v>
      </c>
      <c r="H1076" s="217" t="s">
        <v>1465</v>
      </c>
      <c r="I1076" s="221"/>
    </row>
    <row r="1077" spans="2:9" x14ac:dyDescent="0.25">
      <c r="B1077" s="212">
        <v>1075</v>
      </c>
      <c r="C1077" s="212" t="s">
        <v>1466</v>
      </c>
      <c r="D1077" s="213"/>
      <c r="E1077" s="212" t="s">
        <v>3063</v>
      </c>
      <c r="F1077" s="214">
        <v>2734</v>
      </c>
      <c r="G1077" s="215">
        <v>13</v>
      </c>
      <c r="H1077" s="212" t="s">
        <v>1467</v>
      </c>
      <c r="I1077" s="216"/>
    </row>
    <row r="1078" spans="2:9" x14ac:dyDescent="0.25">
      <c r="B1078" s="217">
        <v>1076</v>
      </c>
      <c r="C1078" s="217" t="s">
        <v>1475</v>
      </c>
      <c r="D1078" s="218"/>
      <c r="E1078" s="217" t="s">
        <v>3063</v>
      </c>
      <c r="F1078" s="219">
        <v>3587</v>
      </c>
      <c r="G1078" s="220">
        <v>13</v>
      </c>
      <c r="H1078" s="217" t="s">
        <v>1476</v>
      </c>
      <c r="I1078" s="221"/>
    </row>
    <row r="1079" spans="2:9" x14ac:dyDescent="0.25">
      <c r="B1079" s="212">
        <v>1077</v>
      </c>
      <c r="C1079" s="212" t="s">
        <v>1477</v>
      </c>
      <c r="D1079" s="213"/>
      <c r="E1079" s="212" t="s">
        <v>3063</v>
      </c>
      <c r="F1079" s="214">
        <v>566</v>
      </c>
      <c r="G1079" s="215">
        <v>13</v>
      </c>
      <c r="H1079" s="212" t="s">
        <v>144</v>
      </c>
      <c r="I1079" s="216"/>
    </row>
    <row r="1080" spans="2:9" x14ac:dyDescent="0.25">
      <c r="B1080" s="217">
        <v>1078</v>
      </c>
      <c r="C1080" s="217" t="s">
        <v>1479</v>
      </c>
      <c r="D1080" s="218"/>
      <c r="E1080" s="217" t="s">
        <v>3065</v>
      </c>
      <c r="F1080" s="219">
        <v>3801</v>
      </c>
      <c r="G1080" s="217" t="s">
        <v>528</v>
      </c>
      <c r="H1080" s="217" t="s">
        <v>1480</v>
      </c>
      <c r="I1080" s="221"/>
    </row>
    <row r="1081" spans="2:9" x14ac:dyDescent="0.25">
      <c r="B1081" s="212">
        <v>1079</v>
      </c>
      <c r="C1081" s="212" t="s">
        <v>1481</v>
      </c>
      <c r="D1081" s="213"/>
      <c r="E1081" s="212" t="s">
        <v>3063</v>
      </c>
      <c r="F1081" s="214">
        <v>4825</v>
      </c>
      <c r="G1081" s="215">
        <v>13</v>
      </c>
      <c r="H1081" s="212" t="s">
        <v>1482</v>
      </c>
      <c r="I1081" s="216"/>
    </row>
    <row r="1082" spans="2:9" x14ac:dyDescent="0.25">
      <c r="B1082" s="217">
        <v>1080</v>
      </c>
      <c r="C1082" s="217" t="s">
        <v>1483</v>
      </c>
      <c r="D1082" s="218"/>
      <c r="E1082" s="217" t="s">
        <v>3065</v>
      </c>
      <c r="F1082" s="219" t="s">
        <v>26</v>
      </c>
      <c r="G1082" s="217" t="s">
        <v>528</v>
      </c>
      <c r="H1082" s="217" t="s">
        <v>2081</v>
      </c>
      <c r="I1082" s="221"/>
    </row>
    <row r="1083" spans="2:9" x14ac:dyDescent="0.25">
      <c r="B1083" s="212">
        <v>1081</v>
      </c>
      <c r="C1083" s="212" t="s">
        <v>1484</v>
      </c>
      <c r="D1083" s="213"/>
      <c r="E1083" s="212" t="s">
        <v>3063</v>
      </c>
      <c r="F1083" s="214">
        <v>4825</v>
      </c>
      <c r="G1083" s="215">
        <v>13</v>
      </c>
      <c r="H1083" s="212" t="s">
        <v>1485</v>
      </c>
      <c r="I1083" s="216"/>
    </row>
    <row r="1084" spans="2:9" x14ac:dyDescent="0.25">
      <c r="B1084" s="217">
        <v>1082</v>
      </c>
      <c r="C1084" s="217" t="s">
        <v>1486</v>
      </c>
      <c r="D1084" s="218"/>
      <c r="E1084" s="217" t="s">
        <v>3063</v>
      </c>
      <c r="F1084" s="219">
        <v>709</v>
      </c>
      <c r="G1084" s="220">
        <v>13</v>
      </c>
      <c r="H1084" s="217" t="s">
        <v>1487</v>
      </c>
      <c r="I1084" s="221"/>
    </row>
    <row r="1085" spans="2:9" x14ac:dyDescent="0.25">
      <c r="B1085" s="212">
        <v>1083</v>
      </c>
      <c r="C1085" s="212" t="s">
        <v>1491</v>
      </c>
      <c r="D1085" s="213"/>
      <c r="E1085" s="212" t="s">
        <v>3063</v>
      </c>
      <c r="F1085" s="214">
        <v>4825</v>
      </c>
      <c r="G1085" s="215">
        <v>13</v>
      </c>
      <c r="H1085" s="212" t="s">
        <v>1488</v>
      </c>
      <c r="I1085" s="216"/>
    </row>
    <row r="1086" spans="2:9" x14ac:dyDescent="0.25">
      <c r="B1086" s="217">
        <v>1084</v>
      </c>
      <c r="C1086" s="217" t="s">
        <v>1492</v>
      </c>
      <c r="D1086" s="218"/>
      <c r="E1086" s="217" t="s">
        <v>3063</v>
      </c>
      <c r="F1086" s="219">
        <v>4825</v>
      </c>
      <c r="G1086" s="220">
        <v>13</v>
      </c>
      <c r="H1086" s="217" t="s">
        <v>1490</v>
      </c>
      <c r="I1086" s="221"/>
    </row>
    <row r="1087" spans="2:9" x14ac:dyDescent="0.25">
      <c r="B1087" s="212">
        <v>1085</v>
      </c>
      <c r="C1087" s="212" t="s">
        <v>1494</v>
      </c>
      <c r="D1087" s="213"/>
      <c r="E1087" s="212" t="s">
        <v>3063</v>
      </c>
      <c r="F1087" s="214">
        <v>3653</v>
      </c>
      <c r="G1087" s="215">
        <v>13</v>
      </c>
      <c r="H1087" s="212" t="s">
        <v>373</v>
      </c>
      <c r="I1087" s="216"/>
    </row>
    <row r="1088" spans="2:9" x14ac:dyDescent="0.25">
      <c r="B1088" s="217">
        <v>1086</v>
      </c>
      <c r="C1088" s="217" t="s">
        <v>1495</v>
      </c>
      <c r="D1088" s="218"/>
      <c r="E1088" s="217" t="s">
        <v>3063</v>
      </c>
      <c r="F1088" s="219">
        <v>4825</v>
      </c>
      <c r="G1088" s="220">
        <v>13</v>
      </c>
      <c r="H1088" s="217" t="s">
        <v>1496</v>
      </c>
      <c r="I1088" s="221"/>
    </row>
    <row r="1089" spans="2:9" x14ac:dyDescent="0.25">
      <c r="B1089" s="212">
        <v>1087</v>
      </c>
      <c r="C1089" s="212" t="s">
        <v>1497</v>
      </c>
      <c r="D1089" s="213"/>
      <c r="E1089" s="212" t="s">
        <v>3063</v>
      </c>
      <c r="F1089" s="214">
        <v>4825</v>
      </c>
      <c r="G1089" s="215">
        <v>13</v>
      </c>
      <c r="H1089" s="212" t="s">
        <v>1498</v>
      </c>
      <c r="I1089" s="216"/>
    </row>
    <row r="1090" spans="2:9" x14ac:dyDescent="0.25">
      <c r="B1090" s="217">
        <v>1088</v>
      </c>
      <c r="C1090" s="217" t="s">
        <v>1499</v>
      </c>
      <c r="D1090" s="218"/>
      <c r="E1090" s="217" t="s">
        <v>3063</v>
      </c>
      <c r="F1090" s="219">
        <v>4825</v>
      </c>
      <c r="G1090" s="220">
        <v>13</v>
      </c>
      <c r="H1090" s="217" t="s">
        <v>1500</v>
      </c>
      <c r="I1090" s="221"/>
    </row>
    <row r="1091" spans="2:9" x14ac:dyDescent="0.25">
      <c r="B1091" s="212">
        <v>1089</v>
      </c>
      <c r="C1091" s="212" t="s">
        <v>1501</v>
      </c>
      <c r="D1091" s="213"/>
      <c r="E1091" s="212" t="s">
        <v>3063</v>
      </c>
      <c r="F1091" s="214">
        <v>4825</v>
      </c>
      <c r="G1091" s="215">
        <v>13</v>
      </c>
      <c r="H1091" s="212" t="s">
        <v>1502</v>
      </c>
      <c r="I1091" s="216"/>
    </row>
    <row r="1092" spans="2:9" x14ac:dyDescent="0.25">
      <c r="B1092" s="217">
        <v>1090</v>
      </c>
      <c r="C1092" s="217" t="s">
        <v>1503</v>
      </c>
      <c r="D1092" s="218"/>
      <c r="E1092" s="217" t="s">
        <v>3063</v>
      </c>
      <c r="F1092" s="219">
        <v>4825</v>
      </c>
      <c r="G1092" s="220">
        <v>13</v>
      </c>
      <c r="H1092" s="217" t="s">
        <v>1504</v>
      </c>
      <c r="I1092" s="221"/>
    </row>
    <row r="1093" spans="2:9" x14ac:dyDescent="0.25">
      <c r="B1093" s="212">
        <v>1091</v>
      </c>
      <c r="C1093" s="212" t="s">
        <v>1505</v>
      </c>
      <c r="D1093" s="213"/>
      <c r="E1093" s="212" t="s">
        <v>3063</v>
      </c>
      <c r="F1093" s="214">
        <v>4825</v>
      </c>
      <c r="G1093" s="215">
        <v>13</v>
      </c>
      <c r="H1093" s="212" t="s">
        <v>1506</v>
      </c>
      <c r="I1093" s="216"/>
    </row>
    <row r="1094" spans="2:9" x14ac:dyDescent="0.25">
      <c r="B1094" s="217">
        <v>1092</v>
      </c>
      <c r="C1094" s="217" t="s">
        <v>1507</v>
      </c>
      <c r="D1094" s="218"/>
      <c r="E1094" s="217" t="s">
        <v>3063</v>
      </c>
      <c r="F1094" s="219">
        <v>2734</v>
      </c>
      <c r="G1094" s="220">
        <v>23</v>
      </c>
      <c r="H1094" s="217" t="s">
        <v>1508</v>
      </c>
      <c r="I1094" s="221"/>
    </row>
    <row r="1095" spans="2:9" x14ac:dyDescent="0.25">
      <c r="B1095" s="212">
        <v>1093</v>
      </c>
      <c r="C1095" s="212" t="s">
        <v>1509</v>
      </c>
      <c r="D1095" s="213"/>
      <c r="E1095" s="212" t="s">
        <v>3063</v>
      </c>
      <c r="F1095" s="214">
        <v>4825</v>
      </c>
      <c r="G1095" s="215">
        <v>13</v>
      </c>
      <c r="H1095" s="212" t="s">
        <v>1510</v>
      </c>
      <c r="I1095" s="216"/>
    </row>
    <row r="1096" spans="2:9" x14ac:dyDescent="0.25">
      <c r="B1096" s="217">
        <v>1094</v>
      </c>
      <c r="C1096" s="217" t="s">
        <v>1511</v>
      </c>
      <c r="D1096" s="218"/>
      <c r="E1096" s="217" t="s">
        <v>3063</v>
      </c>
      <c r="F1096" s="219">
        <v>4825</v>
      </c>
      <c r="G1096" s="220">
        <v>13</v>
      </c>
      <c r="H1096" s="217" t="s">
        <v>1512</v>
      </c>
      <c r="I1096" s="221"/>
    </row>
    <row r="1097" spans="2:9" x14ac:dyDescent="0.25">
      <c r="B1097" s="212">
        <v>1095</v>
      </c>
      <c r="C1097" s="212" t="s">
        <v>1513</v>
      </c>
      <c r="D1097" s="213"/>
      <c r="E1097" s="212" t="s">
        <v>3063</v>
      </c>
      <c r="F1097" s="214">
        <v>4818</v>
      </c>
      <c r="G1097" s="215">
        <v>13</v>
      </c>
      <c r="H1097" s="212" t="s">
        <v>1514</v>
      </c>
      <c r="I1097" s="216"/>
    </row>
    <row r="1098" spans="2:9" x14ac:dyDescent="0.25">
      <c r="B1098" s="217">
        <v>1096</v>
      </c>
      <c r="C1098" s="217" t="s">
        <v>1515</v>
      </c>
      <c r="D1098" s="218"/>
      <c r="E1098" s="217" t="s">
        <v>3065</v>
      </c>
      <c r="F1098" s="219" t="s">
        <v>28</v>
      </c>
      <c r="G1098" s="217" t="s">
        <v>354</v>
      </c>
      <c r="H1098" s="217" t="s">
        <v>1516</v>
      </c>
      <c r="I1098" s="221"/>
    </row>
    <row r="1099" spans="2:9" x14ac:dyDescent="0.25">
      <c r="B1099" s="212">
        <v>1097</v>
      </c>
      <c r="C1099" s="212" t="s">
        <v>1524</v>
      </c>
      <c r="D1099" s="213"/>
      <c r="E1099" s="212" t="s">
        <v>3063</v>
      </c>
      <c r="F1099" s="214">
        <v>4825</v>
      </c>
      <c r="G1099" s="215">
        <v>13</v>
      </c>
      <c r="H1099" s="212" t="s">
        <v>1517</v>
      </c>
      <c r="I1099" s="216"/>
    </row>
    <row r="1100" spans="2:9" x14ac:dyDescent="0.25">
      <c r="B1100" s="217">
        <v>1098</v>
      </c>
      <c r="C1100" s="217" t="s">
        <v>1518</v>
      </c>
      <c r="D1100" s="218"/>
      <c r="E1100" s="217" t="s">
        <v>3063</v>
      </c>
      <c r="F1100" s="219">
        <v>2734</v>
      </c>
      <c r="G1100" s="220">
        <v>13</v>
      </c>
      <c r="H1100" s="217" t="s">
        <v>1519</v>
      </c>
      <c r="I1100" s="221"/>
    </row>
    <row r="1101" spans="2:9" x14ac:dyDescent="0.25">
      <c r="B1101" s="212">
        <v>1099</v>
      </c>
      <c r="C1101" s="212" t="s">
        <v>1520</v>
      </c>
      <c r="D1101" s="213"/>
      <c r="E1101" s="212" t="s">
        <v>3063</v>
      </c>
      <c r="F1101" s="214">
        <v>4825</v>
      </c>
      <c r="G1101" s="215">
        <v>13</v>
      </c>
      <c r="H1101" s="212" t="s">
        <v>1521</v>
      </c>
      <c r="I1101" s="216"/>
    </row>
    <row r="1102" spans="2:9" x14ac:dyDescent="0.25">
      <c r="B1102" s="217">
        <v>1100</v>
      </c>
      <c r="C1102" s="217" t="s">
        <v>1522</v>
      </c>
      <c r="D1102" s="218"/>
      <c r="E1102" s="217" t="s">
        <v>3063</v>
      </c>
      <c r="F1102" s="219">
        <v>150</v>
      </c>
      <c r="G1102" s="220">
        <v>13</v>
      </c>
      <c r="H1102" s="217" t="s">
        <v>1523</v>
      </c>
      <c r="I1102" s="221"/>
    </row>
    <row r="1103" spans="2:9" x14ac:dyDescent="0.25">
      <c r="B1103" s="212">
        <v>1101</v>
      </c>
      <c r="C1103" s="212" t="s">
        <v>1526</v>
      </c>
      <c r="D1103" s="213"/>
      <c r="E1103" s="212" t="s">
        <v>3065</v>
      </c>
      <c r="F1103" s="214">
        <v>3616</v>
      </c>
      <c r="G1103" s="212" t="s">
        <v>528</v>
      </c>
      <c r="H1103" s="212" t="s">
        <v>1527</v>
      </c>
      <c r="I1103" s="216"/>
    </row>
    <row r="1104" spans="2:9" x14ac:dyDescent="0.25">
      <c r="B1104" s="217">
        <v>1102</v>
      </c>
      <c r="C1104" s="217" t="s">
        <v>1979</v>
      </c>
      <c r="D1104" s="218"/>
      <c r="E1104" s="217" t="s">
        <v>3063</v>
      </c>
      <c r="F1104" s="219">
        <v>780</v>
      </c>
      <c r="G1104" s="220">
        <v>23</v>
      </c>
      <c r="H1104" s="217" t="s">
        <v>1534</v>
      </c>
      <c r="I1104" s="221"/>
    </row>
    <row r="1105" spans="2:9" x14ac:dyDescent="0.25">
      <c r="B1105" s="212">
        <v>1103</v>
      </c>
      <c r="C1105" s="212" t="s">
        <v>1528</v>
      </c>
      <c r="D1105" s="213"/>
      <c r="E1105" s="212" t="s">
        <v>3063</v>
      </c>
      <c r="F1105" s="214">
        <v>2734</v>
      </c>
      <c r="G1105" s="215">
        <v>13</v>
      </c>
      <c r="H1105" s="212" t="s">
        <v>1529</v>
      </c>
      <c r="I1105" s="216"/>
    </row>
    <row r="1106" spans="2:9" x14ac:dyDescent="0.25">
      <c r="B1106" s="217">
        <v>1104</v>
      </c>
      <c r="C1106" s="217" t="s">
        <v>1537</v>
      </c>
      <c r="D1106" s="218"/>
      <c r="E1106" s="217" t="s">
        <v>3063</v>
      </c>
      <c r="F1106" s="219">
        <v>4825</v>
      </c>
      <c r="G1106" s="220">
        <v>13</v>
      </c>
      <c r="H1106" s="217" t="s">
        <v>1530</v>
      </c>
      <c r="I1106" s="221"/>
    </row>
    <row r="1107" spans="2:9" x14ac:dyDescent="0.25">
      <c r="B1107" s="212">
        <v>1105</v>
      </c>
      <c r="C1107" s="212" t="s">
        <v>1538</v>
      </c>
      <c r="D1107" s="213"/>
      <c r="E1107" s="212" t="s">
        <v>3063</v>
      </c>
      <c r="F1107" s="214">
        <v>949</v>
      </c>
      <c r="G1107" s="215">
        <v>23</v>
      </c>
      <c r="H1107" s="212" t="s">
        <v>1531</v>
      </c>
      <c r="I1107" s="216"/>
    </row>
    <row r="1108" spans="2:9" x14ac:dyDescent="0.25">
      <c r="B1108" s="217">
        <v>1106</v>
      </c>
      <c r="C1108" s="217" t="s">
        <v>1532</v>
      </c>
      <c r="D1108" s="218"/>
      <c r="E1108" s="217" t="s">
        <v>3063</v>
      </c>
      <c r="F1108" s="219">
        <v>4825</v>
      </c>
      <c r="G1108" s="220">
        <v>13</v>
      </c>
      <c r="H1108" s="217" t="s">
        <v>1533</v>
      </c>
      <c r="I1108" s="221"/>
    </row>
    <row r="1109" spans="2:9" x14ac:dyDescent="0.25">
      <c r="B1109" s="212">
        <v>1107</v>
      </c>
      <c r="C1109" s="212" t="s">
        <v>1539</v>
      </c>
      <c r="D1109" s="213"/>
      <c r="E1109" s="212" t="s">
        <v>3063</v>
      </c>
      <c r="F1109" s="214">
        <v>4825</v>
      </c>
      <c r="G1109" s="215">
        <v>13</v>
      </c>
      <c r="H1109" s="212" t="s">
        <v>1540</v>
      </c>
      <c r="I1109" s="216"/>
    </row>
    <row r="1110" spans="2:9" x14ac:dyDescent="0.25">
      <c r="B1110" s="217">
        <v>1108</v>
      </c>
      <c r="C1110" s="217" t="s">
        <v>1541</v>
      </c>
      <c r="D1110" s="218"/>
      <c r="E1110" s="217" t="s">
        <v>3063</v>
      </c>
      <c r="F1110" s="219">
        <v>949</v>
      </c>
      <c r="G1110" s="220">
        <v>13</v>
      </c>
      <c r="H1110" s="217" t="s">
        <v>1542</v>
      </c>
      <c r="I1110" s="221"/>
    </row>
    <row r="1111" spans="2:9" x14ac:dyDescent="0.25">
      <c r="B1111" s="212">
        <v>1109</v>
      </c>
      <c r="C1111" s="212" t="s">
        <v>1543</v>
      </c>
      <c r="D1111" s="213"/>
      <c r="E1111" s="212" t="s">
        <v>3063</v>
      </c>
      <c r="F1111" s="214">
        <v>4825</v>
      </c>
      <c r="G1111" s="215">
        <v>13</v>
      </c>
      <c r="H1111" s="212" t="s">
        <v>1544</v>
      </c>
      <c r="I1111" s="216"/>
    </row>
    <row r="1112" spans="2:9" x14ac:dyDescent="0.25">
      <c r="B1112" s="217">
        <v>1110</v>
      </c>
      <c r="C1112" s="217" t="s">
        <v>1545</v>
      </c>
      <c r="D1112" s="218"/>
      <c r="E1112" s="217" t="s">
        <v>3063</v>
      </c>
      <c r="F1112" s="219">
        <v>949</v>
      </c>
      <c r="G1112" s="220">
        <v>23</v>
      </c>
      <c r="H1112" s="217" t="s">
        <v>1546</v>
      </c>
      <c r="I1112" s="221"/>
    </row>
    <row r="1113" spans="2:9" x14ac:dyDescent="0.25">
      <c r="B1113" s="212">
        <v>1111</v>
      </c>
      <c r="C1113" s="212" t="s">
        <v>1548</v>
      </c>
      <c r="D1113" s="213"/>
      <c r="E1113" s="212" t="s">
        <v>3063</v>
      </c>
      <c r="F1113" s="214">
        <v>2281</v>
      </c>
      <c r="G1113" s="215">
        <v>13</v>
      </c>
      <c r="H1113" s="212" t="s">
        <v>1547</v>
      </c>
      <c r="I1113" s="216"/>
    </row>
    <row r="1114" spans="2:9" x14ac:dyDescent="0.25">
      <c r="B1114" s="217">
        <v>1112</v>
      </c>
      <c r="C1114" s="217" t="s">
        <v>1550</v>
      </c>
      <c r="D1114" s="218"/>
      <c r="E1114" s="217" t="s">
        <v>3063</v>
      </c>
      <c r="F1114" s="219">
        <v>780</v>
      </c>
      <c r="G1114" s="220">
        <v>23</v>
      </c>
      <c r="H1114" s="217" t="s">
        <v>1549</v>
      </c>
      <c r="I1114" s="221"/>
    </row>
    <row r="1115" spans="2:9" x14ac:dyDescent="0.25">
      <c r="B1115" s="212">
        <v>1113</v>
      </c>
      <c r="C1115" s="212" t="s">
        <v>1556</v>
      </c>
      <c r="D1115" s="213"/>
      <c r="E1115" s="212" t="s">
        <v>3063</v>
      </c>
      <c r="F1115" s="214">
        <v>4825</v>
      </c>
      <c r="G1115" s="215">
        <v>13</v>
      </c>
      <c r="H1115" s="212" t="s">
        <v>1551</v>
      </c>
      <c r="I1115" s="216"/>
    </row>
    <row r="1116" spans="2:9" x14ac:dyDescent="0.25">
      <c r="B1116" s="217">
        <v>1114</v>
      </c>
      <c r="C1116" s="217" t="s">
        <v>1552</v>
      </c>
      <c r="D1116" s="218"/>
      <c r="E1116" s="217" t="s">
        <v>3063</v>
      </c>
      <c r="F1116" s="219">
        <v>780</v>
      </c>
      <c r="G1116" s="220">
        <v>23</v>
      </c>
      <c r="H1116" s="217" t="s">
        <v>1553</v>
      </c>
      <c r="I1116" s="221"/>
    </row>
    <row r="1117" spans="2:9" x14ac:dyDescent="0.25">
      <c r="B1117" s="212">
        <v>1115</v>
      </c>
      <c r="C1117" s="212" t="s">
        <v>2376</v>
      </c>
      <c r="D1117" s="213"/>
      <c r="E1117" s="212" t="s">
        <v>3063</v>
      </c>
      <c r="F1117" s="214">
        <v>3204</v>
      </c>
      <c r="G1117" s="215">
        <v>13</v>
      </c>
      <c r="H1117" s="212" t="s">
        <v>1554</v>
      </c>
      <c r="I1117" s="216"/>
    </row>
    <row r="1118" spans="2:9" x14ac:dyDescent="0.25">
      <c r="B1118" s="217">
        <v>1116</v>
      </c>
      <c r="C1118" s="217" t="s">
        <v>1555</v>
      </c>
      <c r="D1118" s="218"/>
      <c r="E1118" s="217" t="s">
        <v>3065</v>
      </c>
      <c r="F1118" s="219">
        <v>5216</v>
      </c>
      <c r="G1118" s="217" t="s">
        <v>528</v>
      </c>
      <c r="H1118" s="217" t="s">
        <v>1559</v>
      </c>
      <c r="I1118" s="221"/>
    </row>
    <row r="1119" spans="2:9" x14ac:dyDescent="0.25">
      <c r="B1119" s="212">
        <v>1117</v>
      </c>
      <c r="C1119" s="212" t="s">
        <v>1557</v>
      </c>
      <c r="D1119" s="213"/>
      <c r="E1119" s="212" t="s">
        <v>3063</v>
      </c>
      <c r="F1119" s="214">
        <v>4825</v>
      </c>
      <c r="G1119" s="215">
        <v>13</v>
      </c>
      <c r="H1119" s="212" t="s">
        <v>1558</v>
      </c>
      <c r="I1119" s="216"/>
    </row>
    <row r="1120" spans="2:9" x14ac:dyDescent="0.25">
      <c r="B1120" s="217">
        <v>1118</v>
      </c>
      <c r="C1120" s="217" t="s">
        <v>1577</v>
      </c>
      <c r="D1120" s="218"/>
      <c r="E1120" s="217" t="s">
        <v>3063</v>
      </c>
      <c r="F1120" s="219">
        <v>780</v>
      </c>
      <c r="G1120" s="220">
        <v>23</v>
      </c>
      <c r="H1120" s="217" t="s">
        <v>1560</v>
      </c>
      <c r="I1120" s="221"/>
    </row>
    <row r="1121" spans="2:9" x14ac:dyDescent="0.25">
      <c r="B1121" s="212">
        <v>1119</v>
      </c>
      <c r="C1121" s="212" t="s">
        <v>1576</v>
      </c>
      <c r="D1121" s="213"/>
      <c r="E1121" s="212" t="s">
        <v>3063</v>
      </c>
      <c r="F1121" s="214">
        <v>4825</v>
      </c>
      <c r="G1121" s="215">
        <v>13</v>
      </c>
      <c r="H1121" s="212" t="s">
        <v>1561</v>
      </c>
      <c r="I1121" s="216"/>
    </row>
    <row r="1122" spans="2:9" x14ac:dyDescent="0.25">
      <c r="B1122" s="217">
        <v>1120</v>
      </c>
      <c r="C1122" s="217" t="s">
        <v>1562</v>
      </c>
      <c r="D1122" s="218"/>
      <c r="E1122" s="217" t="s">
        <v>3063</v>
      </c>
      <c r="F1122" s="219">
        <v>4825</v>
      </c>
      <c r="G1122" s="220">
        <v>13</v>
      </c>
      <c r="H1122" s="217" t="s">
        <v>1563</v>
      </c>
      <c r="I1122" s="221"/>
    </row>
    <row r="1123" spans="2:9" x14ac:dyDescent="0.25">
      <c r="B1123" s="212">
        <v>1121</v>
      </c>
      <c r="C1123" s="212" t="s">
        <v>1564</v>
      </c>
      <c r="D1123" s="213"/>
      <c r="E1123" s="212" t="s">
        <v>3063</v>
      </c>
      <c r="F1123" s="214">
        <v>4825</v>
      </c>
      <c r="G1123" s="215">
        <v>13</v>
      </c>
      <c r="H1123" s="212" t="s">
        <v>1565</v>
      </c>
      <c r="I1123" s="216"/>
    </row>
    <row r="1124" spans="2:9" x14ac:dyDescent="0.25">
      <c r="B1124" s="217">
        <v>1122</v>
      </c>
      <c r="C1124" s="217" t="s">
        <v>1566</v>
      </c>
      <c r="D1124" s="218"/>
      <c r="E1124" s="217" t="s">
        <v>3065</v>
      </c>
      <c r="F1124" s="219">
        <v>3801</v>
      </c>
      <c r="G1124" s="217" t="s">
        <v>528</v>
      </c>
      <c r="H1124" s="217" t="s">
        <v>1567</v>
      </c>
      <c r="I1124" s="221"/>
    </row>
    <row r="1125" spans="2:9" x14ac:dyDescent="0.25">
      <c r="B1125" s="212">
        <v>1123</v>
      </c>
      <c r="C1125" s="212" t="s">
        <v>1568</v>
      </c>
      <c r="D1125" s="213"/>
      <c r="E1125" s="212" t="s">
        <v>3063</v>
      </c>
      <c r="F1125" s="214">
        <v>3799</v>
      </c>
      <c r="G1125" s="215">
        <v>13</v>
      </c>
      <c r="H1125" s="212" t="s">
        <v>1569</v>
      </c>
      <c r="I1125" s="216"/>
    </row>
    <row r="1126" spans="2:9" x14ac:dyDescent="0.25">
      <c r="B1126" s="217">
        <v>1124</v>
      </c>
      <c r="C1126" s="217" t="s">
        <v>1575</v>
      </c>
      <c r="D1126" s="218"/>
      <c r="E1126" s="217" t="s">
        <v>3063</v>
      </c>
      <c r="F1126" s="219">
        <v>780</v>
      </c>
      <c r="G1126" s="220">
        <v>13</v>
      </c>
      <c r="H1126" s="217" t="s">
        <v>1570</v>
      </c>
      <c r="I1126" s="221"/>
    </row>
    <row r="1127" spans="2:9" x14ac:dyDescent="0.25">
      <c r="B1127" s="212">
        <v>1125</v>
      </c>
      <c r="C1127" s="212" t="s">
        <v>1571</v>
      </c>
      <c r="D1127" s="213"/>
      <c r="E1127" s="212" t="s">
        <v>3063</v>
      </c>
      <c r="F1127" s="214">
        <v>949</v>
      </c>
      <c r="G1127" s="215">
        <v>23</v>
      </c>
      <c r="H1127" s="212" t="s">
        <v>1572</v>
      </c>
      <c r="I1127" s="216"/>
    </row>
    <row r="1128" spans="2:9" x14ac:dyDescent="0.25">
      <c r="B1128" s="217">
        <v>1126</v>
      </c>
      <c r="C1128" s="217" t="s">
        <v>1574</v>
      </c>
      <c r="D1128" s="218"/>
      <c r="E1128" s="217" t="s">
        <v>3063</v>
      </c>
      <c r="F1128" s="219">
        <v>634</v>
      </c>
      <c r="G1128" s="220">
        <v>13</v>
      </c>
      <c r="H1128" s="217" t="s">
        <v>1573</v>
      </c>
      <c r="I1128" s="221"/>
    </row>
    <row r="1129" spans="2:9" x14ac:dyDescent="0.25">
      <c r="B1129" s="212">
        <v>1127</v>
      </c>
      <c r="C1129" s="212" t="s">
        <v>1594</v>
      </c>
      <c r="D1129" s="213"/>
      <c r="E1129" s="212" t="s">
        <v>3063</v>
      </c>
      <c r="F1129" s="214">
        <v>780</v>
      </c>
      <c r="G1129" s="215">
        <v>13</v>
      </c>
      <c r="H1129" s="212" t="s">
        <v>1578</v>
      </c>
      <c r="I1129" s="216"/>
    </row>
    <row r="1130" spans="2:9" x14ac:dyDescent="0.25">
      <c r="B1130" s="217">
        <v>1128</v>
      </c>
      <c r="C1130" s="217" t="s">
        <v>1579</v>
      </c>
      <c r="D1130" s="218"/>
      <c r="E1130" s="217" t="s">
        <v>3063</v>
      </c>
      <c r="F1130" s="219">
        <v>4825</v>
      </c>
      <c r="G1130" s="220">
        <v>13</v>
      </c>
      <c r="H1130" s="217" t="s">
        <v>1580</v>
      </c>
      <c r="I1130" s="221"/>
    </row>
    <row r="1131" spans="2:9" x14ac:dyDescent="0.25">
      <c r="B1131" s="212">
        <v>1129</v>
      </c>
      <c r="C1131" s="212" t="s">
        <v>1581</v>
      </c>
      <c r="D1131" s="213"/>
      <c r="E1131" s="212" t="s">
        <v>3063</v>
      </c>
      <c r="F1131" s="214">
        <v>780</v>
      </c>
      <c r="G1131" s="215">
        <v>23</v>
      </c>
      <c r="H1131" s="212" t="s">
        <v>1582</v>
      </c>
      <c r="I1131" s="216"/>
    </row>
    <row r="1132" spans="2:9" x14ac:dyDescent="0.25">
      <c r="B1132" s="217">
        <v>1130</v>
      </c>
      <c r="C1132" s="217" t="s">
        <v>1583</v>
      </c>
      <c r="D1132" s="218"/>
      <c r="E1132" s="217" t="s">
        <v>3063</v>
      </c>
      <c r="F1132" s="219">
        <v>128</v>
      </c>
      <c r="G1132" s="220">
        <v>13</v>
      </c>
      <c r="H1132" s="217" t="s">
        <v>1584</v>
      </c>
      <c r="I1132" s="221"/>
    </row>
    <row r="1133" spans="2:9" x14ac:dyDescent="0.25">
      <c r="B1133" s="212">
        <v>1131</v>
      </c>
      <c r="C1133" s="212" t="s">
        <v>1585</v>
      </c>
      <c r="D1133" s="213"/>
      <c r="E1133" s="212" t="s">
        <v>3065</v>
      </c>
      <c r="F1133" s="214">
        <v>3801</v>
      </c>
      <c r="G1133" s="212" t="s">
        <v>528</v>
      </c>
      <c r="H1133" s="212" t="s">
        <v>1586</v>
      </c>
      <c r="I1133" s="216"/>
    </row>
    <row r="1134" spans="2:9" x14ac:dyDescent="0.25">
      <c r="B1134" s="217">
        <v>1132</v>
      </c>
      <c r="C1134" s="217" t="s">
        <v>2375</v>
      </c>
      <c r="D1134" s="218"/>
      <c r="E1134" s="217" t="s">
        <v>3063</v>
      </c>
      <c r="F1134" s="219">
        <v>4601</v>
      </c>
      <c r="G1134" s="220">
        <v>13</v>
      </c>
      <c r="H1134" s="217" t="s">
        <v>1587</v>
      </c>
      <c r="I1134" s="221"/>
    </row>
    <row r="1135" spans="2:9" x14ac:dyDescent="0.25">
      <c r="B1135" s="212">
        <v>1133</v>
      </c>
      <c r="C1135" s="212" t="s">
        <v>1595</v>
      </c>
      <c r="D1135" s="213"/>
      <c r="E1135" s="212" t="s">
        <v>3063</v>
      </c>
      <c r="F1135" s="214">
        <v>4825</v>
      </c>
      <c r="G1135" s="212">
        <v>1288</v>
      </c>
      <c r="H1135" s="212" t="s">
        <v>2755</v>
      </c>
      <c r="I1135" s="216"/>
    </row>
    <row r="1136" spans="2:9" x14ac:dyDescent="0.25">
      <c r="B1136" s="217">
        <v>1134</v>
      </c>
      <c r="C1136" s="217" t="s">
        <v>2399</v>
      </c>
      <c r="D1136" s="218"/>
      <c r="E1136" s="217" t="s">
        <v>3063</v>
      </c>
      <c r="F1136" s="219">
        <v>780</v>
      </c>
      <c r="G1136" s="220">
        <v>23</v>
      </c>
      <c r="H1136" s="217" t="s">
        <v>1589</v>
      </c>
      <c r="I1136" s="221"/>
    </row>
    <row r="1137" spans="2:9" x14ac:dyDescent="0.25">
      <c r="B1137" s="212">
        <v>1135</v>
      </c>
      <c r="C1137" s="212" t="s">
        <v>1590</v>
      </c>
      <c r="D1137" s="213"/>
      <c r="E1137" s="212" t="s">
        <v>3063</v>
      </c>
      <c r="F1137" s="214">
        <v>4825</v>
      </c>
      <c r="G1137" s="215">
        <v>13</v>
      </c>
      <c r="H1137" s="212" t="s">
        <v>2189</v>
      </c>
      <c r="I1137" s="216"/>
    </row>
    <row r="1138" spans="2:9" x14ac:dyDescent="0.25">
      <c r="B1138" s="217">
        <v>1136</v>
      </c>
      <c r="C1138" s="217" t="s">
        <v>2373</v>
      </c>
      <c r="D1138" s="218"/>
      <c r="E1138" s="217" t="s">
        <v>3063</v>
      </c>
      <c r="F1138" s="219">
        <v>3204</v>
      </c>
      <c r="G1138" s="220">
        <v>13</v>
      </c>
      <c r="H1138" s="217" t="s">
        <v>1591</v>
      </c>
      <c r="I1138" s="221"/>
    </row>
    <row r="1139" spans="2:9" x14ac:dyDescent="0.25">
      <c r="B1139" s="212">
        <v>1137</v>
      </c>
      <c r="C1139" s="212" t="s">
        <v>1592</v>
      </c>
      <c r="D1139" s="213"/>
      <c r="E1139" s="212" t="s">
        <v>3063</v>
      </c>
      <c r="F1139" s="214">
        <v>780</v>
      </c>
      <c r="G1139" s="215">
        <v>23</v>
      </c>
      <c r="H1139" s="212" t="s">
        <v>1593</v>
      </c>
      <c r="I1139" s="216"/>
    </row>
    <row r="1140" spans="2:9" x14ac:dyDescent="0.25">
      <c r="B1140" s="217">
        <v>1138</v>
      </c>
      <c r="C1140" s="217" t="s">
        <v>1612</v>
      </c>
      <c r="D1140" s="218"/>
      <c r="E1140" s="217" t="s">
        <v>3063</v>
      </c>
      <c r="F1140" s="219">
        <v>4825</v>
      </c>
      <c r="G1140" s="220">
        <v>13</v>
      </c>
      <c r="H1140" s="217" t="s">
        <v>1596</v>
      </c>
      <c r="I1140" s="221"/>
    </row>
    <row r="1141" spans="2:9" x14ac:dyDescent="0.25">
      <c r="B1141" s="212">
        <v>1139</v>
      </c>
      <c r="C1141" s="212" t="s">
        <v>1597</v>
      </c>
      <c r="D1141" s="213"/>
      <c r="E1141" s="212" t="s">
        <v>3065</v>
      </c>
      <c r="F1141" s="214">
        <v>3801</v>
      </c>
      <c r="G1141" s="212" t="s">
        <v>528</v>
      </c>
      <c r="H1141" s="212" t="s">
        <v>1598</v>
      </c>
      <c r="I1141" s="216"/>
    </row>
    <row r="1142" spans="2:9" x14ac:dyDescent="0.25">
      <c r="B1142" s="217">
        <v>1140</v>
      </c>
      <c r="C1142" s="217" t="s">
        <v>1599</v>
      </c>
      <c r="D1142" s="218"/>
      <c r="E1142" s="217" t="s">
        <v>3063</v>
      </c>
      <c r="F1142" s="219">
        <v>4825</v>
      </c>
      <c r="G1142" s="220">
        <v>13</v>
      </c>
      <c r="H1142" s="217" t="s">
        <v>1600</v>
      </c>
      <c r="I1142" s="221"/>
    </row>
    <row r="1143" spans="2:9" x14ac:dyDescent="0.25">
      <c r="B1143" s="212">
        <v>1141</v>
      </c>
      <c r="C1143" s="212" t="s">
        <v>1601</v>
      </c>
      <c r="D1143" s="213"/>
      <c r="E1143" s="212" t="s">
        <v>3063</v>
      </c>
      <c r="F1143" s="214">
        <v>4825</v>
      </c>
      <c r="G1143" s="215">
        <v>13</v>
      </c>
      <c r="H1143" s="212" t="s">
        <v>1602</v>
      </c>
      <c r="I1143" s="216"/>
    </row>
    <row r="1144" spans="2:9" x14ac:dyDescent="0.25">
      <c r="B1144" s="217">
        <v>1142</v>
      </c>
      <c r="C1144" s="217" t="s">
        <v>1603</v>
      </c>
      <c r="D1144" s="218"/>
      <c r="E1144" s="217" t="s">
        <v>3063</v>
      </c>
      <c r="F1144" s="219">
        <v>4825</v>
      </c>
      <c r="G1144" s="220">
        <v>13</v>
      </c>
      <c r="H1144" s="217" t="s">
        <v>1604</v>
      </c>
      <c r="I1144" s="221"/>
    </row>
    <row r="1145" spans="2:9" x14ac:dyDescent="0.25">
      <c r="B1145" s="212">
        <v>1143</v>
      </c>
      <c r="C1145" s="212" t="s">
        <v>1605</v>
      </c>
      <c r="D1145" s="213"/>
      <c r="E1145" s="212" t="s">
        <v>3063</v>
      </c>
      <c r="F1145" s="214">
        <v>4825</v>
      </c>
      <c r="G1145" s="215">
        <v>13</v>
      </c>
      <c r="H1145" s="212" t="s">
        <v>1606</v>
      </c>
      <c r="I1145" s="216"/>
    </row>
    <row r="1146" spans="2:9" x14ac:dyDescent="0.25">
      <c r="B1146" s="217">
        <v>1144</v>
      </c>
      <c r="C1146" s="217" t="s">
        <v>1613</v>
      </c>
      <c r="D1146" s="218"/>
      <c r="E1146" s="217" t="s">
        <v>3063</v>
      </c>
      <c r="F1146" s="219">
        <v>780</v>
      </c>
      <c r="G1146" s="220">
        <v>23</v>
      </c>
      <c r="H1146" s="217" t="s">
        <v>1607</v>
      </c>
      <c r="I1146" s="221"/>
    </row>
    <row r="1147" spans="2:9" x14ac:dyDescent="0.25">
      <c r="B1147" s="212">
        <v>1145</v>
      </c>
      <c r="C1147" s="212" t="s">
        <v>1608</v>
      </c>
      <c r="D1147" s="213"/>
      <c r="E1147" s="212" t="s">
        <v>3063</v>
      </c>
      <c r="F1147" s="214">
        <v>4825</v>
      </c>
      <c r="G1147" s="215">
        <v>13</v>
      </c>
      <c r="H1147" s="212" t="s">
        <v>1609</v>
      </c>
      <c r="I1147" s="216"/>
    </row>
    <row r="1148" spans="2:9" x14ac:dyDescent="0.25">
      <c r="B1148" s="217">
        <v>1146</v>
      </c>
      <c r="C1148" s="217" t="s">
        <v>1610</v>
      </c>
      <c r="D1148" s="218"/>
      <c r="E1148" s="217" t="s">
        <v>3063</v>
      </c>
      <c r="F1148" s="219">
        <v>812</v>
      </c>
      <c r="G1148" s="220">
        <v>23</v>
      </c>
      <c r="H1148" s="217" t="s">
        <v>1611</v>
      </c>
      <c r="I1148" s="221"/>
    </row>
    <row r="1149" spans="2:9" x14ac:dyDescent="0.25">
      <c r="B1149" s="212">
        <v>1147</v>
      </c>
      <c r="C1149" s="212" t="s">
        <v>1614</v>
      </c>
      <c r="D1149" s="213"/>
      <c r="E1149" s="212" t="s">
        <v>3063</v>
      </c>
      <c r="F1149" s="214">
        <v>4825</v>
      </c>
      <c r="G1149" s="215">
        <v>13</v>
      </c>
      <c r="H1149" s="212" t="s">
        <v>351</v>
      </c>
      <c r="I1149" s="216"/>
    </row>
    <row r="1150" spans="2:9" x14ac:dyDescent="0.25">
      <c r="B1150" s="217">
        <v>1148</v>
      </c>
      <c r="C1150" s="217" t="s">
        <v>1615</v>
      </c>
      <c r="D1150" s="218"/>
      <c r="E1150" s="217" t="s">
        <v>3063</v>
      </c>
      <c r="F1150" s="219">
        <v>780</v>
      </c>
      <c r="G1150" s="220">
        <v>23</v>
      </c>
      <c r="H1150" s="217" t="s">
        <v>1616</v>
      </c>
      <c r="I1150" s="221"/>
    </row>
    <row r="1151" spans="2:9" x14ac:dyDescent="0.25">
      <c r="B1151" s="212">
        <v>1149</v>
      </c>
      <c r="C1151" s="212" t="s">
        <v>1617</v>
      </c>
      <c r="D1151" s="213"/>
      <c r="E1151" s="212" t="s">
        <v>3063</v>
      </c>
      <c r="F1151" s="214">
        <v>4825</v>
      </c>
      <c r="G1151" s="215">
        <v>23</v>
      </c>
      <c r="H1151" s="212" t="s">
        <v>1618</v>
      </c>
      <c r="I1151" s="216"/>
    </row>
    <row r="1152" spans="2:9" x14ac:dyDescent="0.25">
      <c r="B1152" s="217">
        <v>1150</v>
      </c>
      <c r="C1152" s="217" t="s">
        <v>1619</v>
      </c>
      <c r="D1152" s="218"/>
      <c r="E1152" s="217" t="s">
        <v>3063</v>
      </c>
      <c r="F1152" s="219">
        <v>4825</v>
      </c>
      <c r="G1152" s="220">
        <v>13</v>
      </c>
      <c r="H1152" s="217" t="s">
        <v>1620</v>
      </c>
      <c r="I1152" s="221"/>
    </row>
    <row r="1153" spans="2:9" x14ac:dyDescent="0.25">
      <c r="B1153" s="212">
        <v>1151</v>
      </c>
      <c r="C1153" s="212" t="s">
        <v>1630</v>
      </c>
      <c r="D1153" s="213"/>
      <c r="E1153" s="212" t="s">
        <v>3063</v>
      </c>
      <c r="F1153" s="214">
        <v>780</v>
      </c>
      <c r="G1153" s="215">
        <v>13</v>
      </c>
      <c r="H1153" s="212" t="s">
        <v>1621</v>
      </c>
      <c r="I1153" s="216"/>
    </row>
    <row r="1154" spans="2:9" x14ac:dyDescent="0.25">
      <c r="B1154" s="217">
        <v>1152</v>
      </c>
      <c r="C1154" s="217" t="s">
        <v>1631</v>
      </c>
      <c r="D1154" s="218"/>
      <c r="E1154" s="217" t="s">
        <v>3063</v>
      </c>
      <c r="F1154" s="219">
        <v>4825</v>
      </c>
      <c r="G1154" s="220">
        <v>13</v>
      </c>
      <c r="H1154" s="217" t="s">
        <v>1622</v>
      </c>
      <c r="I1154" s="221"/>
    </row>
    <row r="1155" spans="2:9" x14ac:dyDescent="0.25">
      <c r="B1155" s="212">
        <v>1153</v>
      </c>
      <c r="C1155" s="212" t="s">
        <v>1632</v>
      </c>
      <c r="D1155" s="213"/>
      <c r="E1155" s="212" t="s">
        <v>3063</v>
      </c>
      <c r="F1155" s="214">
        <v>4825</v>
      </c>
      <c r="G1155" s="215">
        <v>13</v>
      </c>
      <c r="H1155" s="212" t="s">
        <v>1623</v>
      </c>
      <c r="I1155" s="216"/>
    </row>
    <row r="1156" spans="2:9" x14ac:dyDescent="0.25">
      <c r="B1156" s="217">
        <v>1154</v>
      </c>
      <c r="C1156" s="217" t="s">
        <v>1624</v>
      </c>
      <c r="D1156" s="218"/>
      <c r="E1156" s="217" t="s">
        <v>3065</v>
      </c>
      <c r="F1156" s="219" t="s">
        <v>26</v>
      </c>
      <c r="G1156" s="217" t="s">
        <v>354</v>
      </c>
      <c r="H1156" s="217" t="s">
        <v>1625</v>
      </c>
      <c r="I1156" s="221"/>
    </row>
    <row r="1157" spans="2:9" x14ac:dyDescent="0.25">
      <c r="B1157" s="212">
        <v>1155</v>
      </c>
      <c r="C1157" s="212" t="s">
        <v>1626</v>
      </c>
      <c r="D1157" s="213"/>
      <c r="E1157" s="212" t="s">
        <v>3063</v>
      </c>
      <c r="F1157" s="214">
        <v>4825</v>
      </c>
      <c r="G1157" s="215">
        <v>23</v>
      </c>
      <c r="H1157" s="212" t="s">
        <v>1627</v>
      </c>
      <c r="I1157" s="216"/>
    </row>
    <row r="1158" spans="2:9" x14ac:dyDescent="0.25">
      <c r="B1158" s="217">
        <v>1156</v>
      </c>
      <c r="C1158" s="217" t="s">
        <v>1633</v>
      </c>
      <c r="D1158" s="218"/>
      <c r="E1158" s="217" t="s">
        <v>3063</v>
      </c>
      <c r="F1158" s="219">
        <v>4818</v>
      </c>
      <c r="G1158" s="220">
        <v>13</v>
      </c>
      <c r="H1158" s="217" t="s">
        <v>1628</v>
      </c>
      <c r="I1158" s="221"/>
    </row>
    <row r="1159" spans="2:9" x14ac:dyDescent="0.25">
      <c r="B1159" s="212">
        <v>1157</v>
      </c>
      <c r="C1159" s="212" t="s">
        <v>1634</v>
      </c>
      <c r="D1159" s="213"/>
      <c r="E1159" s="212" t="s">
        <v>3063</v>
      </c>
      <c r="F1159" s="214">
        <v>4825</v>
      </c>
      <c r="G1159" s="215">
        <v>13</v>
      </c>
      <c r="H1159" s="212" t="s">
        <v>1629</v>
      </c>
      <c r="I1159" s="216"/>
    </row>
    <row r="1160" spans="2:9" x14ac:dyDescent="0.25">
      <c r="B1160" s="217">
        <v>1158</v>
      </c>
      <c r="C1160" s="217" t="s">
        <v>1964</v>
      </c>
      <c r="D1160" s="218"/>
      <c r="E1160" s="217" t="s">
        <v>3063</v>
      </c>
      <c r="F1160" s="219">
        <v>4825</v>
      </c>
      <c r="G1160" s="220">
        <v>13</v>
      </c>
      <c r="H1160" s="217" t="s">
        <v>2110</v>
      </c>
      <c r="I1160" s="221"/>
    </row>
    <row r="1161" spans="2:9" x14ac:dyDescent="0.25">
      <c r="B1161" s="212">
        <v>1159</v>
      </c>
      <c r="C1161" s="212" t="s">
        <v>1668</v>
      </c>
      <c r="D1161" s="213"/>
      <c r="E1161" s="212" t="s">
        <v>3063</v>
      </c>
      <c r="F1161" s="214">
        <v>4825</v>
      </c>
      <c r="G1161" s="212">
        <v>1288</v>
      </c>
      <c r="H1161" s="212" t="s">
        <v>2304</v>
      </c>
      <c r="I1161" s="216"/>
    </row>
    <row r="1162" spans="2:9" x14ac:dyDescent="0.25">
      <c r="B1162" s="217">
        <v>1160</v>
      </c>
      <c r="C1162" s="217" t="s">
        <v>2069</v>
      </c>
      <c r="D1162" s="218"/>
      <c r="E1162" s="217" t="s">
        <v>3063</v>
      </c>
      <c r="F1162" s="219">
        <v>4825</v>
      </c>
      <c r="G1162" s="220">
        <v>13</v>
      </c>
      <c r="H1162" s="217" t="s">
        <v>1635</v>
      </c>
      <c r="I1162" s="221"/>
    </row>
    <row r="1163" spans="2:9" x14ac:dyDescent="0.25">
      <c r="B1163" s="212">
        <v>1161</v>
      </c>
      <c r="C1163" s="212" t="s">
        <v>1636</v>
      </c>
      <c r="D1163" s="213"/>
      <c r="E1163" s="212" t="s">
        <v>3065</v>
      </c>
      <c r="F1163" s="214" t="s">
        <v>26</v>
      </c>
      <c r="G1163" s="212" t="s">
        <v>354</v>
      </c>
      <c r="H1163" s="212" t="s">
        <v>1637</v>
      </c>
      <c r="I1163" s="216"/>
    </row>
    <row r="1164" spans="2:9" x14ac:dyDescent="0.25">
      <c r="B1164" s="217">
        <v>1162</v>
      </c>
      <c r="C1164" s="217" t="s">
        <v>1638</v>
      </c>
      <c r="D1164" s="218"/>
      <c r="E1164" s="217" t="s">
        <v>3065</v>
      </c>
      <c r="F1164" s="219" t="s">
        <v>26</v>
      </c>
      <c r="G1164" s="217" t="s">
        <v>354</v>
      </c>
      <c r="H1164" s="217" t="s">
        <v>1639</v>
      </c>
      <c r="I1164" s="221"/>
    </row>
    <row r="1165" spans="2:9" x14ac:dyDescent="0.25">
      <c r="B1165" s="212">
        <v>1163</v>
      </c>
      <c r="C1165" s="212" t="s">
        <v>1640</v>
      </c>
      <c r="D1165" s="213"/>
      <c r="E1165" s="212" t="s">
        <v>3065</v>
      </c>
      <c r="F1165" s="214" t="s">
        <v>26</v>
      </c>
      <c r="G1165" s="212" t="s">
        <v>354</v>
      </c>
      <c r="H1165" s="212" t="s">
        <v>1641</v>
      </c>
      <c r="I1165" s="216"/>
    </row>
    <row r="1166" spans="2:9" x14ac:dyDescent="0.25">
      <c r="B1166" s="217">
        <v>1164</v>
      </c>
      <c r="C1166" s="217" t="s">
        <v>1642</v>
      </c>
      <c r="D1166" s="218"/>
      <c r="E1166" s="217" t="s">
        <v>3063</v>
      </c>
      <c r="F1166" s="219">
        <v>2928</v>
      </c>
      <c r="G1166" s="220">
        <v>13</v>
      </c>
      <c r="H1166" s="217" t="s">
        <v>1643</v>
      </c>
      <c r="I1166" s="221"/>
    </row>
    <row r="1167" spans="2:9" x14ac:dyDescent="0.25">
      <c r="B1167" s="212">
        <v>1165</v>
      </c>
      <c r="C1167" s="212" t="s">
        <v>1644</v>
      </c>
      <c r="D1167" s="213"/>
      <c r="E1167" s="212" t="s">
        <v>3063</v>
      </c>
      <c r="F1167" s="214">
        <v>2734</v>
      </c>
      <c r="G1167" s="215">
        <v>13</v>
      </c>
      <c r="H1167" s="212" t="s">
        <v>1519</v>
      </c>
      <c r="I1167" s="216"/>
    </row>
    <row r="1168" spans="2:9" x14ac:dyDescent="0.25">
      <c r="B1168" s="217">
        <v>1166</v>
      </c>
      <c r="C1168" s="217" t="s">
        <v>2378</v>
      </c>
      <c r="D1168" s="218"/>
      <c r="E1168" s="217" t="s">
        <v>3063</v>
      </c>
      <c r="F1168" s="219">
        <v>4825</v>
      </c>
      <c r="G1168" s="220">
        <v>13</v>
      </c>
      <c r="H1168" s="217" t="s">
        <v>1645</v>
      </c>
      <c r="I1168" s="221"/>
    </row>
    <row r="1169" spans="2:9" x14ac:dyDescent="0.25">
      <c r="B1169" s="212">
        <v>1167</v>
      </c>
      <c r="C1169" s="212" t="s">
        <v>1539</v>
      </c>
      <c r="D1169" s="213"/>
      <c r="E1169" s="212" t="s">
        <v>3063</v>
      </c>
      <c r="F1169" s="214">
        <v>4825</v>
      </c>
      <c r="G1169" s="215">
        <v>13</v>
      </c>
      <c r="H1169" s="212" t="s">
        <v>1540</v>
      </c>
      <c r="I1169" s="216"/>
    </row>
    <row r="1170" spans="2:9" x14ac:dyDescent="0.25">
      <c r="B1170" s="217">
        <v>1168</v>
      </c>
      <c r="C1170" s="217" t="s">
        <v>1884</v>
      </c>
      <c r="D1170" s="218"/>
      <c r="E1170" s="217" t="s">
        <v>3063</v>
      </c>
      <c r="F1170" s="219">
        <v>4825</v>
      </c>
      <c r="G1170" s="220">
        <v>13</v>
      </c>
      <c r="H1170" s="217" t="s">
        <v>1588</v>
      </c>
      <c r="I1170" s="221"/>
    </row>
    <row r="1171" spans="2:9" x14ac:dyDescent="0.25">
      <c r="B1171" s="212">
        <v>1169</v>
      </c>
      <c r="C1171" s="212" t="s">
        <v>1667</v>
      </c>
      <c r="D1171" s="213"/>
      <c r="E1171" s="212" t="s">
        <v>3063</v>
      </c>
      <c r="F1171" s="214">
        <v>4818</v>
      </c>
      <c r="G1171" s="215">
        <v>13</v>
      </c>
      <c r="H1171" s="212" t="s">
        <v>1646</v>
      </c>
      <c r="I1171" s="216"/>
    </row>
    <row r="1172" spans="2:9" x14ac:dyDescent="0.25">
      <c r="B1172" s="217">
        <v>1170</v>
      </c>
      <c r="C1172" s="217" t="s">
        <v>1647</v>
      </c>
      <c r="D1172" s="218"/>
      <c r="E1172" s="217" t="s">
        <v>3063</v>
      </c>
      <c r="F1172" s="219">
        <v>4825</v>
      </c>
      <c r="G1172" s="220">
        <v>13</v>
      </c>
      <c r="H1172" s="217" t="s">
        <v>1648</v>
      </c>
      <c r="I1172" s="221"/>
    </row>
    <row r="1173" spans="2:9" x14ac:dyDescent="0.25">
      <c r="B1173" s="212">
        <v>1171</v>
      </c>
      <c r="C1173" s="212" t="s">
        <v>1442</v>
      </c>
      <c r="D1173" s="213"/>
      <c r="E1173" s="212" t="s">
        <v>3063</v>
      </c>
      <c r="F1173" s="214">
        <v>4818</v>
      </c>
      <c r="G1173" s="215">
        <v>13</v>
      </c>
      <c r="H1173" s="212" t="s">
        <v>1443</v>
      </c>
      <c r="I1173" s="216"/>
    </row>
    <row r="1174" spans="2:9" x14ac:dyDescent="0.25">
      <c r="B1174" s="217">
        <v>1172</v>
      </c>
      <c r="C1174" s="217" t="s">
        <v>1671</v>
      </c>
      <c r="D1174" s="218"/>
      <c r="E1174" s="217" t="s">
        <v>3064</v>
      </c>
      <c r="F1174" s="219" t="s">
        <v>1358</v>
      </c>
      <c r="G1174" s="217" t="s">
        <v>528</v>
      </c>
      <c r="H1174" s="217" t="s">
        <v>1649</v>
      </c>
      <c r="I1174" s="221"/>
    </row>
    <row r="1175" spans="2:9" x14ac:dyDescent="0.25">
      <c r="B1175" s="212">
        <v>1173</v>
      </c>
      <c r="C1175" s="212" t="s">
        <v>1666</v>
      </c>
      <c r="D1175" s="213"/>
      <c r="E1175" s="212" t="s">
        <v>3063</v>
      </c>
      <c r="F1175" s="214">
        <v>4818</v>
      </c>
      <c r="G1175" s="215">
        <v>13</v>
      </c>
      <c r="H1175" s="212" t="s">
        <v>1662</v>
      </c>
      <c r="I1175" s="216"/>
    </row>
    <row r="1176" spans="2:9" x14ac:dyDescent="0.25">
      <c r="B1176" s="217">
        <v>1174</v>
      </c>
      <c r="C1176" s="217" t="s">
        <v>1650</v>
      </c>
      <c r="D1176" s="218"/>
      <c r="E1176" s="217" t="s">
        <v>3063</v>
      </c>
      <c r="F1176" s="219">
        <v>4818</v>
      </c>
      <c r="G1176" s="220">
        <v>13</v>
      </c>
      <c r="H1176" s="217" t="s">
        <v>1651</v>
      </c>
      <c r="I1176" s="221"/>
    </row>
    <row r="1177" spans="2:9" x14ac:dyDescent="0.25">
      <c r="B1177" s="212">
        <v>1175</v>
      </c>
      <c r="C1177" s="212" t="s">
        <v>1652</v>
      </c>
      <c r="D1177" s="213"/>
      <c r="E1177" s="212" t="s">
        <v>3063</v>
      </c>
      <c r="F1177" s="214">
        <v>4818</v>
      </c>
      <c r="G1177" s="215">
        <v>13</v>
      </c>
      <c r="H1177" s="212" t="s">
        <v>1653</v>
      </c>
      <c r="I1177" s="216"/>
    </row>
    <row r="1178" spans="2:9" x14ac:dyDescent="0.25">
      <c r="B1178" s="217">
        <v>1176</v>
      </c>
      <c r="C1178" s="217" t="s">
        <v>1654</v>
      </c>
      <c r="D1178" s="218"/>
      <c r="E1178" s="217" t="s">
        <v>3063</v>
      </c>
      <c r="F1178" s="219">
        <v>4825</v>
      </c>
      <c r="G1178" s="220">
        <v>13</v>
      </c>
      <c r="H1178" s="217" t="s">
        <v>1655</v>
      </c>
      <c r="I1178" s="221"/>
    </row>
    <row r="1179" spans="2:9" x14ac:dyDescent="0.25">
      <c r="B1179" s="212">
        <v>1177</v>
      </c>
      <c r="C1179" s="212" t="s">
        <v>1665</v>
      </c>
      <c r="D1179" s="213"/>
      <c r="E1179" s="212" t="s">
        <v>3063</v>
      </c>
      <c r="F1179" s="214">
        <v>4818</v>
      </c>
      <c r="G1179" s="215">
        <v>13</v>
      </c>
      <c r="H1179" s="212" t="s">
        <v>1656</v>
      </c>
      <c r="I1179" s="216"/>
    </row>
    <row r="1180" spans="2:9" x14ac:dyDescent="0.25">
      <c r="B1180" s="217">
        <v>1178</v>
      </c>
      <c r="C1180" s="217" t="s">
        <v>1670</v>
      </c>
      <c r="D1180" s="218"/>
      <c r="E1180" s="217" t="s">
        <v>3064</v>
      </c>
      <c r="F1180" s="219" t="s">
        <v>36</v>
      </c>
      <c r="G1180" s="217" t="s">
        <v>528</v>
      </c>
      <c r="H1180" s="217" t="s">
        <v>1657</v>
      </c>
      <c r="I1180" s="221"/>
    </row>
    <row r="1181" spans="2:9" x14ac:dyDescent="0.25">
      <c r="B1181" s="212">
        <v>1179</v>
      </c>
      <c r="C1181" s="212" t="s">
        <v>3330</v>
      </c>
      <c r="D1181" s="213"/>
      <c r="E1181" s="212" t="s">
        <v>3063</v>
      </c>
      <c r="F1181" s="214">
        <v>4818</v>
      </c>
      <c r="G1181" s="215">
        <v>13</v>
      </c>
      <c r="H1181" s="212" t="s">
        <v>1658</v>
      </c>
      <c r="I1181" s="216"/>
    </row>
    <row r="1182" spans="2:9" x14ac:dyDescent="0.25">
      <c r="B1182" s="217">
        <v>1180</v>
      </c>
      <c r="C1182" s="217" t="s">
        <v>1664</v>
      </c>
      <c r="D1182" s="218"/>
      <c r="E1182" s="217" t="s">
        <v>3063</v>
      </c>
      <c r="F1182" s="219">
        <v>949</v>
      </c>
      <c r="G1182" s="220">
        <v>23</v>
      </c>
      <c r="H1182" s="217" t="s">
        <v>1659</v>
      </c>
      <c r="I1182" s="221"/>
    </row>
    <row r="1183" spans="2:9" x14ac:dyDescent="0.25">
      <c r="B1183" s="212">
        <v>1181</v>
      </c>
      <c r="C1183" s="212" t="s">
        <v>1660</v>
      </c>
      <c r="D1183" s="213"/>
      <c r="E1183" s="212" t="s">
        <v>3064</v>
      </c>
      <c r="F1183" s="214" t="s">
        <v>36</v>
      </c>
      <c r="G1183" s="212" t="s">
        <v>528</v>
      </c>
      <c r="H1183" s="212" t="s">
        <v>1661</v>
      </c>
      <c r="I1183" s="216"/>
    </row>
    <row r="1184" spans="2:9" x14ac:dyDescent="0.25">
      <c r="B1184" s="217">
        <v>1182</v>
      </c>
      <c r="C1184" s="217" t="s">
        <v>1663</v>
      </c>
      <c r="D1184" s="218"/>
      <c r="E1184" s="217" t="s">
        <v>3063</v>
      </c>
      <c r="F1184" s="219">
        <v>4818</v>
      </c>
      <c r="G1184" s="220">
        <v>13</v>
      </c>
      <c r="H1184" s="217" t="s">
        <v>1122</v>
      </c>
      <c r="I1184" s="221"/>
    </row>
    <row r="1185" spans="2:9" x14ac:dyDescent="0.25">
      <c r="B1185" s="212">
        <v>1183</v>
      </c>
      <c r="C1185" s="212" t="s">
        <v>1672</v>
      </c>
      <c r="D1185" s="213"/>
      <c r="E1185" s="212" t="s">
        <v>3064</v>
      </c>
      <c r="F1185" s="214" t="s">
        <v>36</v>
      </c>
      <c r="G1185" s="212" t="s">
        <v>528</v>
      </c>
      <c r="H1185" s="212" t="s">
        <v>1673</v>
      </c>
      <c r="I1185" s="216"/>
    </row>
    <row r="1186" spans="2:9" x14ac:dyDescent="0.25">
      <c r="B1186" s="217">
        <v>1184</v>
      </c>
      <c r="C1186" s="217" t="s">
        <v>1679</v>
      </c>
      <c r="D1186" s="218"/>
      <c r="E1186" s="217" t="s">
        <v>3064</v>
      </c>
      <c r="F1186" s="219" t="s">
        <v>36</v>
      </c>
      <c r="G1186" s="217" t="s">
        <v>354</v>
      </c>
      <c r="H1186" s="217" t="s">
        <v>394</v>
      </c>
      <c r="I1186" s="221"/>
    </row>
    <row r="1187" spans="2:9" x14ac:dyDescent="0.25">
      <c r="B1187" s="212">
        <v>1185</v>
      </c>
      <c r="C1187" s="212" t="s">
        <v>1674</v>
      </c>
      <c r="D1187" s="213"/>
      <c r="E1187" s="212" t="s">
        <v>3065</v>
      </c>
      <c r="F1187" s="214" t="s">
        <v>28</v>
      </c>
      <c r="G1187" s="212" t="s">
        <v>354</v>
      </c>
      <c r="H1187" s="212" t="s">
        <v>1687</v>
      </c>
      <c r="I1187" s="216"/>
    </row>
    <row r="1188" spans="2:9" x14ac:dyDescent="0.25">
      <c r="B1188" s="217">
        <v>1186</v>
      </c>
      <c r="C1188" s="217" t="s">
        <v>1675</v>
      </c>
      <c r="D1188" s="218"/>
      <c r="E1188" s="217" t="s">
        <v>3065</v>
      </c>
      <c r="F1188" s="219" t="s">
        <v>26</v>
      </c>
      <c r="G1188" s="217" t="s">
        <v>354</v>
      </c>
      <c r="H1188" s="217" t="s">
        <v>1676</v>
      </c>
      <c r="I1188" s="221"/>
    </row>
    <row r="1189" spans="2:9" x14ac:dyDescent="0.25">
      <c r="B1189" s="212">
        <v>1187</v>
      </c>
      <c r="C1189" s="212" t="s">
        <v>1677</v>
      </c>
      <c r="D1189" s="213"/>
      <c r="E1189" s="212" t="s">
        <v>3063</v>
      </c>
      <c r="F1189" s="214">
        <v>4825</v>
      </c>
      <c r="G1189" s="215">
        <v>13</v>
      </c>
      <c r="H1189" s="212" t="s">
        <v>1678</v>
      </c>
      <c r="I1189" s="216"/>
    </row>
    <row r="1190" spans="2:9" x14ac:dyDescent="0.25">
      <c r="B1190" s="217">
        <v>1188</v>
      </c>
      <c r="C1190" s="217" t="s">
        <v>1689</v>
      </c>
      <c r="D1190" s="218"/>
      <c r="E1190" s="217" t="s">
        <v>3065</v>
      </c>
      <c r="F1190" s="219" t="s">
        <v>26</v>
      </c>
      <c r="G1190" s="217" t="s">
        <v>354</v>
      </c>
      <c r="H1190" s="217" t="s">
        <v>1688</v>
      </c>
      <c r="I1190" s="221"/>
    </row>
    <row r="1191" spans="2:9" x14ac:dyDescent="0.25">
      <c r="B1191" s="212">
        <v>1189</v>
      </c>
      <c r="C1191" s="212" t="s">
        <v>1792</v>
      </c>
      <c r="D1191" s="213"/>
      <c r="E1191" s="212" t="s">
        <v>3064</v>
      </c>
      <c r="F1191" s="214" t="s">
        <v>36</v>
      </c>
      <c r="G1191" s="212" t="s">
        <v>354</v>
      </c>
      <c r="H1191" s="212" t="s">
        <v>1680</v>
      </c>
      <c r="I1191" s="216"/>
    </row>
    <row r="1192" spans="2:9" x14ac:dyDescent="0.25">
      <c r="B1192" s="217">
        <v>1190</v>
      </c>
      <c r="C1192" s="217" t="s">
        <v>1681</v>
      </c>
      <c r="D1192" s="218"/>
      <c r="E1192" s="217" t="s">
        <v>3063</v>
      </c>
      <c r="F1192" s="219">
        <v>4818</v>
      </c>
      <c r="G1192" s="220">
        <v>13</v>
      </c>
      <c r="H1192" s="217" t="s">
        <v>1682</v>
      </c>
      <c r="I1192" s="221"/>
    </row>
    <row r="1193" spans="2:9" x14ac:dyDescent="0.25">
      <c r="B1193" s="212">
        <v>1191</v>
      </c>
      <c r="C1193" s="212" t="s">
        <v>1683</v>
      </c>
      <c r="D1193" s="213"/>
      <c r="E1193" s="212" t="s">
        <v>3063</v>
      </c>
      <c r="F1193" s="214">
        <v>1053</v>
      </c>
      <c r="G1193" s="215">
        <v>13</v>
      </c>
      <c r="H1193" s="212" t="s">
        <v>1684</v>
      </c>
      <c r="I1193" s="216"/>
    </row>
    <row r="1194" spans="2:9" x14ac:dyDescent="0.25">
      <c r="B1194" s="217">
        <v>1192</v>
      </c>
      <c r="C1194" s="217" t="s">
        <v>1685</v>
      </c>
      <c r="D1194" s="218"/>
      <c r="E1194" s="217" t="s">
        <v>3063</v>
      </c>
      <c r="F1194" s="219">
        <v>4825</v>
      </c>
      <c r="G1194" s="220">
        <v>13</v>
      </c>
      <c r="H1194" s="217" t="s">
        <v>1686</v>
      </c>
      <c r="I1194" s="221"/>
    </row>
    <row r="1195" spans="2:9" x14ac:dyDescent="0.25">
      <c r="B1195" s="212">
        <v>1193</v>
      </c>
      <c r="C1195" s="212" t="s">
        <v>1690</v>
      </c>
      <c r="D1195" s="213"/>
      <c r="E1195" s="212" t="s">
        <v>3063</v>
      </c>
      <c r="F1195" s="214">
        <v>2399</v>
      </c>
      <c r="G1195" s="215">
        <v>13</v>
      </c>
      <c r="H1195" s="212" t="s">
        <v>1691</v>
      </c>
      <c r="I1195" s="216"/>
    </row>
    <row r="1196" spans="2:9" x14ac:dyDescent="0.25">
      <c r="B1196" s="217">
        <v>1194</v>
      </c>
      <c r="C1196" s="217" t="s">
        <v>1692</v>
      </c>
      <c r="D1196" s="218"/>
      <c r="E1196" s="217" t="s">
        <v>3063</v>
      </c>
      <c r="F1196" s="219">
        <v>780</v>
      </c>
      <c r="G1196" s="220">
        <v>13</v>
      </c>
      <c r="H1196" s="217" t="s">
        <v>2584</v>
      </c>
      <c r="I1196" s="221"/>
    </row>
    <row r="1197" spans="2:9" x14ac:dyDescent="0.25">
      <c r="B1197" s="212">
        <v>1195</v>
      </c>
      <c r="C1197" s="212" t="s">
        <v>1717</v>
      </c>
      <c r="D1197" s="213"/>
      <c r="E1197" s="212" t="s">
        <v>3063</v>
      </c>
      <c r="F1197" s="214">
        <v>4601</v>
      </c>
      <c r="G1197" s="215">
        <v>13</v>
      </c>
      <c r="H1197" s="212" t="s">
        <v>1693</v>
      </c>
      <c r="I1197" s="216"/>
    </row>
    <row r="1198" spans="2:9" x14ac:dyDescent="0.25">
      <c r="B1198" s="217">
        <v>1196</v>
      </c>
      <c r="C1198" s="217" t="s">
        <v>1694</v>
      </c>
      <c r="D1198" s="218"/>
      <c r="E1198" s="217" t="s">
        <v>3065</v>
      </c>
      <c r="F1198" s="219">
        <v>3655</v>
      </c>
      <c r="G1198" s="217" t="s">
        <v>528</v>
      </c>
      <c r="H1198" s="217" t="s">
        <v>1695</v>
      </c>
      <c r="I1198" s="221"/>
    </row>
    <row r="1199" spans="2:9" x14ac:dyDescent="0.25">
      <c r="B1199" s="212">
        <v>1197</v>
      </c>
      <c r="C1199" s="212" t="s">
        <v>1696</v>
      </c>
      <c r="D1199" s="213"/>
      <c r="E1199" s="212" t="s">
        <v>3063</v>
      </c>
      <c r="F1199" s="214">
        <v>4222</v>
      </c>
      <c r="G1199" s="215">
        <v>13</v>
      </c>
      <c r="H1199" s="212" t="s">
        <v>1697</v>
      </c>
      <c r="I1199" s="216"/>
    </row>
    <row r="1200" spans="2:9" x14ac:dyDescent="0.25">
      <c r="B1200" s="217">
        <v>1198</v>
      </c>
      <c r="C1200" s="217" t="s">
        <v>1698</v>
      </c>
      <c r="D1200" s="218"/>
      <c r="E1200" s="217" t="s">
        <v>3065</v>
      </c>
      <c r="F1200" s="219" t="s">
        <v>575</v>
      </c>
      <c r="G1200" s="217" t="s">
        <v>528</v>
      </c>
      <c r="H1200" s="217" t="s">
        <v>1699</v>
      </c>
      <c r="I1200" s="221"/>
    </row>
    <row r="1201" spans="2:9" x14ac:dyDescent="0.25">
      <c r="B1201" s="212">
        <v>1199</v>
      </c>
      <c r="C1201" s="212" t="s">
        <v>1700</v>
      </c>
      <c r="D1201" s="213"/>
      <c r="E1201" s="212" t="s">
        <v>3065</v>
      </c>
      <c r="F1201" s="214" t="s">
        <v>575</v>
      </c>
      <c r="G1201" s="212" t="s">
        <v>528</v>
      </c>
      <c r="H1201" s="212" t="s">
        <v>1701</v>
      </c>
      <c r="I1201" s="216"/>
    </row>
    <row r="1202" spans="2:9" x14ac:dyDescent="0.25">
      <c r="B1202" s="217">
        <v>1200</v>
      </c>
      <c r="C1202" s="217" t="s">
        <v>1878</v>
      </c>
      <c r="D1202" s="218"/>
      <c r="E1202" s="217" t="s">
        <v>3063</v>
      </c>
      <c r="F1202" s="219">
        <v>4601</v>
      </c>
      <c r="G1202" s="220">
        <v>13</v>
      </c>
      <c r="H1202" s="217" t="s">
        <v>1702</v>
      </c>
      <c r="I1202" s="221"/>
    </row>
    <row r="1203" spans="2:9" x14ac:dyDescent="0.25">
      <c r="B1203" s="212">
        <v>1201</v>
      </c>
      <c r="C1203" s="212" t="s">
        <v>1703</v>
      </c>
      <c r="D1203" s="213"/>
      <c r="E1203" s="212" t="s">
        <v>3063</v>
      </c>
      <c r="F1203" s="214">
        <v>949</v>
      </c>
      <c r="G1203" s="215">
        <v>13</v>
      </c>
      <c r="H1203" s="212" t="s">
        <v>358</v>
      </c>
      <c r="I1203" s="216"/>
    </row>
    <row r="1204" spans="2:9" x14ac:dyDescent="0.25">
      <c r="B1204" s="217">
        <v>1202</v>
      </c>
      <c r="C1204" s="217" t="s">
        <v>1973</v>
      </c>
      <c r="D1204" s="218"/>
      <c r="E1204" s="217" t="s">
        <v>3063</v>
      </c>
      <c r="F1204" s="219">
        <v>4601</v>
      </c>
      <c r="G1204" s="220">
        <v>13</v>
      </c>
      <c r="H1204" s="217" t="s">
        <v>1704</v>
      </c>
      <c r="I1204" s="221"/>
    </row>
    <row r="1205" spans="2:9" x14ac:dyDescent="0.25">
      <c r="B1205" s="212">
        <v>1203</v>
      </c>
      <c r="C1205" s="212" t="s">
        <v>2429</v>
      </c>
      <c r="D1205" s="213"/>
      <c r="E1205" s="212" t="s">
        <v>3065</v>
      </c>
      <c r="F1205" s="214">
        <v>3738</v>
      </c>
      <c r="G1205" s="212" t="s">
        <v>354</v>
      </c>
      <c r="H1205" s="212" t="s">
        <v>2940</v>
      </c>
      <c r="I1205" s="216"/>
    </row>
    <row r="1206" spans="2:9" x14ac:dyDescent="0.25">
      <c r="B1206" s="217">
        <v>1204</v>
      </c>
      <c r="C1206" s="217" t="s">
        <v>1974</v>
      </c>
      <c r="D1206" s="218"/>
      <c r="E1206" s="217" t="s">
        <v>3063</v>
      </c>
      <c r="F1206" s="219">
        <v>4825</v>
      </c>
      <c r="G1206" s="220">
        <v>13</v>
      </c>
      <c r="H1206" s="217" t="s">
        <v>1705</v>
      </c>
      <c r="I1206" s="221"/>
    </row>
    <row r="1207" spans="2:9" x14ac:dyDescent="0.25">
      <c r="B1207" s="212">
        <v>1205</v>
      </c>
      <c r="C1207" s="212" t="s">
        <v>1706</v>
      </c>
      <c r="D1207" s="213"/>
      <c r="E1207" s="212" t="s">
        <v>3065</v>
      </c>
      <c r="F1207" s="214">
        <v>3655</v>
      </c>
      <c r="G1207" s="212" t="s">
        <v>528</v>
      </c>
      <c r="H1207" s="212" t="s">
        <v>1707</v>
      </c>
      <c r="I1207" s="216"/>
    </row>
    <row r="1208" spans="2:9" x14ac:dyDescent="0.25">
      <c r="B1208" s="217">
        <v>1206</v>
      </c>
      <c r="C1208" s="217" t="s">
        <v>1708</v>
      </c>
      <c r="D1208" s="218"/>
      <c r="E1208" s="217" t="s">
        <v>3065</v>
      </c>
      <c r="F1208" s="219">
        <v>3655</v>
      </c>
      <c r="G1208" s="217" t="s">
        <v>528</v>
      </c>
      <c r="H1208" s="217" t="s">
        <v>1709</v>
      </c>
      <c r="I1208" s="221"/>
    </row>
    <row r="1209" spans="2:9" x14ac:dyDescent="0.25">
      <c r="B1209" s="212">
        <v>1207</v>
      </c>
      <c r="C1209" s="212" t="s">
        <v>1710</v>
      </c>
      <c r="D1209" s="213"/>
      <c r="E1209" s="212" t="s">
        <v>3063</v>
      </c>
      <c r="F1209" s="214">
        <v>780</v>
      </c>
      <c r="G1209" s="215">
        <v>23</v>
      </c>
      <c r="H1209" s="212" t="s">
        <v>1711</v>
      </c>
      <c r="I1209" s="216"/>
    </row>
    <row r="1210" spans="2:9" x14ac:dyDescent="0.25">
      <c r="B1210" s="217">
        <v>1208</v>
      </c>
      <c r="C1210" s="217" t="s">
        <v>1712</v>
      </c>
      <c r="D1210" s="218"/>
      <c r="E1210" s="217" t="s">
        <v>3065</v>
      </c>
      <c r="F1210" s="219">
        <v>3655</v>
      </c>
      <c r="G1210" s="217" t="s">
        <v>528</v>
      </c>
      <c r="H1210" s="217" t="s">
        <v>1713</v>
      </c>
      <c r="I1210" s="221"/>
    </row>
    <row r="1211" spans="2:9" x14ac:dyDescent="0.25">
      <c r="B1211" s="212">
        <v>1209</v>
      </c>
      <c r="C1211" s="212" t="s">
        <v>1714</v>
      </c>
      <c r="D1211" s="213"/>
      <c r="E1211" s="212" t="s">
        <v>3065</v>
      </c>
      <c r="F1211" s="214">
        <v>3655</v>
      </c>
      <c r="G1211" s="212" t="s">
        <v>528</v>
      </c>
      <c r="H1211" s="212" t="s">
        <v>1715</v>
      </c>
      <c r="I1211" s="216"/>
    </row>
    <row r="1212" spans="2:9" x14ac:dyDescent="0.25">
      <c r="B1212" s="217">
        <v>1210</v>
      </c>
      <c r="C1212" s="217" t="s">
        <v>1562</v>
      </c>
      <c r="D1212" s="218"/>
      <c r="E1212" s="217" t="s">
        <v>3063</v>
      </c>
      <c r="F1212" s="219">
        <v>4825</v>
      </c>
      <c r="G1212" s="220">
        <v>13</v>
      </c>
      <c r="H1212" s="217" t="s">
        <v>1563</v>
      </c>
      <c r="I1212" s="221"/>
    </row>
    <row r="1213" spans="2:9" x14ac:dyDescent="0.25">
      <c r="B1213" s="212">
        <v>1211</v>
      </c>
      <c r="C1213" s="212" t="s">
        <v>1883</v>
      </c>
      <c r="D1213" s="213"/>
      <c r="E1213" s="212" t="s">
        <v>3063</v>
      </c>
      <c r="F1213" s="214">
        <v>4825</v>
      </c>
      <c r="G1213" s="215">
        <v>13</v>
      </c>
      <c r="H1213" s="212" t="s">
        <v>1716</v>
      </c>
      <c r="I1213" s="216"/>
    </row>
    <row r="1214" spans="2:9" x14ac:dyDescent="0.25">
      <c r="B1214" s="217">
        <v>1212</v>
      </c>
      <c r="C1214" s="217" t="s">
        <v>1718</v>
      </c>
      <c r="D1214" s="218"/>
      <c r="E1214" s="217" t="s">
        <v>3065</v>
      </c>
      <c r="F1214" s="219" t="s">
        <v>28</v>
      </c>
      <c r="G1214" s="217" t="s">
        <v>354</v>
      </c>
      <c r="H1214" s="217" t="s">
        <v>1719</v>
      </c>
      <c r="I1214" s="221"/>
    </row>
    <row r="1215" spans="2:9" x14ac:dyDescent="0.25">
      <c r="B1215" s="212">
        <v>1213</v>
      </c>
      <c r="C1215" s="212" t="s">
        <v>1794</v>
      </c>
      <c r="D1215" s="213"/>
      <c r="E1215" s="212" t="s">
        <v>3063</v>
      </c>
      <c r="F1215" s="214">
        <v>4818</v>
      </c>
      <c r="G1215" s="215">
        <v>13</v>
      </c>
      <c r="H1215" s="212" t="s">
        <v>1720</v>
      </c>
      <c r="I1215" s="216"/>
    </row>
    <row r="1216" spans="2:9" x14ac:dyDescent="0.25">
      <c r="B1216" s="217">
        <v>1214</v>
      </c>
      <c r="C1216" s="217" t="s">
        <v>1882</v>
      </c>
      <c r="D1216" s="218"/>
      <c r="E1216" s="217" t="s">
        <v>3063</v>
      </c>
      <c r="F1216" s="219">
        <v>949</v>
      </c>
      <c r="G1216" s="220">
        <v>13</v>
      </c>
      <c r="H1216" s="217" t="s">
        <v>1721</v>
      </c>
      <c r="I1216" s="221"/>
    </row>
    <row r="1217" spans="2:9" x14ac:dyDescent="0.25">
      <c r="B1217" s="212">
        <v>1215</v>
      </c>
      <c r="C1217" s="212" t="s">
        <v>1881</v>
      </c>
      <c r="D1217" s="213"/>
      <c r="E1217" s="212" t="s">
        <v>3063</v>
      </c>
      <c r="F1217" s="214">
        <v>949</v>
      </c>
      <c r="G1217" s="215">
        <v>23</v>
      </c>
      <c r="H1217" s="212" t="s">
        <v>577</v>
      </c>
      <c r="I1217" s="216"/>
    </row>
    <row r="1218" spans="2:9" x14ac:dyDescent="0.25">
      <c r="B1218" s="217">
        <v>1216</v>
      </c>
      <c r="C1218" s="217" t="s">
        <v>1880</v>
      </c>
      <c r="D1218" s="218"/>
      <c r="E1218" s="217" t="s">
        <v>3063</v>
      </c>
      <c r="F1218" s="219">
        <v>4375</v>
      </c>
      <c r="G1218" s="220">
        <v>23</v>
      </c>
      <c r="H1218" s="217" t="s">
        <v>1722</v>
      </c>
      <c r="I1218" s="221"/>
    </row>
    <row r="1219" spans="2:9" x14ac:dyDescent="0.25">
      <c r="B1219" s="212">
        <v>1217</v>
      </c>
      <c r="C1219" s="212" t="s">
        <v>1723</v>
      </c>
      <c r="D1219" s="213"/>
      <c r="E1219" s="212" t="s">
        <v>3063</v>
      </c>
      <c r="F1219" s="214">
        <v>659</v>
      </c>
      <c r="G1219" s="215">
        <v>13</v>
      </c>
      <c r="H1219" s="212" t="s">
        <v>1724</v>
      </c>
      <c r="I1219" s="216"/>
    </row>
    <row r="1220" spans="2:9" x14ac:dyDescent="0.25">
      <c r="B1220" s="217">
        <v>1218</v>
      </c>
      <c r="C1220" s="217" t="s">
        <v>1725</v>
      </c>
      <c r="D1220" s="218"/>
      <c r="E1220" s="217" t="s">
        <v>3063</v>
      </c>
      <c r="F1220" s="219">
        <v>4601</v>
      </c>
      <c r="G1220" s="220">
        <v>13</v>
      </c>
      <c r="H1220" s="217" t="s">
        <v>1726</v>
      </c>
      <c r="I1220" s="221"/>
    </row>
    <row r="1221" spans="2:9" x14ac:dyDescent="0.25">
      <c r="B1221" s="212">
        <v>1219</v>
      </c>
      <c r="C1221" s="212" t="s">
        <v>1727</v>
      </c>
      <c r="D1221" s="213"/>
      <c r="E1221" s="212" t="s">
        <v>3065</v>
      </c>
      <c r="F1221" s="214" t="s">
        <v>26</v>
      </c>
      <c r="G1221" s="212" t="s">
        <v>528</v>
      </c>
      <c r="H1221" s="212" t="s">
        <v>1728</v>
      </c>
      <c r="I1221" s="216"/>
    </row>
    <row r="1222" spans="2:9" x14ac:dyDescent="0.25">
      <c r="B1222" s="217">
        <v>1220</v>
      </c>
      <c r="C1222" s="217" t="s">
        <v>1795</v>
      </c>
      <c r="D1222" s="218"/>
      <c r="E1222" s="217" t="s">
        <v>3063</v>
      </c>
      <c r="F1222" s="219">
        <v>4601</v>
      </c>
      <c r="G1222" s="220">
        <v>13</v>
      </c>
      <c r="H1222" s="217" t="s">
        <v>1729</v>
      </c>
      <c r="I1222" s="221"/>
    </row>
    <row r="1223" spans="2:9" x14ac:dyDescent="0.25">
      <c r="B1223" s="212">
        <v>1221</v>
      </c>
      <c r="C1223" s="212" t="s">
        <v>1730</v>
      </c>
      <c r="D1223" s="213"/>
      <c r="E1223" s="212" t="s">
        <v>3065</v>
      </c>
      <c r="F1223" s="214" t="s">
        <v>28</v>
      </c>
      <c r="G1223" s="212" t="s">
        <v>354</v>
      </c>
      <c r="H1223" s="212" t="s">
        <v>1731</v>
      </c>
      <c r="I1223" s="216"/>
    </row>
    <row r="1224" spans="2:9" x14ac:dyDescent="0.25">
      <c r="B1224" s="217">
        <v>1222</v>
      </c>
      <c r="C1224" s="217" t="s">
        <v>1732</v>
      </c>
      <c r="D1224" s="218"/>
      <c r="E1224" s="217" t="s">
        <v>3065</v>
      </c>
      <c r="F1224" s="219" t="s">
        <v>28</v>
      </c>
      <c r="G1224" s="217" t="s">
        <v>354</v>
      </c>
      <c r="H1224" s="217" t="s">
        <v>1733</v>
      </c>
      <c r="I1224" s="221"/>
    </row>
    <row r="1225" spans="2:9" x14ac:dyDescent="0.25">
      <c r="B1225" s="212">
        <v>1223</v>
      </c>
      <c r="C1225" s="212" t="s">
        <v>1793</v>
      </c>
      <c r="D1225" s="213"/>
      <c r="E1225" s="212" t="s">
        <v>3064</v>
      </c>
      <c r="F1225" s="214" t="s">
        <v>36</v>
      </c>
      <c r="G1225" s="212" t="s">
        <v>354</v>
      </c>
      <c r="H1225" s="212" t="s">
        <v>1734</v>
      </c>
      <c r="I1225" s="216"/>
    </row>
    <row r="1226" spans="2:9" x14ac:dyDescent="0.25">
      <c r="B1226" s="217">
        <v>1224</v>
      </c>
      <c r="C1226" s="217" t="s">
        <v>2398</v>
      </c>
      <c r="D1226" s="218"/>
      <c r="E1226" s="217" t="s">
        <v>3065</v>
      </c>
      <c r="F1226" s="219" t="s">
        <v>28</v>
      </c>
      <c r="G1226" s="217" t="s">
        <v>354</v>
      </c>
      <c r="H1226" s="217" t="s">
        <v>1735</v>
      </c>
      <c r="I1226" s="221"/>
    </row>
    <row r="1227" spans="2:9" x14ac:dyDescent="0.25">
      <c r="B1227" s="212">
        <v>1225</v>
      </c>
      <c r="C1227" s="212" t="s">
        <v>1736</v>
      </c>
      <c r="D1227" s="213"/>
      <c r="E1227" s="212" t="s">
        <v>3063</v>
      </c>
      <c r="F1227" s="214">
        <v>973</v>
      </c>
      <c r="G1227" s="215">
        <v>13</v>
      </c>
      <c r="H1227" s="212" t="s">
        <v>1737</v>
      </c>
      <c r="I1227" s="216"/>
    </row>
    <row r="1228" spans="2:9" x14ac:dyDescent="0.25">
      <c r="B1228" s="217">
        <v>1226</v>
      </c>
      <c r="C1228" s="217" t="s">
        <v>1738</v>
      </c>
      <c r="D1228" s="218"/>
      <c r="E1228" s="217" t="s">
        <v>3063</v>
      </c>
      <c r="F1228" s="219">
        <v>3802</v>
      </c>
      <c r="G1228" s="220">
        <v>13</v>
      </c>
      <c r="H1228" s="217" t="s">
        <v>1739</v>
      </c>
      <c r="I1228" s="221"/>
    </row>
    <row r="1229" spans="2:9" x14ac:dyDescent="0.25">
      <c r="B1229" s="212">
        <v>1227</v>
      </c>
      <c r="C1229" s="212" t="s">
        <v>1740</v>
      </c>
      <c r="D1229" s="213"/>
      <c r="E1229" s="212" t="s">
        <v>3063</v>
      </c>
      <c r="F1229" s="214">
        <v>949</v>
      </c>
      <c r="G1229" s="215">
        <v>13</v>
      </c>
      <c r="H1229" s="212" t="s">
        <v>1741</v>
      </c>
      <c r="I1229" s="216"/>
    </row>
    <row r="1230" spans="2:9" x14ac:dyDescent="0.25">
      <c r="B1230" s="217">
        <v>1228</v>
      </c>
      <c r="C1230" s="217" t="s">
        <v>31</v>
      </c>
      <c r="D1230" s="218"/>
      <c r="E1230" s="217" t="s">
        <v>3063</v>
      </c>
      <c r="F1230" s="219">
        <v>4825</v>
      </c>
      <c r="G1230" s="220">
        <v>13</v>
      </c>
      <c r="H1230" s="217" t="s">
        <v>112</v>
      </c>
      <c r="I1230" s="221"/>
    </row>
    <row r="1231" spans="2:9" x14ac:dyDescent="0.25">
      <c r="B1231" s="212">
        <v>1229</v>
      </c>
      <c r="C1231" s="212" t="s">
        <v>1965</v>
      </c>
      <c r="D1231" s="213"/>
      <c r="E1231" s="212" t="s">
        <v>3065</v>
      </c>
      <c r="F1231" s="214" t="s">
        <v>26</v>
      </c>
      <c r="G1231" s="212" t="s">
        <v>354</v>
      </c>
      <c r="H1231" s="212" t="s">
        <v>1791</v>
      </c>
      <c r="I1231" s="216"/>
    </row>
    <row r="1232" spans="2:9" x14ac:dyDescent="0.25">
      <c r="B1232" s="217">
        <v>1230</v>
      </c>
      <c r="C1232" s="217" t="s">
        <v>1742</v>
      </c>
      <c r="D1232" s="218"/>
      <c r="E1232" s="217" t="s">
        <v>3065</v>
      </c>
      <c r="F1232" s="219" t="s">
        <v>26</v>
      </c>
      <c r="G1232" s="217" t="s">
        <v>354</v>
      </c>
      <c r="H1232" s="217" t="s">
        <v>1743</v>
      </c>
      <c r="I1232" s="221"/>
    </row>
    <row r="1233" spans="2:9" x14ac:dyDescent="0.25">
      <c r="B1233" s="212">
        <v>1231</v>
      </c>
      <c r="C1233" s="212" t="s">
        <v>1744</v>
      </c>
      <c r="D1233" s="213"/>
      <c r="E1233" s="212" t="s">
        <v>3064</v>
      </c>
      <c r="F1233" s="214" t="s">
        <v>1745</v>
      </c>
      <c r="G1233" s="212" t="s">
        <v>528</v>
      </c>
      <c r="H1233" s="212" t="s">
        <v>1746</v>
      </c>
      <c r="I1233" s="216"/>
    </row>
    <row r="1234" spans="2:9" x14ac:dyDescent="0.25">
      <c r="B1234" s="217">
        <v>1232</v>
      </c>
      <c r="C1234" s="217" t="s">
        <v>1747</v>
      </c>
      <c r="D1234" s="218"/>
      <c r="E1234" s="217" t="s">
        <v>3063</v>
      </c>
      <c r="F1234" s="219">
        <v>780</v>
      </c>
      <c r="G1234" s="220">
        <v>13</v>
      </c>
      <c r="H1234" s="217" t="s">
        <v>1748</v>
      </c>
      <c r="I1234" s="221"/>
    </row>
    <row r="1235" spans="2:9" x14ac:dyDescent="0.25">
      <c r="B1235" s="212">
        <v>1233</v>
      </c>
      <c r="C1235" s="212" t="s">
        <v>1749</v>
      </c>
      <c r="D1235" s="213"/>
      <c r="E1235" s="212" t="s">
        <v>3065</v>
      </c>
      <c r="F1235" s="214" t="s">
        <v>575</v>
      </c>
      <c r="G1235" s="212" t="s">
        <v>354</v>
      </c>
      <c r="H1235" s="212" t="s">
        <v>1750</v>
      </c>
      <c r="I1235" s="216"/>
    </row>
    <row r="1236" spans="2:9" x14ac:dyDescent="0.25">
      <c r="B1236" s="217">
        <v>1234</v>
      </c>
      <c r="C1236" s="217" t="s">
        <v>1751</v>
      </c>
      <c r="D1236" s="218"/>
      <c r="E1236" s="217" t="s">
        <v>3065</v>
      </c>
      <c r="F1236" s="219" t="s">
        <v>28</v>
      </c>
      <c r="G1236" s="217" t="s">
        <v>354</v>
      </c>
      <c r="H1236" s="217" t="s">
        <v>1752</v>
      </c>
      <c r="I1236" s="221"/>
    </row>
    <row r="1237" spans="2:9" x14ac:dyDescent="0.25">
      <c r="B1237" s="212">
        <v>1235</v>
      </c>
      <c r="C1237" s="212" t="s">
        <v>1753</v>
      </c>
      <c r="D1237" s="213"/>
      <c r="E1237" s="212" t="s">
        <v>3063</v>
      </c>
      <c r="F1237" s="214">
        <v>4825</v>
      </c>
      <c r="G1237" s="215">
        <v>13</v>
      </c>
      <c r="H1237" s="212" t="s">
        <v>1754</v>
      </c>
      <c r="I1237" s="216"/>
    </row>
    <row r="1238" spans="2:9" x14ac:dyDescent="0.25">
      <c r="B1238" s="217">
        <v>1236</v>
      </c>
      <c r="C1238" s="217" t="s">
        <v>1755</v>
      </c>
      <c r="D1238" s="218"/>
      <c r="E1238" s="217" t="s">
        <v>3063</v>
      </c>
      <c r="F1238" s="219">
        <v>949</v>
      </c>
      <c r="G1238" s="220">
        <v>23</v>
      </c>
      <c r="H1238" s="217" t="s">
        <v>1756</v>
      </c>
      <c r="I1238" s="221"/>
    </row>
    <row r="1239" spans="2:9" x14ac:dyDescent="0.25">
      <c r="B1239" s="212">
        <v>1237</v>
      </c>
      <c r="C1239" s="212" t="s">
        <v>1757</v>
      </c>
      <c r="D1239" s="213"/>
      <c r="E1239" s="212" t="s">
        <v>3063</v>
      </c>
      <c r="F1239" s="214">
        <v>949</v>
      </c>
      <c r="G1239" s="215">
        <v>23</v>
      </c>
      <c r="H1239" s="212" t="s">
        <v>1758</v>
      </c>
      <c r="I1239" s="216"/>
    </row>
    <row r="1240" spans="2:9" x14ac:dyDescent="0.25">
      <c r="B1240" s="217">
        <v>1238</v>
      </c>
      <c r="C1240" s="217" t="s">
        <v>1799</v>
      </c>
      <c r="D1240" s="218"/>
      <c r="E1240" s="217" t="s">
        <v>3063</v>
      </c>
      <c r="F1240" s="219">
        <v>2734</v>
      </c>
      <c r="G1240" s="220">
        <v>13</v>
      </c>
      <c r="H1240" s="217" t="s">
        <v>1437</v>
      </c>
      <c r="I1240" s="221"/>
    </row>
    <row r="1241" spans="2:9" x14ac:dyDescent="0.25">
      <c r="B1241" s="212">
        <v>1239</v>
      </c>
      <c r="C1241" s="212" t="s">
        <v>1759</v>
      </c>
      <c r="D1241" s="213"/>
      <c r="E1241" s="212" t="s">
        <v>3063</v>
      </c>
      <c r="F1241" s="214">
        <v>951</v>
      </c>
      <c r="G1241" s="215">
        <v>13</v>
      </c>
      <c r="H1241" s="212" t="s">
        <v>1760</v>
      </c>
      <c r="I1241" s="216"/>
    </row>
    <row r="1242" spans="2:9" x14ac:dyDescent="0.25">
      <c r="B1242" s="217">
        <v>1240</v>
      </c>
      <c r="C1242" s="217" t="s">
        <v>1761</v>
      </c>
      <c r="D1242" s="218"/>
      <c r="E1242" s="217" t="s">
        <v>3065</v>
      </c>
      <c r="F1242" s="219" t="s">
        <v>26</v>
      </c>
      <c r="G1242" s="217" t="s">
        <v>354</v>
      </c>
      <c r="H1242" s="217" t="s">
        <v>1762</v>
      </c>
      <c r="I1242" s="221"/>
    </row>
    <row r="1243" spans="2:9" x14ac:dyDescent="0.25">
      <c r="B1243" s="212">
        <v>1241</v>
      </c>
      <c r="C1243" s="212" t="s">
        <v>1763</v>
      </c>
      <c r="D1243" s="213"/>
      <c r="E1243" s="212" t="s">
        <v>3065</v>
      </c>
      <c r="F1243" s="214" t="s">
        <v>26</v>
      </c>
      <c r="G1243" s="212" t="s">
        <v>528</v>
      </c>
      <c r="H1243" s="212" t="s">
        <v>1764</v>
      </c>
      <c r="I1243" s="216"/>
    </row>
    <row r="1244" spans="2:9" x14ac:dyDescent="0.25">
      <c r="B1244" s="217">
        <v>1242</v>
      </c>
      <c r="C1244" s="217" t="s">
        <v>1765</v>
      </c>
      <c r="D1244" s="218"/>
      <c r="E1244" s="217" t="s">
        <v>3063</v>
      </c>
      <c r="F1244" s="219">
        <v>4825</v>
      </c>
      <c r="G1244" s="220">
        <v>13</v>
      </c>
      <c r="H1244" s="217" t="s">
        <v>1766</v>
      </c>
      <c r="I1244" s="221"/>
    </row>
    <row r="1245" spans="2:9" x14ac:dyDescent="0.25">
      <c r="B1245" s="212">
        <v>1243</v>
      </c>
      <c r="C1245" s="212" t="s">
        <v>1767</v>
      </c>
      <c r="D1245" s="213"/>
      <c r="E1245" s="212" t="s">
        <v>3063</v>
      </c>
      <c r="F1245" s="214">
        <v>4825</v>
      </c>
      <c r="G1245" s="215">
        <v>13</v>
      </c>
      <c r="H1245" s="212" t="s">
        <v>1768</v>
      </c>
      <c r="I1245" s="216"/>
    </row>
    <row r="1246" spans="2:9" x14ac:dyDescent="0.25">
      <c r="B1246" s="217">
        <v>1244</v>
      </c>
      <c r="C1246" s="217" t="s">
        <v>1769</v>
      </c>
      <c r="D1246" s="218"/>
      <c r="E1246" s="217" t="s">
        <v>3065</v>
      </c>
      <c r="F1246" s="219" t="s">
        <v>26</v>
      </c>
      <c r="G1246" s="217" t="s">
        <v>528</v>
      </c>
      <c r="H1246" s="217" t="s">
        <v>1770</v>
      </c>
      <c r="I1246" s="221"/>
    </row>
    <row r="1247" spans="2:9" x14ac:dyDescent="0.25">
      <c r="B1247" s="212">
        <v>1245</v>
      </c>
      <c r="C1247" s="212" t="s">
        <v>1771</v>
      </c>
      <c r="D1247" s="213"/>
      <c r="E1247" s="212" t="s">
        <v>3063</v>
      </c>
      <c r="F1247" s="214">
        <v>4825</v>
      </c>
      <c r="G1247" s="215">
        <v>13</v>
      </c>
      <c r="H1247" s="212" t="s">
        <v>1772</v>
      </c>
      <c r="I1247" s="216"/>
    </row>
    <row r="1248" spans="2:9" x14ac:dyDescent="0.25">
      <c r="B1248" s="217">
        <v>1246</v>
      </c>
      <c r="C1248" s="217" t="s">
        <v>1773</v>
      </c>
      <c r="D1248" s="218"/>
      <c r="E1248" s="217" t="s">
        <v>3063</v>
      </c>
      <c r="F1248" s="219">
        <v>4825</v>
      </c>
      <c r="G1248" s="220">
        <v>13</v>
      </c>
      <c r="H1248" s="217" t="s">
        <v>1774</v>
      </c>
      <c r="I1248" s="221"/>
    </row>
    <row r="1249" spans="2:9" x14ac:dyDescent="0.25">
      <c r="B1249" s="212">
        <v>1247</v>
      </c>
      <c r="C1249" s="212" t="s">
        <v>1798</v>
      </c>
      <c r="D1249" s="213"/>
      <c r="E1249" s="212" t="s">
        <v>3063</v>
      </c>
      <c r="F1249" s="214">
        <v>949</v>
      </c>
      <c r="G1249" s="215">
        <v>13</v>
      </c>
      <c r="H1249" s="212" t="s">
        <v>1775</v>
      </c>
      <c r="I1249" s="216"/>
    </row>
    <row r="1250" spans="2:9" x14ac:dyDescent="0.25">
      <c r="B1250" s="217">
        <v>1248</v>
      </c>
      <c r="C1250" s="217" t="s">
        <v>1975</v>
      </c>
      <c r="D1250" s="218"/>
      <c r="E1250" s="217" t="s">
        <v>3063</v>
      </c>
      <c r="F1250" s="219">
        <v>949</v>
      </c>
      <c r="G1250" s="220">
        <v>13</v>
      </c>
      <c r="H1250" s="217" t="s">
        <v>1776</v>
      </c>
      <c r="I1250" s="221"/>
    </row>
    <row r="1251" spans="2:9" x14ac:dyDescent="0.25">
      <c r="B1251" s="212">
        <v>1249</v>
      </c>
      <c r="C1251" s="212" t="s">
        <v>1976</v>
      </c>
      <c r="D1251" s="213"/>
      <c r="E1251" s="212" t="s">
        <v>3063</v>
      </c>
      <c r="F1251" s="214">
        <v>4825</v>
      </c>
      <c r="G1251" s="215">
        <v>13</v>
      </c>
      <c r="H1251" s="212" t="s">
        <v>1777</v>
      </c>
      <c r="I1251" s="216"/>
    </row>
    <row r="1252" spans="2:9" x14ac:dyDescent="0.25">
      <c r="B1252" s="217">
        <v>1250</v>
      </c>
      <c r="C1252" s="217" t="s">
        <v>1797</v>
      </c>
      <c r="D1252" s="218"/>
      <c r="E1252" s="217" t="s">
        <v>3063</v>
      </c>
      <c r="F1252" s="219">
        <v>4818</v>
      </c>
      <c r="G1252" s="220">
        <v>13</v>
      </c>
      <c r="H1252" s="217" t="s">
        <v>1778</v>
      </c>
      <c r="I1252" s="221"/>
    </row>
    <row r="1253" spans="2:9" x14ac:dyDescent="0.25">
      <c r="B1253" s="212">
        <v>1251</v>
      </c>
      <c r="C1253" s="212" t="s">
        <v>1779</v>
      </c>
      <c r="D1253" s="213"/>
      <c r="E1253" s="212" t="s">
        <v>3063</v>
      </c>
      <c r="F1253" s="214">
        <v>780</v>
      </c>
      <c r="G1253" s="215">
        <v>23</v>
      </c>
      <c r="H1253" s="212" t="s">
        <v>1780</v>
      </c>
      <c r="I1253" s="216"/>
    </row>
    <row r="1254" spans="2:9" x14ac:dyDescent="0.25">
      <c r="B1254" s="217">
        <v>1252</v>
      </c>
      <c r="C1254" s="217" t="s">
        <v>1781</v>
      </c>
      <c r="D1254" s="218"/>
      <c r="E1254" s="217" t="s">
        <v>3065</v>
      </c>
      <c r="F1254" s="219" t="s">
        <v>28</v>
      </c>
      <c r="G1254" s="217" t="s">
        <v>354</v>
      </c>
      <c r="H1254" s="217" t="s">
        <v>1782</v>
      </c>
      <c r="I1254" s="221"/>
    </row>
    <row r="1255" spans="2:9" x14ac:dyDescent="0.25">
      <c r="B1255" s="212">
        <v>1253</v>
      </c>
      <c r="C1255" s="212" t="s">
        <v>1800</v>
      </c>
      <c r="D1255" s="213"/>
      <c r="E1255" s="212" t="s">
        <v>3063</v>
      </c>
      <c r="F1255" s="214">
        <v>4825</v>
      </c>
      <c r="G1255" s="215">
        <v>13</v>
      </c>
      <c r="H1255" s="212" t="s">
        <v>1783</v>
      </c>
      <c r="I1255" s="216"/>
    </row>
    <row r="1256" spans="2:9" x14ac:dyDescent="0.25">
      <c r="B1256" s="217">
        <v>1254</v>
      </c>
      <c r="C1256" s="217" t="s">
        <v>1784</v>
      </c>
      <c r="D1256" s="218"/>
      <c r="E1256" s="217" t="s">
        <v>3063</v>
      </c>
      <c r="F1256" s="219">
        <v>4825</v>
      </c>
      <c r="G1256" s="220">
        <v>13</v>
      </c>
      <c r="H1256" s="217" t="s">
        <v>1785</v>
      </c>
      <c r="I1256" s="221"/>
    </row>
    <row r="1257" spans="2:9" x14ac:dyDescent="0.25">
      <c r="B1257" s="212">
        <v>1255</v>
      </c>
      <c r="C1257" s="212" t="s">
        <v>1786</v>
      </c>
      <c r="D1257" s="213"/>
      <c r="E1257" s="212" t="s">
        <v>3065</v>
      </c>
      <c r="F1257" s="214" t="s">
        <v>26</v>
      </c>
      <c r="G1257" s="212" t="s">
        <v>528</v>
      </c>
      <c r="H1257" s="212" t="s">
        <v>2156</v>
      </c>
      <c r="I1257" s="216"/>
    </row>
    <row r="1258" spans="2:9" x14ac:dyDescent="0.25">
      <c r="B1258" s="217">
        <v>1256</v>
      </c>
      <c r="C1258" s="217" t="s">
        <v>1787</v>
      </c>
      <c r="D1258" s="218"/>
      <c r="E1258" s="217" t="s">
        <v>3063</v>
      </c>
      <c r="F1258" s="219">
        <v>4818</v>
      </c>
      <c r="G1258" s="220">
        <v>13</v>
      </c>
      <c r="H1258" s="217" t="s">
        <v>1788</v>
      </c>
      <c r="I1258" s="221"/>
    </row>
    <row r="1259" spans="2:9" x14ac:dyDescent="0.25">
      <c r="B1259" s="212">
        <v>1257</v>
      </c>
      <c r="C1259" s="212" t="s">
        <v>1790</v>
      </c>
      <c r="D1259" s="213"/>
      <c r="E1259" s="212" t="s">
        <v>3065</v>
      </c>
      <c r="F1259" s="214" t="s">
        <v>134</v>
      </c>
      <c r="G1259" s="212" t="s">
        <v>528</v>
      </c>
      <c r="H1259" s="212" t="s">
        <v>1789</v>
      </c>
      <c r="I1259" s="216"/>
    </row>
    <row r="1260" spans="2:9" x14ac:dyDescent="0.25">
      <c r="B1260" s="217">
        <v>1258</v>
      </c>
      <c r="C1260" s="217" t="s">
        <v>1801</v>
      </c>
      <c r="D1260" s="218"/>
      <c r="E1260" s="217" t="s">
        <v>3065</v>
      </c>
      <c r="F1260" s="219" t="s">
        <v>26</v>
      </c>
      <c r="G1260" s="217" t="s">
        <v>528</v>
      </c>
      <c r="H1260" s="217" t="s">
        <v>1802</v>
      </c>
      <c r="I1260" s="221"/>
    </row>
    <row r="1261" spans="2:9" x14ac:dyDescent="0.25">
      <c r="B1261" s="212">
        <v>1259</v>
      </c>
      <c r="C1261" s="212" t="s">
        <v>1803</v>
      </c>
      <c r="D1261" s="213"/>
      <c r="E1261" s="212" t="s">
        <v>3065</v>
      </c>
      <c r="F1261" s="214" t="s">
        <v>28</v>
      </c>
      <c r="G1261" s="212" t="s">
        <v>528</v>
      </c>
      <c r="H1261" s="212" t="s">
        <v>1804</v>
      </c>
      <c r="I1261" s="216"/>
    </row>
    <row r="1262" spans="2:9" x14ac:dyDescent="0.25">
      <c r="B1262" s="217">
        <v>1260</v>
      </c>
      <c r="C1262" s="217" t="s">
        <v>1805</v>
      </c>
      <c r="D1262" s="218"/>
      <c r="E1262" s="217" t="s">
        <v>3063</v>
      </c>
      <c r="F1262" s="219">
        <v>4825</v>
      </c>
      <c r="G1262" s="220">
        <v>13</v>
      </c>
      <c r="H1262" s="217" t="s">
        <v>1806</v>
      </c>
      <c r="I1262" s="221"/>
    </row>
    <row r="1263" spans="2:9" x14ac:dyDescent="0.25">
      <c r="B1263" s="212">
        <v>1261</v>
      </c>
      <c r="C1263" s="212" t="s">
        <v>1885</v>
      </c>
      <c r="D1263" s="213"/>
      <c r="E1263" s="212" t="s">
        <v>3063</v>
      </c>
      <c r="F1263" s="214">
        <v>780</v>
      </c>
      <c r="G1263" s="215">
        <v>23</v>
      </c>
      <c r="H1263" s="212" t="s">
        <v>1807</v>
      </c>
      <c r="I1263" s="216"/>
    </row>
    <row r="1264" spans="2:9" x14ac:dyDescent="0.25">
      <c r="B1264" s="217">
        <v>1262</v>
      </c>
      <c r="C1264" s="217" t="s">
        <v>1808</v>
      </c>
      <c r="D1264" s="218"/>
      <c r="E1264" s="217" t="s">
        <v>3063</v>
      </c>
      <c r="F1264" s="219">
        <v>780</v>
      </c>
      <c r="G1264" s="220">
        <v>23</v>
      </c>
      <c r="H1264" s="217" t="s">
        <v>1809</v>
      </c>
      <c r="I1264" s="221"/>
    </row>
    <row r="1265" spans="2:9" x14ac:dyDescent="0.25">
      <c r="B1265" s="212">
        <v>1263</v>
      </c>
      <c r="C1265" s="212" t="s">
        <v>1810</v>
      </c>
      <c r="D1265" s="213"/>
      <c r="E1265" s="212" t="s">
        <v>3065</v>
      </c>
      <c r="F1265" s="214" t="s">
        <v>1811</v>
      </c>
      <c r="G1265" s="212" t="s">
        <v>528</v>
      </c>
      <c r="H1265" s="212" t="s">
        <v>1812</v>
      </c>
      <c r="I1265" s="216"/>
    </row>
    <row r="1266" spans="2:9" x14ac:dyDescent="0.25">
      <c r="B1266" s="217">
        <v>1264</v>
      </c>
      <c r="C1266" s="217" t="s">
        <v>1813</v>
      </c>
      <c r="D1266" s="218"/>
      <c r="E1266" s="217" t="s">
        <v>3065</v>
      </c>
      <c r="F1266" s="219" t="s">
        <v>28</v>
      </c>
      <c r="G1266" s="217" t="s">
        <v>528</v>
      </c>
      <c r="H1266" s="217" t="s">
        <v>1814</v>
      </c>
      <c r="I1266" s="221"/>
    </row>
    <row r="1267" spans="2:9" x14ac:dyDescent="0.25">
      <c r="B1267" s="212">
        <v>1265</v>
      </c>
      <c r="C1267" s="212" t="s">
        <v>1815</v>
      </c>
      <c r="D1267" s="213"/>
      <c r="E1267" s="212" t="s">
        <v>3063</v>
      </c>
      <c r="F1267" s="214">
        <v>3458</v>
      </c>
      <c r="G1267" s="215">
        <v>13</v>
      </c>
      <c r="H1267" s="212" t="s">
        <v>1816</v>
      </c>
      <c r="I1267" s="216"/>
    </row>
    <row r="1268" spans="2:9" x14ac:dyDescent="0.25">
      <c r="B1268" s="217">
        <v>1266</v>
      </c>
      <c r="C1268" s="217" t="s">
        <v>1817</v>
      </c>
      <c r="D1268" s="218"/>
      <c r="E1268" s="217" t="s">
        <v>3064</v>
      </c>
      <c r="F1268" s="219" t="s">
        <v>36</v>
      </c>
      <c r="G1268" s="217" t="s">
        <v>528</v>
      </c>
      <c r="H1268" s="217" t="s">
        <v>1818</v>
      </c>
      <c r="I1268" s="221"/>
    </row>
    <row r="1269" spans="2:9" x14ac:dyDescent="0.25">
      <c r="B1269" s="212">
        <v>1267</v>
      </c>
      <c r="C1269" s="212" t="s">
        <v>1819</v>
      </c>
      <c r="D1269" s="213"/>
      <c r="E1269" s="212" t="s">
        <v>3063</v>
      </c>
      <c r="F1269" s="214">
        <v>4825</v>
      </c>
      <c r="G1269" s="215">
        <v>13</v>
      </c>
      <c r="H1269" s="212" t="s">
        <v>1820</v>
      </c>
      <c r="I1269" s="216"/>
    </row>
    <row r="1270" spans="2:9" x14ac:dyDescent="0.25">
      <c r="B1270" s="217">
        <v>1268</v>
      </c>
      <c r="C1270" s="217" t="s">
        <v>1821</v>
      </c>
      <c r="D1270" s="218"/>
      <c r="E1270" s="217" t="s">
        <v>3063</v>
      </c>
      <c r="F1270" s="219">
        <v>4825</v>
      </c>
      <c r="G1270" s="220">
        <v>13</v>
      </c>
      <c r="H1270" s="217" t="s">
        <v>1822</v>
      </c>
      <c r="I1270" s="221"/>
    </row>
    <row r="1271" spans="2:9" x14ac:dyDescent="0.25">
      <c r="B1271" s="212">
        <v>1269</v>
      </c>
      <c r="C1271" s="212" t="s">
        <v>1823</v>
      </c>
      <c r="D1271" s="213"/>
      <c r="E1271" s="212" t="s">
        <v>3063</v>
      </c>
      <c r="F1271" s="214">
        <v>4825</v>
      </c>
      <c r="G1271" s="215">
        <v>13</v>
      </c>
      <c r="H1271" s="212" t="s">
        <v>1824</v>
      </c>
      <c r="I1271" s="216"/>
    </row>
    <row r="1272" spans="2:9" x14ac:dyDescent="0.25">
      <c r="B1272" s="217">
        <v>1270</v>
      </c>
      <c r="C1272" s="217" t="s">
        <v>1825</v>
      </c>
      <c r="D1272" s="218"/>
      <c r="E1272" s="217" t="s">
        <v>3063</v>
      </c>
      <c r="F1272" s="219">
        <v>4825</v>
      </c>
      <c r="G1272" s="220">
        <v>13</v>
      </c>
      <c r="H1272" s="217" t="s">
        <v>367</v>
      </c>
      <c r="I1272" s="221"/>
    </row>
    <row r="1273" spans="2:9" x14ac:dyDescent="0.25">
      <c r="B1273" s="212">
        <v>1271</v>
      </c>
      <c r="C1273" s="212" t="s">
        <v>1826</v>
      </c>
      <c r="D1273" s="213"/>
      <c r="E1273" s="212" t="s">
        <v>3063</v>
      </c>
      <c r="F1273" s="214">
        <v>780</v>
      </c>
      <c r="G1273" s="215">
        <v>13</v>
      </c>
      <c r="H1273" s="212" t="s">
        <v>1827</v>
      </c>
      <c r="I1273" s="216"/>
    </row>
    <row r="1274" spans="2:9" x14ac:dyDescent="0.25">
      <c r="B1274" s="217">
        <v>1272</v>
      </c>
      <c r="C1274" s="217" t="s">
        <v>1828</v>
      </c>
      <c r="D1274" s="218"/>
      <c r="E1274" s="217" t="s">
        <v>3063</v>
      </c>
      <c r="F1274" s="219">
        <v>4601</v>
      </c>
      <c r="G1274" s="220">
        <v>13</v>
      </c>
      <c r="H1274" s="217" t="s">
        <v>2582</v>
      </c>
      <c r="I1274" s="221"/>
    </row>
    <row r="1275" spans="2:9" x14ac:dyDescent="0.25">
      <c r="B1275" s="212">
        <v>1273</v>
      </c>
      <c r="C1275" s="212" t="s">
        <v>1977</v>
      </c>
      <c r="D1275" s="213"/>
      <c r="E1275" s="212" t="s">
        <v>3063</v>
      </c>
      <c r="F1275" s="214">
        <v>4825</v>
      </c>
      <c r="G1275" s="215">
        <v>13</v>
      </c>
      <c r="H1275" s="212" t="s">
        <v>1829</v>
      </c>
      <c r="I1275" s="216"/>
    </row>
    <row r="1276" spans="2:9" x14ac:dyDescent="0.25">
      <c r="B1276" s="217">
        <v>1274</v>
      </c>
      <c r="C1276" s="217" t="s">
        <v>1978</v>
      </c>
      <c r="D1276" s="218"/>
      <c r="E1276" s="217" t="s">
        <v>3063</v>
      </c>
      <c r="F1276" s="219">
        <v>4222</v>
      </c>
      <c r="G1276" s="220">
        <v>13</v>
      </c>
      <c r="H1276" s="217" t="s">
        <v>1830</v>
      </c>
      <c r="I1276" s="221"/>
    </row>
    <row r="1277" spans="2:9" x14ac:dyDescent="0.25">
      <c r="B1277" s="212">
        <v>1275</v>
      </c>
      <c r="C1277" s="212" t="s">
        <v>1831</v>
      </c>
      <c r="D1277" s="213"/>
      <c r="E1277" s="212" t="s">
        <v>3065</v>
      </c>
      <c r="F1277" s="214" t="s">
        <v>28</v>
      </c>
      <c r="G1277" s="212" t="s">
        <v>528</v>
      </c>
      <c r="H1277" s="212" t="s">
        <v>1832</v>
      </c>
      <c r="I1277" s="216"/>
    </row>
    <row r="1278" spans="2:9" x14ac:dyDescent="0.25">
      <c r="B1278" s="217">
        <v>1276</v>
      </c>
      <c r="C1278" s="217" t="s">
        <v>1833</v>
      </c>
      <c r="D1278" s="218"/>
      <c r="E1278" s="217" t="s">
        <v>3065</v>
      </c>
      <c r="F1278" s="219" t="s">
        <v>26</v>
      </c>
      <c r="G1278" s="217" t="s">
        <v>528</v>
      </c>
      <c r="H1278" s="217" t="s">
        <v>1834</v>
      </c>
      <c r="I1278" s="221"/>
    </row>
    <row r="1279" spans="2:9" x14ac:dyDescent="0.25">
      <c r="B1279" s="212">
        <v>1277</v>
      </c>
      <c r="C1279" s="212" t="s">
        <v>3302</v>
      </c>
      <c r="D1279" s="213"/>
      <c r="E1279" s="212" t="s">
        <v>3063</v>
      </c>
      <c r="F1279" s="214">
        <v>4825</v>
      </c>
      <c r="G1279" s="215">
        <v>13</v>
      </c>
      <c r="H1279" s="212" t="s">
        <v>1835</v>
      </c>
      <c r="I1279" s="216"/>
    </row>
    <row r="1280" spans="2:9" x14ac:dyDescent="0.25">
      <c r="B1280" s="217">
        <v>1278</v>
      </c>
      <c r="C1280" s="217" t="s">
        <v>1836</v>
      </c>
      <c r="D1280" s="218"/>
      <c r="E1280" s="217" t="s">
        <v>3063</v>
      </c>
      <c r="F1280" s="219">
        <v>4825</v>
      </c>
      <c r="G1280" s="220">
        <v>13</v>
      </c>
      <c r="H1280" s="217" t="s">
        <v>1837</v>
      </c>
      <c r="I1280" s="221"/>
    </row>
    <row r="1281" spans="2:9" x14ac:dyDescent="0.25">
      <c r="B1281" s="212">
        <v>1279</v>
      </c>
      <c r="C1281" s="212" t="s">
        <v>1838</v>
      </c>
      <c r="D1281" s="213"/>
      <c r="E1281" s="212" t="s">
        <v>3063</v>
      </c>
      <c r="F1281" s="214">
        <v>2734</v>
      </c>
      <c r="G1281" s="215">
        <v>23</v>
      </c>
      <c r="H1281" s="212" t="s">
        <v>1839</v>
      </c>
      <c r="I1281" s="216"/>
    </row>
    <row r="1282" spans="2:9" x14ac:dyDescent="0.25">
      <c r="B1282" s="217">
        <v>1280</v>
      </c>
      <c r="C1282" s="217" t="s">
        <v>1840</v>
      </c>
      <c r="D1282" s="218"/>
      <c r="E1282" s="217" t="s">
        <v>3065</v>
      </c>
      <c r="F1282" s="219" t="s">
        <v>28</v>
      </c>
      <c r="G1282" s="217" t="s">
        <v>528</v>
      </c>
      <c r="H1282" s="217" t="s">
        <v>1841</v>
      </c>
      <c r="I1282" s="221"/>
    </row>
    <row r="1283" spans="2:9" x14ac:dyDescent="0.25">
      <c r="B1283" s="212">
        <v>1281</v>
      </c>
      <c r="C1283" s="212" t="s">
        <v>1842</v>
      </c>
      <c r="D1283" s="213"/>
      <c r="E1283" s="212" t="s">
        <v>3063</v>
      </c>
      <c r="F1283" s="214">
        <v>949</v>
      </c>
      <c r="G1283" s="215">
        <v>13</v>
      </c>
      <c r="H1283" s="212" t="s">
        <v>1843</v>
      </c>
      <c r="I1283" s="216"/>
    </row>
    <row r="1284" spans="2:9" x14ac:dyDescent="0.25">
      <c r="B1284" s="217">
        <v>1282</v>
      </c>
      <c r="C1284" s="217" t="s">
        <v>1844</v>
      </c>
      <c r="D1284" s="218"/>
      <c r="E1284" s="217" t="s">
        <v>3063</v>
      </c>
      <c r="F1284" s="219">
        <v>1254</v>
      </c>
      <c r="G1284" s="220">
        <v>13</v>
      </c>
      <c r="H1284" s="217" t="s">
        <v>1845</v>
      </c>
      <c r="I1284" s="221"/>
    </row>
    <row r="1285" spans="2:9" x14ac:dyDescent="0.25">
      <c r="B1285" s="212">
        <v>1283</v>
      </c>
      <c r="C1285" s="212" t="s">
        <v>1859</v>
      </c>
      <c r="D1285" s="213"/>
      <c r="E1285" s="212" t="s">
        <v>3063</v>
      </c>
      <c r="F1285" s="214">
        <v>949</v>
      </c>
      <c r="G1285" s="215">
        <v>23</v>
      </c>
      <c r="H1285" s="212" t="s">
        <v>1860</v>
      </c>
      <c r="I1285" s="216"/>
    </row>
    <row r="1286" spans="2:9" x14ac:dyDescent="0.25">
      <c r="B1286" s="217">
        <v>1284</v>
      </c>
      <c r="C1286" s="217" t="s">
        <v>1846</v>
      </c>
      <c r="D1286" s="218"/>
      <c r="E1286" s="217" t="s">
        <v>3065</v>
      </c>
      <c r="F1286" s="219" t="s">
        <v>26</v>
      </c>
      <c r="G1286" s="217" t="s">
        <v>528</v>
      </c>
      <c r="H1286" s="217" t="s">
        <v>1847</v>
      </c>
      <c r="I1286" s="221"/>
    </row>
    <row r="1287" spans="2:9" x14ac:dyDescent="0.25">
      <c r="B1287" s="212">
        <v>1285</v>
      </c>
      <c r="C1287" s="212" t="s">
        <v>1848</v>
      </c>
      <c r="D1287" s="213"/>
      <c r="E1287" s="212" t="s">
        <v>3065</v>
      </c>
      <c r="F1287" s="214" t="s">
        <v>26</v>
      </c>
      <c r="G1287" s="212" t="s">
        <v>528</v>
      </c>
      <c r="H1287" s="212" t="s">
        <v>1849</v>
      </c>
      <c r="I1287" s="216"/>
    </row>
    <row r="1288" spans="2:9" x14ac:dyDescent="0.25">
      <c r="B1288" s="217">
        <v>1286</v>
      </c>
      <c r="C1288" s="217" t="s">
        <v>271</v>
      </c>
      <c r="D1288" s="218"/>
      <c r="E1288" s="217" t="s">
        <v>3065</v>
      </c>
      <c r="F1288" s="219" t="s">
        <v>26</v>
      </c>
      <c r="G1288" s="217" t="s">
        <v>528</v>
      </c>
      <c r="H1288" s="217" t="s">
        <v>1850</v>
      </c>
      <c r="I1288" s="221"/>
    </row>
    <row r="1289" spans="2:9" x14ac:dyDescent="0.25">
      <c r="B1289" s="212">
        <v>1287</v>
      </c>
      <c r="C1289" s="212" t="s">
        <v>1851</v>
      </c>
      <c r="D1289" s="213"/>
      <c r="E1289" s="212" t="s">
        <v>3063</v>
      </c>
      <c r="F1289" s="214">
        <v>4825</v>
      </c>
      <c r="G1289" s="215">
        <v>13</v>
      </c>
      <c r="H1289" s="212" t="s">
        <v>1852</v>
      </c>
      <c r="I1289" s="216"/>
    </row>
    <row r="1290" spans="2:9" x14ac:dyDescent="0.25">
      <c r="B1290" s="217">
        <v>1288</v>
      </c>
      <c r="C1290" s="217" t="s">
        <v>1854</v>
      </c>
      <c r="D1290" s="218"/>
      <c r="E1290" s="217" t="s">
        <v>3065</v>
      </c>
      <c r="F1290" s="219" t="s">
        <v>26</v>
      </c>
      <c r="G1290" s="217" t="s">
        <v>528</v>
      </c>
      <c r="H1290" s="217" t="s">
        <v>1853</v>
      </c>
      <c r="I1290" s="221"/>
    </row>
    <row r="1291" spans="2:9" x14ac:dyDescent="0.25">
      <c r="B1291" s="212">
        <v>1289</v>
      </c>
      <c r="C1291" s="212" t="s">
        <v>1855</v>
      </c>
      <c r="D1291" s="213"/>
      <c r="E1291" s="212" t="s">
        <v>3065</v>
      </c>
      <c r="F1291" s="214" t="s">
        <v>26</v>
      </c>
      <c r="G1291" s="212" t="s">
        <v>528</v>
      </c>
      <c r="H1291" s="212" t="s">
        <v>1856</v>
      </c>
      <c r="I1291" s="216"/>
    </row>
    <row r="1292" spans="2:9" x14ac:dyDescent="0.25">
      <c r="B1292" s="217">
        <v>1290</v>
      </c>
      <c r="C1292" s="217" t="s">
        <v>1857</v>
      </c>
      <c r="D1292" s="218"/>
      <c r="E1292" s="217" t="s">
        <v>3065</v>
      </c>
      <c r="F1292" s="219" t="s">
        <v>26</v>
      </c>
      <c r="G1292" s="217" t="s">
        <v>528</v>
      </c>
      <c r="H1292" s="217" t="s">
        <v>1858</v>
      </c>
      <c r="I1292" s="221"/>
    </row>
    <row r="1293" spans="2:9" x14ac:dyDescent="0.25">
      <c r="B1293" s="212">
        <v>1291</v>
      </c>
      <c r="C1293" s="212" t="s">
        <v>1861</v>
      </c>
      <c r="D1293" s="213"/>
      <c r="E1293" s="212" t="s">
        <v>3063</v>
      </c>
      <c r="F1293" s="214">
        <v>128</v>
      </c>
      <c r="G1293" s="215">
        <v>13</v>
      </c>
      <c r="H1293" s="212" t="s">
        <v>1862</v>
      </c>
      <c r="I1293" s="216"/>
    </row>
    <row r="1294" spans="2:9" x14ac:dyDescent="0.25">
      <c r="B1294" s="217">
        <v>1292</v>
      </c>
      <c r="C1294" s="217" t="s">
        <v>1879</v>
      </c>
      <c r="D1294" s="218"/>
      <c r="E1294" s="217" t="s">
        <v>3063</v>
      </c>
      <c r="F1294" s="219">
        <v>4825</v>
      </c>
      <c r="G1294" s="220">
        <v>13</v>
      </c>
      <c r="H1294" s="217" t="s">
        <v>1863</v>
      </c>
      <c r="I1294" s="221"/>
    </row>
    <row r="1295" spans="2:9" x14ac:dyDescent="0.25">
      <c r="B1295" s="212">
        <v>1293</v>
      </c>
      <c r="C1295" s="212" t="s">
        <v>1864</v>
      </c>
      <c r="D1295" s="213"/>
      <c r="E1295" s="212" t="s">
        <v>3065</v>
      </c>
      <c r="F1295" s="214" t="s">
        <v>26</v>
      </c>
      <c r="G1295" s="212" t="s">
        <v>354</v>
      </c>
      <c r="H1295" s="212" t="s">
        <v>1865</v>
      </c>
      <c r="I1295" s="216"/>
    </row>
    <row r="1296" spans="2:9" x14ac:dyDescent="0.25">
      <c r="B1296" s="217">
        <v>1294</v>
      </c>
      <c r="C1296" s="217" t="s">
        <v>1866</v>
      </c>
      <c r="D1296" s="218"/>
      <c r="E1296" s="217" t="s">
        <v>3065</v>
      </c>
      <c r="F1296" s="219" t="s">
        <v>26</v>
      </c>
      <c r="G1296" s="217" t="s">
        <v>354</v>
      </c>
      <c r="H1296" s="217" t="s">
        <v>1867</v>
      </c>
      <c r="I1296" s="221"/>
    </row>
    <row r="1297" spans="2:9" x14ac:dyDescent="0.25">
      <c r="B1297" s="212">
        <v>1295</v>
      </c>
      <c r="C1297" s="212" t="s">
        <v>1868</v>
      </c>
      <c r="D1297" s="213"/>
      <c r="E1297" s="212" t="s">
        <v>3065</v>
      </c>
      <c r="F1297" s="214">
        <v>2842</v>
      </c>
      <c r="G1297" s="212" t="s">
        <v>528</v>
      </c>
      <c r="H1297" s="212" t="s">
        <v>1869</v>
      </c>
      <c r="I1297" s="216"/>
    </row>
    <row r="1298" spans="2:9" x14ac:dyDescent="0.25">
      <c r="B1298" s="217">
        <v>1296</v>
      </c>
      <c r="C1298" s="217" t="s">
        <v>1877</v>
      </c>
      <c r="D1298" s="218"/>
      <c r="E1298" s="217" t="s">
        <v>3063</v>
      </c>
      <c r="F1298" s="219">
        <v>949</v>
      </c>
      <c r="G1298" s="220">
        <v>23</v>
      </c>
      <c r="H1298" s="217" t="s">
        <v>1870</v>
      </c>
      <c r="I1298" s="221"/>
    </row>
    <row r="1299" spans="2:9" x14ac:dyDescent="0.25">
      <c r="B1299" s="212">
        <v>1297</v>
      </c>
      <c r="C1299" s="212" t="s">
        <v>869</v>
      </c>
      <c r="D1299" s="213"/>
      <c r="E1299" s="212" t="s">
        <v>3063</v>
      </c>
      <c r="F1299" s="214">
        <v>4818</v>
      </c>
      <c r="G1299" s="215">
        <v>13</v>
      </c>
      <c r="H1299" s="212" t="s">
        <v>870</v>
      </c>
      <c r="I1299" s="216"/>
    </row>
    <row r="1300" spans="2:9" x14ac:dyDescent="0.25">
      <c r="B1300" s="217">
        <v>1298</v>
      </c>
      <c r="C1300" s="217" t="s">
        <v>1871</v>
      </c>
      <c r="D1300" s="218"/>
      <c r="E1300" s="217" t="s">
        <v>3063</v>
      </c>
      <c r="F1300" s="219">
        <v>4818</v>
      </c>
      <c r="G1300" s="220">
        <v>13</v>
      </c>
      <c r="H1300" s="217" t="s">
        <v>1872</v>
      </c>
      <c r="I1300" s="221"/>
    </row>
    <row r="1301" spans="2:9" x14ac:dyDescent="0.25">
      <c r="B1301" s="212">
        <v>1299</v>
      </c>
      <c r="C1301" s="212" t="s">
        <v>1873</v>
      </c>
      <c r="D1301" s="213"/>
      <c r="E1301" s="212" t="s">
        <v>3063</v>
      </c>
      <c r="F1301" s="214">
        <v>4893</v>
      </c>
      <c r="G1301" s="215">
        <v>13</v>
      </c>
      <c r="H1301" s="212" t="s">
        <v>1874</v>
      </c>
      <c r="I1301" s="216"/>
    </row>
    <row r="1302" spans="2:9" x14ac:dyDescent="0.25">
      <c r="B1302" s="217">
        <v>1300</v>
      </c>
      <c r="C1302" s="217" t="s">
        <v>1875</v>
      </c>
      <c r="D1302" s="218"/>
      <c r="E1302" s="217" t="s">
        <v>3063</v>
      </c>
      <c r="F1302" s="219">
        <v>4825</v>
      </c>
      <c r="G1302" s="220">
        <v>13</v>
      </c>
      <c r="H1302" s="217" t="s">
        <v>1876</v>
      </c>
      <c r="I1302" s="221"/>
    </row>
    <row r="1303" spans="2:9" x14ac:dyDescent="0.25">
      <c r="B1303" s="212">
        <v>1301</v>
      </c>
      <c r="C1303" s="212" t="s">
        <v>1886</v>
      </c>
      <c r="D1303" s="213"/>
      <c r="E1303" s="212" t="s">
        <v>3063</v>
      </c>
      <c r="F1303" s="214">
        <v>4825</v>
      </c>
      <c r="G1303" s="215">
        <v>23</v>
      </c>
      <c r="H1303" s="212" t="s">
        <v>1887</v>
      </c>
      <c r="I1303" s="216"/>
    </row>
    <row r="1304" spans="2:9" x14ac:dyDescent="0.25">
      <c r="B1304" s="217">
        <v>1302</v>
      </c>
      <c r="C1304" s="217" t="s">
        <v>1888</v>
      </c>
      <c r="D1304" s="218"/>
      <c r="E1304" s="217" t="s">
        <v>3063</v>
      </c>
      <c r="F1304" s="219">
        <v>4825</v>
      </c>
      <c r="G1304" s="220">
        <v>13</v>
      </c>
      <c r="H1304" s="217" t="s">
        <v>1889</v>
      </c>
      <c r="I1304" s="221"/>
    </row>
    <row r="1305" spans="2:9" x14ac:dyDescent="0.25">
      <c r="B1305" s="212">
        <v>1303</v>
      </c>
      <c r="C1305" s="212" t="s">
        <v>1913</v>
      </c>
      <c r="D1305" s="213"/>
      <c r="E1305" s="212" t="s">
        <v>3065</v>
      </c>
      <c r="F1305" s="214" t="s">
        <v>26</v>
      </c>
      <c r="G1305" s="212" t="s">
        <v>354</v>
      </c>
      <c r="H1305" s="212" t="s">
        <v>1890</v>
      </c>
      <c r="I1305" s="216"/>
    </row>
    <row r="1306" spans="2:9" x14ac:dyDescent="0.25">
      <c r="B1306" s="217">
        <v>1304</v>
      </c>
      <c r="C1306" s="217" t="s">
        <v>1891</v>
      </c>
      <c r="D1306" s="218"/>
      <c r="E1306" s="217" t="s">
        <v>3063</v>
      </c>
      <c r="F1306" s="219">
        <v>4825</v>
      </c>
      <c r="G1306" s="220">
        <v>13</v>
      </c>
      <c r="H1306" s="217" t="s">
        <v>1892</v>
      </c>
      <c r="I1306" s="221"/>
    </row>
    <row r="1307" spans="2:9" x14ac:dyDescent="0.25">
      <c r="B1307" s="212">
        <v>1305</v>
      </c>
      <c r="C1307" s="212" t="s">
        <v>1966</v>
      </c>
      <c r="D1307" s="213"/>
      <c r="E1307" s="212" t="s">
        <v>3064</v>
      </c>
      <c r="F1307" s="214" t="s">
        <v>708</v>
      </c>
      <c r="G1307" s="212" t="s">
        <v>528</v>
      </c>
      <c r="H1307" s="212" t="s">
        <v>1893</v>
      </c>
      <c r="I1307" s="216"/>
    </row>
    <row r="1308" spans="2:9" x14ac:dyDescent="0.25">
      <c r="B1308" s="217">
        <v>1306</v>
      </c>
      <c r="C1308" s="217" t="s">
        <v>1894</v>
      </c>
      <c r="D1308" s="218"/>
      <c r="E1308" s="217" t="s">
        <v>3065</v>
      </c>
      <c r="F1308" s="219" t="s">
        <v>28</v>
      </c>
      <c r="G1308" s="217" t="s">
        <v>528</v>
      </c>
      <c r="H1308" s="217" t="s">
        <v>1895</v>
      </c>
      <c r="I1308" s="221"/>
    </row>
    <row r="1309" spans="2:9" x14ac:dyDescent="0.25">
      <c r="B1309" s="212">
        <v>1307</v>
      </c>
      <c r="C1309" s="212" t="s">
        <v>1896</v>
      </c>
      <c r="D1309" s="213"/>
      <c r="E1309" s="212" t="s">
        <v>3063</v>
      </c>
      <c r="F1309" s="214">
        <v>949</v>
      </c>
      <c r="G1309" s="215">
        <v>13</v>
      </c>
      <c r="H1309" s="212" t="s">
        <v>1897</v>
      </c>
      <c r="I1309" s="216"/>
    </row>
    <row r="1310" spans="2:9" x14ac:dyDescent="0.25">
      <c r="B1310" s="217">
        <v>1308</v>
      </c>
      <c r="C1310" s="217" t="s">
        <v>1898</v>
      </c>
      <c r="D1310" s="218"/>
      <c r="E1310" s="217" t="s">
        <v>3063</v>
      </c>
      <c r="F1310" s="219">
        <v>949</v>
      </c>
      <c r="G1310" s="220">
        <v>23</v>
      </c>
      <c r="H1310" s="217" t="s">
        <v>1899</v>
      </c>
      <c r="I1310" s="221"/>
    </row>
    <row r="1311" spans="2:9" x14ac:dyDescent="0.25">
      <c r="B1311" s="212">
        <v>1309</v>
      </c>
      <c r="C1311" s="212" t="s">
        <v>1900</v>
      </c>
      <c r="D1311" s="213"/>
      <c r="E1311" s="212" t="s">
        <v>3065</v>
      </c>
      <c r="F1311" s="214" t="s">
        <v>26</v>
      </c>
      <c r="G1311" s="212" t="s">
        <v>354</v>
      </c>
      <c r="H1311" s="212" t="s">
        <v>1901</v>
      </c>
      <c r="I1311" s="216"/>
    </row>
    <row r="1312" spans="2:9" x14ac:dyDescent="0.25">
      <c r="B1312" s="217">
        <v>1310</v>
      </c>
      <c r="C1312" s="217" t="s">
        <v>1902</v>
      </c>
      <c r="D1312" s="218"/>
      <c r="E1312" s="217" t="s">
        <v>3065</v>
      </c>
      <c r="F1312" s="219" t="s">
        <v>26</v>
      </c>
      <c r="G1312" s="217" t="s">
        <v>528</v>
      </c>
      <c r="H1312" s="217" t="s">
        <v>1903</v>
      </c>
      <c r="I1312" s="221"/>
    </row>
    <row r="1313" spans="2:9" x14ac:dyDescent="0.25">
      <c r="B1313" s="212">
        <v>1311</v>
      </c>
      <c r="C1313" s="212" t="s">
        <v>1968</v>
      </c>
      <c r="D1313" s="213"/>
      <c r="E1313" s="212" t="s">
        <v>3065</v>
      </c>
      <c r="F1313" s="214" t="s">
        <v>26</v>
      </c>
      <c r="G1313" s="212" t="s">
        <v>354</v>
      </c>
      <c r="H1313" s="212" t="s">
        <v>1904</v>
      </c>
      <c r="I1313" s="216"/>
    </row>
    <row r="1314" spans="2:9" x14ac:dyDescent="0.25">
      <c r="B1314" s="217">
        <v>1312</v>
      </c>
      <c r="C1314" s="217" t="s">
        <v>1905</v>
      </c>
      <c r="D1314" s="218"/>
      <c r="E1314" s="217" t="s">
        <v>3065</v>
      </c>
      <c r="F1314" s="219" t="s">
        <v>26</v>
      </c>
      <c r="G1314" s="217" t="s">
        <v>354</v>
      </c>
      <c r="H1314" s="217" t="s">
        <v>1906</v>
      </c>
      <c r="I1314" s="221"/>
    </row>
    <row r="1315" spans="2:9" x14ac:dyDescent="0.25">
      <c r="B1315" s="212">
        <v>1313</v>
      </c>
      <c r="C1315" s="212" t="s">
        <v>1907</v>
      </c>
      <c r="D1315" s="213"/>
      <c r="E1315" s="212" t="s">
        <v>3063</v>
      </c>
      <c r="F1315" s="214">
        <v>4535</v>
      </c>
      <c r="G1315" s="215">
        <v>13</v>
      </c>
      <c r="H1315" s="212" t="s">
        <v>1908</v>
      </c>
      <c r="I1315" s="216"/>
    </row>
    <row r="1316" spans="2:9" x14ac:dyDescent="0.25">
      <c r="B1316" s="217">
        <v>1314</v>
      </c>
      <c r="C1316" s="217" t="s">
        <v>1909</v>
      </c>
      <c r="D1316" s="218"/>
      <c r="E1316" s="217" t="s">
        <v>3063</v>
      </c>
      <c r="F1316" s="219">
        <v>780</v>
      </c>
      <c r="G1316" s="220">
        <v>13</v>
      </c>
      <c r="H1316" s="217" t="s">
        <v>1910</v>
      </c>
      <c r="I1316" s="221"/>
    </row>
    <row r="1317" spans="2:9" x14ac:dyDescent="0.25">
      <c r="B1317" s="212">
        <v>1315</v>
      </c>
      <c r="C1317" s="212" t="s">
        <v>1911</v>
      </c>
      <c r="D1317" s="213"/>
      <c r="E1317" s="212" t="s">
        <v>3064</v>
      </c>
      <c r="F1317" s="214" t="s">
        <v>36</v>
      </c>
      <c r="G1317" s="212" t="s">
        <v>528</v>
      </c>
      <c r="H1317" s="212" t="s">
        <v>1912</v>
      </c>
      <c r="I1317" s="216"/>
    </row>
    <row r="1318" spans="2:9" x14ac:dyDescent="0.25">
      <c r="B1318" s="217">
        <v>1316</v>
      </c>
      <c r="C1318" s="217" t="s">
        <v>1946</v>
      </c>
      <c r="D1318" s="218"/>
      <c r="E1318" s="217" t="s">
        <v>3063</v>
      </c>
      <c r="F1318" s="219">
        <v>949</v>
      </c>
      <c r="G1318" s="220">
        <v>13</v>
      </c>
      <c r="H1318" s="217" t="s">
        <v>1914</v>
      </c>
      <c r="I1318" s="221"/>
    </row>
    <row r="1319" spans="2:9" x14ac:dyDescent="0.25">
      <c r="B1319" s="212">
        <v>1317</v>
      </c>
      <c r="C1319" s="212" t="s">
        <v>1314</v>
      </c>
      <c r="D1319" s="213"/>
      <c r="E1319" s="212" t="s">
        <v>3065</v>
      </c>
      <c r="F1319" s="214" t="s">
        <v>1915</v>
      </c>
      <c r="G1319" s="212" t="s">
        <v>354</v>
      </c>
      <c r="H1319" s="212" t="s">
        <v>1315</v>
      </c>
      <c r="I1319" s="216"/>
    </row>
    <row r="1320" spans="2:9" x14ac:dyDescent="0.25">
      <c r="B1320" s="217">
        <v>1318</v>
      </c>
      <c r="C1320" s="217" t="s">
        <v>1916</v>
      </c>
      <c r="D1320" s="218"/>
      <c r="E1320" s="217" t="s">
        <v>3063</v>
      </c>
      <c r="F1320" s="219">
        <v>4825</v>
      </c>
      <c r="G1320" s="220">
        <v>13</v>
      </c>
      <c r="H1320" s="217" t="s">
        <v>1917</v>
      </c>
      <c r="I1320" s="221"/>
    </row>
    <row r="1321" spans="2:9" x14ac:dyDescent="0.25">
      <c r="B1321" s="212">
        <v>1319</v>
      </c>
      <c r="C1321" s="212" t="s">
        <v>1918</v>
      </c>
      <c r="D1321" s="213"/>
      <c r="E1321" s="212" t="s">
        <v>3063</v>
      </c>
      <c r="F1321" s="214">
        <v>780</v>
      </c>
      <c r="G1321" s="215">
        <v>23</v>
      </c>
      <c r="H1321" s="212" t="s">
        <v>1919</v>
      </c>
      <c r="I1321" s="216"/>
    </row>
    <row r="1322" spans="2:9" x14ac:dyDescent="0.25">
      <c r="B1322" s="217">
        <v>1320</v>
      </c>
      <c r="C1322" s="217" t="s">
        <v>1970</v>
      </c>
      <c r="D1322" s="218"/>
      <c r="E1322" s="217" t="s">
        <v>3063</v>
      </c>
      <c r="F1322" s="219">
        <v>4825</v>
      </c>
      <c r="G1322" s="220">
        <v>13</v>
      </c>
      <c r="H1322" s="217" t="s">
        <v>1920</v>
      </c>
      <c r="I1322" s="221"/>
    </row>
    <row r="1323" spans="2:9" x14ac:dyDescent="0.25">
      <c r="B1323" s="212">
        <v>1321</v>
      </c>
      <c r="C1323" s="212" t="s">
        <v>1921</v>
      </c>
      <c r="D1323" s="213"/>
      <c r="E1323" s="212" t="s">
        <v>3065</v>
      </c>
      <c r="F1323" s="214" t="s">
        <v>575</v>
      </c>
      <c r="G1323" s="212" t="s">
        <v>528</v>
      </c>
      <c r="H1323" s="212" t="s">
        <v>1922</v>
      </c>
      <c r="I1323" s="216"/>
    </row>
    <row r="1324" spans="2:9" x14ac:dyDescent="0.25">
      <c r="B1324" s="217">
        <v>1322</v>
      </c>
      <c r="C1324" s="217" t="s">
        <v>1923</v>
      </c>
      <c r="D1324" s="218"/>
      <c r="E1324" s="217" t="s">
        <v>3065</v>
      </c>
      <c r="F1324" s="219" t="s">
        <v>1924</v>
      </c>
      <c r="G1324" s="217" t="s">
        <v>528</v>
      </c>
      <c r="H1324" s="217" t="s">
        <v>1925</v>
      </c>
      <c r="I1324" s="221"/>
    </row>
    <row r="1325" spans="2:9" x14ac:dyDescent="0.25">
      <c r="B1325" s="212">
        <v>1323</v>
      </c>
      <c r="C1325" s="212" t="s">
        <v>1732</v>
      </c>
      <c r="D1325" s="213"/>
      <c r="E1325" s="212" t="s">
        <v>3063</v>
      </c>
      <c r="F1325" s="214">
        <v>949</v>
      </c>
      <c r="G1325" s="215">
        <v>23</v>
      </c>
      <c r="H1325" s="212" t="s">
        <v>1926</v>
      </c>
      <c r="I1325" s="216"/>
    </row>
    <row r="1326" spans="2:9" x14ac:dyDescent="0.25">
      <c r="B1326" s="217">
        <v>1324</v>
      </c>
      <c r="C1326" s="217" t="s">
        <v>1928</v>
      </c>
      <c r="D1326" s="218"/>
      <c r="E1326" s="217" t="s">
        <v>3065</v>
      </c>
      <c r="F1326" s="219" t="s">
        <v>28</v>
      </c>
      <c r="G1326" s="217" t="s">
        <v>354</v>
      </c>
      <c r="H1326" s="217" t="s">
        <v>1927</v>
      </c>
      <c r="I1326" s="221"/>
    </row>
    <row r="1327" spans="2:9" x14ac:dyDescent="0.25">
      <c r="B1327" s="212">
        <v>1325</v>
      </c>
      <c r="C1327" s="212" t="s">
        <v>1929</v>
      </c>
      <c r="D1327" s="213"/>
      <c r="E1327" s="212" t="s">
        <v>3063</v>
      </c>
      <c r="F1327" s="214">
        <v>780</v>
      </c>
      <c r="G1327" s="215">
        <v>13</v>
      </c>
      <c r="H1327" s="212" t="s">
        <v>1930</v>
      </c>
      <c r="I1327" s="216"/>
    </row>
    <row r="1328" spans="2:9" x14ac:dyDescent="0.25">
      <c r="B1328" s="217">
        <v>1326</v>
      </c>
      <c r="C1328" s="217" t="s">
        <v>1931</v>
      </c>
      <c r="D1328" s="218"/>
      <c r="E1328" s="217" t="s">
        <v>3063</v>
      </c>
      <c r="F1328" s="219">
        <v>4818</v>
      </c>
      <c r="G1328" s="220">
        <v>13</v>
      </c>
      <c r="H1328" s="217" t="s">
        <v>1932</v>
      </c>
      <c r="I1328" s="221"/>
    </row>
    <row r="1329" spans="2:9" x14ac:dyDescent="0.25">
      <c r="B1329" s="212">
        <v>1327</v>
      </c>
      <c r="C1329" s="212" t="s">
        <v>1933</v>
      </c>
      <c r="D1329" s="213"/>
      <c r="E1329" s="212" t="s">
        <v>3063</v>
      </c>
      <c r="F1329" s="214">
        <v>949</v>
      </c>
      <c r="G1329" s="215">
        <v>23</v>
      </c>
      <c r="H1329" s="212" t="s">
        <v>1934</v>
      </c>
      <c r="I1329" s="216"/>
    </row>
    <row r="1330" spans="2:9" x14ac:dyDescent="0.25">
      <c r="B1330" s="217">
        <v>1328</v>
      </c>
      <c r="C1330" s="217" t="s">
        <v>1935</v>
      </c>
      <c r="D1330" s="218"/>
      <c r="E1330" s="217" t="s">
        <v>3063</v>
      </c>
      <c r="F1330" s="219">
        <v>4818</v>
      </c>
      <c r="G1330" s="220">
        <v>13</v>
      </c>
      <c r="H1330" s="217" t="s">
        <v>1936</v>
      </c>
      <c r="I1330" s="221"/>
    </row>
    <row r="1331" spans="2:9" x14ac:dyDescent="0.25">
      <c r="B1331" s="212">
        <v>1329</v>
      </c>
      <c r="C1331" s="212" t="s">
        <v>1937</v>
      </c>
      <c r="D1331" s="213"/>
      <c r="E1331" s="212" t="s">
        <v>3063</v>
      </c>
      <c r="F1331" s="214">
        <v>4825</v>
      </c>
      <c r="G1331" s="215">
        <v>13</v>
      </c>
      <c r="H1331" s="212" t="s">
        <v>1938</v>
      </c>
      <c r="I1331" s="216"/>
    </row>
    <row r="1332" spans="2:9" x14ac:dyDescent="0.25">
      <c r="B1332" s="217">
        <v>1330</v>
      </c>
      <c r="C1332" s="217" t="s">
        <v>1939</v>
      </c>
      <c r="D1332" s="218"/>
      <c r="E1332" s="217" t="s">
        <v>3063</v>
      </c>
      <c r="F1332" s="219">
        <v>147</v>
      </c>
      <c r="G1332" s="220">
        <v>13</v>
      </c>
      <c r="H1332" s="217" t="s">
        <v>1940</v>
      </c>
      <c r="I1332" s="221"/>
    </row>
    <row r="1333" spans="2:9" x14ac:dyDescent="0.25">
      <c r="B1333" s="212">
        <v>1331</v>
      </c>
      <c r="C1333" s="212" t="s">
        <v>1947</v>
      </c>
      <c r="D1333" s="213"/>
      <c r="E1333" s="212" t="s">
        <v>3065</v>
      </c>
      <c r="F1333" s="214" t="s">
        <v>26</v>
      </c>
      <c r="G1333" s="212" t="s">
        <v>354</v>
      </c>
      <c r="H1333" s="212" t="s">
        <v>1941</v>
      </c>
      <c r="I1333" s="216"/>
    </row>
    <row r="1334" spans="2:9" x14ac:dyDescent="0.25">
      <c r="B1334" s="217">
        <v>1332</v>
      </c>
      <c r="C1334" s="217" t="s">
        <v>1942</v>
      </c>
      <c r="D1334" s="218"/>
      <c r="E1334" s="217" t="s">
        <v>3063</v>
      </c>
      <c r="F1334" s="219">
        <v>4825</v>
      </c>
      <c r="G1334" s="220">
        <v>13</v>
      </c>
      <c r="H1334" s="217" t="s">
        <v>1943</v>
      </c>
      <c r="I1334" s="221"/>
    </row>
    <row r="1335" spans="2:9" x14ac:dyDescent="0.25">
      <c r="B1335" s="212">
        <v>1333</v>
      </c>
      <c r="C1335" s="212" t="s">
        <v>1944</v>
      </c>
      <c r="D1335" s="213"/>
      <c r="E1335" s="212" t="s">
        <v>3063</v>
      </c>
      <c r="F1335" s="214">
        <v>4825</v>
      </c>
      <c r="G1335" s="215">
        <v>13</v>
      </c>
      <c r="H1335" s="212" t="s">
        <v>1945</v>
      </c>
      <c r="I1335" s="216"/>
    </row>
    <row r="1336" spans="2:9" x14ac:dyDescent="0.25">
      <c r="B1336" s="217">
        <v>1334</v>
      </c>
      <c r="C1336" s="217" t="s">
        <v>1948</v>
      </c>
      <c r="D1336" s="218"/>
      <c r="E1336" s="217" t="s">
        <v>3065</v>
      </c>
      <c r="F1336" s="219" t="s">
        <v>28</v>
      </c>
      <c r="G1336" s="217" t="s">
        <v>354</v>
      </c>
      <c r="H1336" s="217" t="s">
        <v>1949</v>
      </c>
      <c r="I1336" s="221"/>
    </row>
    <row r="1337" spans="2:9" x14ac:dyDescent="0.25">
      <c r="B1337" s="212">
        <v>1335</v>
      </c>
      <c r="C1337" s="212" t="s">
        <v>1950</v>
      </c>
      <c r="D1337" s="213"/>
      <c r="E1337" s="212" t="s">
        <v>3063</v>
      </c>
      <c r="F1337" s="214">
        <v>949</v>
      </c>
      <c r="G1337" s="215">
        <v>13</v>
      </c>
      <c r="H1337" s="212" t="s">
        <v>1951</v>
      </c>
      <c r="I1337" s="216"/>
    </row>
    <row r="1338" spans="2:9" x14ac:dyDescent="0.25">
      <c r="B1338" s="217">
        <v>1336</v>
      </c>
      <c r="C1338" s="217" t="s">
        <v>1971</v>
      </c>
      <c r="D1338" s="218"/>
      <c r="E1338" s="217" t="s">
        <v>3063</v>
      </c>
      <c r="F1338" s="219">
        <v>4818</v>
      </c>
      <c r="G1338" s="220">
        <v>13</v>
      </c>
      <c r="H1338" s="217" t="s">
        <v>1952</v>
      </c>
      <c r="I1338" s="221"/>
    </row>
    <row r="1339" spans="2:9" x14ac:dyDescent="0.25">
      <c r="B1339" s="212">
        <v>1337</v>
      </c>
      <c r="C1339" s="212" t="s">
        <v>1953</v>
      </c>
      <c r="D1339" s="213"/>
      <c r="E1339" s="212" t="s">
        <v>3065</v>
      </c>
      <c r="F1339" s="214" t="s">
        <v>28</v>
      </c>
      <c r="G1339" s="212" t="s">
        <v>528</v>
      </c>
      <c r="H1339" s="212" t="s">
        <v>1954</v>
      </c>
      <c r="I1339" s="216"/>
    </row>
    <row r="1340" spans="2:9" x14ac:dyDescent="0.25">
      <c r="B1340" s="217">
        <v>1338</v>
      </c>
      <c r="C1340" s="217" t="s">
        <v>1955</v>
      </c>
      <c r="D1340" s="218"/>
      <c r="E1340" s="217" t="s">
        <v>3063</v>
      </c>
      <c r="F1340" s="219">
        <v>780</v>
      </c>
      <c r="G1340" s="220">
        <v>13</v>
      </c>
      <c r="H1340" s="217" t="s">
        <v>1956</v>
      </c>
      <c r="I1340" s="221"/>
    </row>
    <row r="1341" spans="2:9" x14ac:dyDescent="0.25">
      <c r="B1341" s="212">
        <v>1339</v>
      </c>
      <c r="C1341" s="212" t="s">
        <v>1969</v>
      </c>
      <c r="D1341" s="213"/>
      <c r="E1341" s="212" t="s">
        <v>3063</v>
      </c>
      <c r="F1341" s="214">
        <v>4825</v>
      </c>
      <c r="G1341" s="215">
        <v>13</v>
      </c>
      <c r="H1341" s="212" t="s">
        <v>1957</v>
      </c>
      <c r="I1341" s="216"/>
    </row>
    <row r="1342" spans="2:9" x14ac:dyDescent="0.25">
      <c r="B1342" s="217">
        <v>1340</v>
      </c>
      <c r="C1342" s="217" t="s">
        <v>1958</v>
      </c>
      <c r="D1342" s="218"/>
      <c r="E1342" s="217" t="s">
        <v>3065</v>
      </c>
      <c r="F1342" s="219" t="s">
        <v>28</v>
      </c>
      <c r="G1342" s="217" t="s">
        <v>528</v>
      </c>
      <c r="H1342" s="217" t="s">
        <v>1959</v>
      </c>
      <c r="I1342" s="221"/>
    </row>
    <row r="1343" spans="2:9" x14ac:dyDescent="0.25">
      <c r="B1343" s="212">
        <v>1341</v>
      </c>
      <c r="C1343" s="212" t="s">
        <v>1960</v>
      </c>
      <c r="D1343" s="213"/>
      <c r="E1343" s="212" t="s">
        <v>3065</v>
      </c>
      <c r="F1343" s="214" t="s">
        <v>26</v>
      </c>
      <c r="G1343" s="212" t="s">
        <v>354</v>
      </c>
      <c r="H1343" s="212" t="s">
        <v>1961</v>
      </c>
      <c r="I1343" s="216"/>
    </row>
    <row r="1344" spans="2:9" x14ac:dyDescent="0.25">
      <c r="B1344" s="217">
        <v>1342</v>
      </c>
      <c r="C1344" s="217" t="s">
        <v>1962</v>
      </c>
      <c r="D1344" s="218"/>
      <c r="E1344" s="217" t="s">
        <v>3063</v>
      </c>
      <c r="F1344" s="219">
        <v>4825</v>
      </c>
      <c r="G1344" s="220">
        <v>13</v>
      </c>
      <c r="H1344" s="217" t="s">
        <v>1963</v>
      </c>
      <c r="I1344" s="221"/>
    </row>
    <row r="1345" spans="2:9" x14ac:dyDescent="0.25">
      <c r="B1345" s="212">
        <v>1343</v>
      </c>
      <c r="C1345" s="212" t="s">
        <v>1972</v>
      </c>
      <c r="D1345" s="213"/>
      <c r="E1345" s="212" t="s">
        <v>3063</v>
      </c>
      <c r="F1345" s="214">
        <v>4825</v>
      </c>
      <c r="G1345" s="215">
        <v>13</v>
      </c>
      <c r="H1345" s="212" t="s">
        <v>1967</v>
      </c>
      <c r="I1345" s="216"/>
    </row>
    <row r="1346" spans="2:9" x14ac:dyDescent="0.25">
      <c r="B1346" s="217">
        <v>1344</v>
      </c>
      <c r="C1346" s="217" t="s">
        <v>2070</v>
      </c>
      <c r="D1346" s="218"/>
      <c r="E1346" s="217" t="s">
        <v>3063</v>
      </c>
      <c r="F1346" s="219">
        <v>4825</v>
      </c>
      <c r="G1346" s="220">
        <v>13</v>
      </c>
      <c r="H1346" s="217" t="s">
        <v>1980</v>
      </c>
      <c r="I1346" s="221"/>
    </row>
    <row r="1347" spans="2:9" x14ac:dyDescent="0.25">
      <c r="B1347" s="212">
        <v>1345</v>
      </c>
      <c r="C1347" s="212" t="s">
        <v>1981</v>
      </c>
      <c r="D1347" s="213"/>
      <c r="E1347" s="212" t="s">
        <v>3063</v>
      </c>
      <c r="F1347" s="214">
        <v>3204</v>
      </c>
      <c r="G1347" s="215">
        <v>13</v>
      </c>
      <c r="H1347" s="212" t="s">
        <v>1982</v>
      </c>
      <c r="I1347" s="216"/>
    </row>
    <row r="1348" spans="2:9" x14ac:dyDescent="0.25">
      <c r="B1348" s="217">
        <v>1346</v>
      </c>
      <c r="C1348" s="217" t="s">
        <v>1983</v>
      </c>
      <c r="D1348" s="218"/>
      <c r="E1348" s="217" t="s">
        <v>3064</v>
      </c>
      <c r="F1348" s="219" t="s">
        <v>36</v>
      </c>
      <c r="G1348" s="217" t="s">
        <v>528</v>
      </c>
      <c r="H1348" s="217" t="s">
        <v>1984</v>
      </c>
      <c r="I1348" s="221"/>
    </row>
    <row r="1349" spans="2:9" x14ac:dyDescent="0.25">
      <c r="B1349" s="212">
        <v>1347</v>
      </c>
      <c r="C1349" s="212" t="s">
        <v>1985</v>
      </c>
      <c r="D1349" s="213"/>
      <c r="E1349" s="212" t="s">
        <v>3063</v>
      </c>
      <c r="F1349" s="214">
        <v>4825</v>
      </c>
      <c r="G1349" s="215">
        <v>13</v>
      </c>
      <c r="H1349" s="212" t="s">
        <v>1986</v>
      </c>
      <c r="I1349" s="216"/>
    </row>
    <row r="1350" spans="2:9" x14ac:dyDescent="0.25">
      <c r="B1350" s="217">
        <v>1348</v>
      </c>
      <c r="C1350" s="217" t="s">
        <v>1987</v>
      </c>
      <c r="D1350" s="218"/>
      <c r="E1350" s="217" t="s">
        <v>3063</v>
      </c>
      <c r="F1350" s="219">
        <v>4825</v>
      </c>
      <c r="G1350" s="220">
        <v>13</v>
      </c>
      <c r="H1350" s="217" t="s">
        <v>1988</v>
      </c>
      <c r="I1350" s="221"/>
    </row>
    <row r="1351" spans="2:9" x14ac:dyDescent="0.25">
      <c r="B1351" s="212">
        <v>1349</v>
      </c>
      <c r="C1351" s="212" t="s">
        <v>1989</v>
      </c>
      <c r="D1351" s="213"/>
      <c r="E1351" s="212" t="s">
        <v>3063</v>
      </c>
      <c r="F1351" s="214">
        <v>566</v>
      </c>
      <c r="G1351" s="215">
        <v>13</v>
      </c>
      <c r="H1351" s="212" t="s">
        <v>1990</v>
      </c>
      <c r="I1351" s="216"/>
    </row>
    <row r="1352" spans="2:9" x14ac:dyDescent="0.25">
      <c r="B1352" s="217">
        <v>1350</v>
      </c>
      <c r="C1352" s="217" t="s">
        <v>1991</v>
      </c>
      <c r="D1352" s="218"/>
      <c r="E1352" s="217" t="s">
        <v>3063</v>
      </c>
      <c r="F1352" s="219">
        <v>4825</v>
      </c>
      <c r="G1352" s="220">
        <v>13</v>
      </c>
      <c r="H1352" s="217" t="s">
        <v>1992</v>
      </c>
      <c r="I1352" s="221"/>
    </row>
    <row r="1353" spans="2:9" x14ac:dyDescent="0.25">
      <c r="B1353" s="212">
        <v>1351</v>
      </c>
      <c r="C1353" s="212" t="s">
        <v>1993</v>
      </c>
      <c r="D1353" s="213"/>
      <c r="E1353" s="212" t="s">
        <v>3065</v>
      </c>
      <c r="F1353" s="214" t="s">
        <v>26</v>
      </c>
      <c r="G1353" s="212" t="s">
        <v>354</v>
      </c>
      <c r="H1353" s="212" t="s">
        <v>1994</v>
      </c>
      <c r="I1353" s="216"/>
    </row>
    <row r="1354" spans="2:9" x14ac:dyDescent="0.25">
      <c r="B1354" s="217">
        <v>1352</v>
      </c>
      <c r="C1354" s="217" t="s">
        <v>1995</v>
      </c>
      <c r="D1354" s="218"/>
      <c r="E1354" s="217" t="s">
        <v>3063</v>
      </c>
      <c r="F1354" s="219">
        <v>4825</v>
      </c>
      <c r="G1354" s="220">
        <v>13</v>
      </c>
      <c r="H1354" s="217" t="s">
        <v>1996</v>
      </c>
      <c r="I1354" s="221"/>
    </row>
    <row r="1355" spans="2:9" x14ac:dyDescent="0.25">
      <c r="B1355" s="212">
        <v>1353</v>
      </c>
      <c r="C1355" s="212" t="s">
        <v>1997</v>
      </c>
      <c r="D1355" s="213"/>
      <c r="E1355" s="212" t="s">
        <v>3065</v>
      </c>
      <c r="F1355" s="214" t="s">
        <v>26</v>
      </c>
      <c r="G1355" s="212" t="s">
        <v>354</v>
      </c>
      <c r="H1355" s="212" t="s">
        <v>1998</v>
      </c>
      <c r="I1355" s="216"/>
    </row>
    <row r="1356" spans="2:9" x14ac:dyDescent="0.25">
      <c r="B1356" s="217">
        <v>1354</v>
      </c>
      <c r="C1356" s="217" t="s">
        <v>1999</v>
      </c>
      <c r="D1356" s="218"/>
      <c r="E1356" s="217" t="s">
        <v>3063</v>
      </c>
      <c r="F1356" s="219">
        <v>780</v>
      </c>
      <c r="G1356" s="220">
        <v>23</v>
      </c>
      <c r="H1356" s="217" t="s">
        <v>2000</v>
      </c>
      <c r="I1356" s="221"/>
    </row>
    <row r="1357" spans="2:9" x14ac:dyDescent="0.25">
      <c r="B1357" s="212">
        <v>1355</v>
      </c>
      <c r="C1357" s="212" t="s">
        <v>2794</v>
      </c>
      <c r="D1357" s="213"/>
      <c r="E1357" s="212" t="s">
        <v>3063</v>
      </c>
      <c r="F1357" s="214">
        <v>780</v>
      </c>
      <c r="G1357" s="215">
        <v>13</v>
      </c>
      <c r="H1357" s="212" t="s">
        <v>2001</v>
      </c>
      <c r="I1357" s="216"/>
    </row>
    <row r="1358" spans="2:9" x14ac:dyDescent="0.25">
      <c r="B1358" s="217">
        <v>1356</v>
      </c>
      <c r="C1358" s="217" t="s">
        <v>2002</v>
      </c>
      <c r="D1358" s="218"/>
      <c r="E1358" s="217" t="s">
        <v>3063</v>
      </c>
      <c r="F1358" s="219">
        <v>4825</v>
      </c>
      <c r="G1358" s="220">
        <v>13</v>
      </c>
      <c r="H1358" s="217" t="s">
        <v>2003</v>
      </c>
      <c r="I1358" s="221"/>
    </row>
    <row r="1359" spans="2:9" x14ac:dyDescent="0.25">
      <c r="B1359" s="212">
        <v>1357</v>
      </c>
      <c r="C1359" s="212" t="s">
        <v>2004</v>
      </c>
      <c r="D1359" s="213"/>
      <c r="E1359" s="212" t="s">
        <v>3063</v>
      </c>
      <c r="F1359" s="214">
        <v>2734</v>
      </c>
      <c r="G1359" s="215">
        <v>13</v>
      </c>
      <c r="H1359" s="212" t="s">
        <v>2005</v>
      </c>
      <c r="I1359" s="216"/>
    </row>
    <row r="1360" spans="2:9" x14ac:dyDescent="0.25">
      <c r="B1360" s="217">
        <v>1358</v>
      </c>
      <c r="C1360" s="217" t="s">
        <v>2006</v>
      </c>
      <c r="D1360" s="218"/>
      <c r="E1360" s="217" t="s">
        <v>3063</v>
      </c>
      <c r="F1360" s="219">
        <v>4825</v>
      </c>
      <c r="G1360" s="220">
        <v>13</v>
      </c>
      <c r="H1360" s="217" t="s">
        <v>2007</v>
      </c>
      <c r="I1360" s="221"/>
    </row>
    <row r="1361" spans="2:9" x14ac:dyDescent="0.25">
      <c r="B1361" s="212">
        <v>1359</v>
      </c>
      <c r="C1361" s="212" t="s">
        <v>2008</v>
      </c>
      <c r="D1361" s="213"/>
      <c r="E1361" s="212" t="s">
        <v>3064</v>
      </c>
      <c r="F1361" s="214" t="s">
        <v>708</v>
      </c>
      <c r="G1361" s="212" t="s">
        <v>528</v>
      </c>
      <c r="H1361" s="212" t="s">
        <v>2009</v>
      </c>
      <c r="I1361" s="216"/>
    </row>
    <row r="1362" spans="2:9" x14ac:dyDescent="0.25">
      <c r="B1362" s="217">
        <v>1360</v>
      </c>
      <c r="C1362" s="217" t="s">
        <v>2795</v>
      </c>
      <c r="D1362" s="218"/>
      <c r="E1362" s="217" t="s">
        <v>3063</v>
      </c>
      <c r="F1362" s="219">
        <v>674</v>
      </c>
      <c r="G1362" s="220">
        <v>13</v>
      </c>
      <c r="H1362" s="217" t="s">
        <v>2010</v>
      </c>
      <c r="I1362" s="221"/>
    </row>
    <row r="1363" spans="2:9" x14ac:dyDescent="0.25">
      <c r="B1363" s="212">
        <v>1361</v>
      </c>
      <c r="C1363" s="212" t="s">
        <v>2011</v>
      </c>
      <c r="D1363" s="213"/>
      <c r="E1363" s="212" t="s">
        <v>3063</v>
      </c>
      <c r="F1363" s="214">
        <v>4818</v>
      </c>
      <c r="G1363" s="215">
        <v>13</v>
      </c>
      <c r="H1363" s="212" t="s">
        <v>2012</v>
      </c>
      <c r="I1363" s="216"/>
    </row>
    <row r="1364" spans="2:9" x14ac:dyDescent="0.25">
      <c r="B1364" s="217">
        <v>1362</v>
      </c>
      <c r="C1364" s="217" t="s">
        <v>2013</v>
      </c>
      <c r="D1364" s="218"/>
      <c r="E1364" s="217" t="s">
        <v>3065</v>
      </c>
      <c r="F1364" s="219">
        <v>3650</v>
      </c>
      <c r="G1364" s="217" t="s">
        <v>354</v>
      </c>
      <c r="H1364" s="217" t="s">
        <v>2014</v>
      </c>
      <c r="I1364" s="221"/>
    </row>
    <row r="1365" spans="2:9" x14ac:dyDescent="0.25">
      <c r="B1365" s="212">
        <v>1363</v>
      </c>
      <c r="C1365" s="212" t="s">
        <v>2015</v>
      </c>
      <c r="D1365" s="213"/>
      <c r="E1365" s="212" t="s">
        <v>3063</v>
      </c>
      <c r="F1365" s="214">
        <v>4825</v>
      </c>
      <c r="G1365" s="215">
        <v>13</v>
      </c>
      <c r="H1365" s="212" t="s">
        <v>2016</v>
      </c>
      <c r="I1365" s="216"/>
    </row>
    <row r="1366" spans="2:9" x14ac:dyDescent="0.25">
      <c r="B1366" s="217">
        <v>1364</v>
      </c>
      <c r="C1366" s="217" t="s">
        <v>2030</v>
      </c>
      <c r="D1366" s="218"/>
      <c r="E1366" s="217" t="s">
        <v>3063</v>
      </c>
      <c r="F1366" s="219">
        <v>4825</v>
      </c>
      <c r="G1366" s="220">
        <v>13</v>
      </c>
      <c r="H1366" s="217" t="s">
        <v>2017</v>
      </c>
      <c r="I1366" s="221"/>
    </row>
    <row r="1367" spans="2:9" x14ac:dyDescent="0.25">
      <c r="B1367" s="212">
        <v>1365</v>
      </c>
      <c r="C1367" s="212" t="s">
        <v>2018</v>
      </c>
      <c r="D1367" s="213"/>
      <c r="E1367" s="212" t="s">
        <v>3063</v>
      </c>
      <c r="F1367" s="214">
        <v>4601</v>
      </c>
      <c r="G1367" s="212">
        <v>1288</v>
      </c>
      <c r="H1367" s="212" t="s">
        <v>2904</v>
      </c>
      <c r="I1367" s="216"/>
    </row>
    <row r="1368" spans="2:9" x14ac:dyDescent="0.25">
      <c r="B1368" s="217">
        <v>1366</v>
      </c>
      <c r="C1368" s="217" t="s">
        <v>2019</v>
      </c>
      <c r="D1368" s="218"/>
      <c r="E1368" s="217" t="s">
        <v>3063</v>
      </c>
      <c r="F1368" s="219">
        <v>3089</v>
      </c>
      <c r="G1368" s="220">
        <v>13</v>
      </c>
      <c r="H1368" s="217" t="s">
        <v>2020</v>
      </c>
      <c r="I1368" s="221"/>
    </row>
    <row r="1369" spans="2:9" x14ac:dyDescent="0.25">
      <c r="B1369" s="212">
        <v>1367</v>
      </c>
      <c r="C1369" s="212" t="s">
        <v>2021</v>
      </c>
      <c r="D1369" s="213"/>
      <c r="E1369" s="212" t="s">
        <v>3063</v>
      </c>
      <c r="F1369" s="214">
        <v>4825</v>
      </c>
      <c r="G1369" s="215">
        <v>13</v>
      </c>
      <c r="H1369" s="212" t="s">
        <v>2903</v>
      </c>
      <c r="I1369" s="216"/>
    </row>
    <row r="1370" spans="2:9" x14ac:dyDescent="0.25">
      <c r="B1370" s="217">
        <v>1368</v>
      </c>
      <c r="C1370" s="217" t="s">
        <v>2022</v>
      </c>
      <c r="D1370" s="218"/>
      <c r="E1370" s="217" t="s">
        <v>3063</v>
      </c>
      <c r="F1370" s="219">
        <v>4825</v>
      </c>
      <c r="G1370" s="220">
        <v>13</v>
      </c>
      <c r="H1370" s="217" t="s">
        <v>2023</v>
      </c>
      <c r="I1370" s="221"/>
    </row>
    <row r="1371" spans="2:9" x14ac:dyDescent="0.25">
      <c r="B1371" s="212">
        <v>1369</v>
      </c>
      <c r="C1371" s="212" t="s">
        <v>2024</v>
      </c>
      <c r="D1371" s="213"/>
      <c r="E1371" s="212" t="s">
        <v>3063</v>
      </c>
      <c r="F1371" s="214">
        <v>780</v>
      </c>
      <c r="G1371" s="215">
        <v>13</v>
      </c>
      <c r="H1371" s="212" t="s">
        <v>2025</v>
      </c>
      <c r="I1371" s="216"/>
    </row>
    <row r="1372" spans="2:9" x14ac:dyDescent="0.25">
      <c r="B1372" s="217">
        <v>1370</v>
      </c>
      <c r="C1372" s="217" t="s">
        <v>2026</v>
      </c>
      <c r="D1372" s="218"/>
      <c r="E1372" s="217" t="s">
        <v>3063</v>
      </c>
      <c r="F1372" s="219">
        <v>4825</v>
      </c>
      <c r="G1372" s="220">
        <v>13</v>
      </c>
      <c r="H1372" s="217" t="s">
        <v>2027</v>
      </c>
      <c r="I1372" s="221"/>
    </row>
    <row r="1373" spans="2:9" x14ac:dyDescent="0.25">
      <c r="B1373" s="212">
        <v>1371</v>
      </c>
      <c r="C1373" s="212" t="s">
        <v>2028</v>
      </c>
      <c r="D1373" s="213"/>
      <c r="E1373" s="212" t="s">
        <v>3063</v>
      </c>
      <c r="F1373" s="214">
        <v>4825</v>
      </c>
      <c r="G1373" s="215">
        <v>13</v>
      </c>
      <c r="H1373" s="212" t="s">
        <v>2029</v>
      </c>
      <c r="I1373" s="216"/>
    </row>
    <row r="1374" spans="2:9" x14ac:dyDescent="0.25">
      <c r="B1374" s="217">
        <v>1372</v>
      </c>
      <c r="C1374" s="217" t="s">
        <v>2031</v>
      </c>
      <c r="D1374" s="218"/>
      <c r="E1374" s="217" t="s">
        <v>3063</v>
      </c>
      <c r="F1374" s="219">
        <v>4825</v>
      </c>
      <c r="G1374" s="220">
        <v>13</v>
      </c>
      <c r="H1374" s="217" t="s">
        <v>2032</v>
      </c>
      <c r="I1374" s="221"/>
    </row>
    <row r="1375" spans="2:9" x14ac:dyDescent="0.25">
      <c r="B1375" s="212">
        <v>1373</v>
      </c>
      <c r="C1375" s="212" t="s">
        <v>2033</v>
      </c>
      <c r="D1375" s="213"/>
      <c r="E1375" s="212" t="s">
        <v>3065</v>
      </c>
      <c r="F1375" s="214" t="s">
        <v>26</v>
      </c>
      <c r="G1375" s="212" t="s">
        <v>354</v>
      </c>
      <c r="H1375" s="212" t="s">
        <v>2034</v>
      </c>
      <c r="I1375" s="216"/>
    </row>
    <row r="1376" spans="2:9" x14ac:dyDescent="0.25">
      <c r="B1376" s="217">
        <v>1374</v>
      </c>
      <c r="C1376" s="217" t="s">
        <v>29</v>
      </c>
      <c r="D1376" s="218"/>
      <c r="E1376" s="217" t="s">
        <v>3063</v>
      </c>
      <c r="F1376" s="219">
        <v>4818</v>
      </c>
      <c r="G1376" s="220">
        <v>13</v>
      </c>
      <c r="H1376" s="217" t="s">
        <v>2035</v>
      </c>
      <c r="I1376" s="221"/>
    </row>
    <row r="1377" spans="2:9" x14ac:dyDescent="0.25">
      <c r="B1377" s="212">
        <v>1375</v>
      </c>
      <c r="C1377" s="212" t="s">
        <v>2036</v>
      </c>
      <c r="D1377" s="213"/>
      <c r="E1377" s="212" t="s">
        <v>3063</v>
      </c>
      <c r="F1377" s="214">
        <v>949</v>
      </c>
      <c r="G1377" s="215">
        <v>23</v>
      </c>
      <c r="H1377" s="212" t="s">
        <v>2037</v>
      </c>
      <c r="I1377" s="216"/>
    </row>
    <row r="1378" spans="2:9" x14ac:dyDescent="0.25">
      <c r="B1378" s="217">
        <v>1376</v>
      </c>
      <c r="C1378" s="217" t="s">
        <v>2038</v>
      </c>
      <c r="D1378" s="218"/>
      <c r="E1378" s="217" t="s">
        <v>3063</v>
      </c>
      <c r="F1378" s="219">
        <v>4818</v>
      </c>
      <c r="G1378" s="220">
        <v>13</v>
      </c>
      <c r="H1378" s="217" t="s">
        <v>2039</v>
      </c>
      <c r="I1378" s="221"/>
    </row>
    <row r="1379" spans="2:9" x14ac:dyDescent="0.25">
      <c r="B1379" s="212">
        <v>1377</v>
      </c>
      <c r="C1379" s="212" t="s">
        <v>2040</v>
      </c>
      <c r="D1379" s="213"/>
      <c r="E1379" s="212" t="s">
        <v>3065</v>
      </c>
      <c r="F1379" s="214" t="s">
        <v>26</v>
      </c>
      <c r="G1379" s="212" t="s">
        <v>354</v>
      </c>
      <c r="H1379" s="212" t="s">
        <v>2041</v>
      </c>
      <c r="I1379" s="216"/>
    </row>
    <row r="1380" spans="2:9" x14ac:dyDescent="0.25">
      <c r="B1380" s="217">
        <v>1378</v>
      </c>
      <c r="C1380" s="217" t="s">
        <v>2042</v>
      </c>
      <c r="D1380" s="218"/>
      <c r="E1380" s="217" t="s">
        <v>3063</v>
      </c>
      <c r="F1380" s="219">
        <v>3777</v>
      </c>
      <c r="G1380" s="220">
        <v>13</v>
      </c>
      <c r="H1380" s="217" t="s">
        <v>2043</v>
      </c>
      <c r="I1380" s="221"/>
    </row>
    <row r="1381" spans="2:9" x14ac:dyDescent="0.25">
      <c r="B1381" s="212">
        <v>1379</v>
      </c>
      <c r="C1381" s="212" t="s">
        <v>2044</v>
      </c>
      <c r="D1381" s="213"/>
      <c r="E1381" s="212" t="s">
        <v>3063</v>
      </c>
      <c r="F1381" s="214">
        <v>780</v>
      </c>
      <c r="G1381" s="215">
        <v>23</v>
      </c>
      <c r="H1381" s="212" t="s">
        <v>2045</v>
      </c>
      <c r="I1381" s="216"/>
    </row>
    <row r="1382" spans="2:9" x14ac:dyDescent="0.25">
      <c r="B1382" s="217">
        <v>1380</v>
      </c>
      <c r="C1382" s="217" t="s">
        <v>2046</v>
      </c>
      <c r="D1382" s="218"/>
      <c r="E1382" s="217" t="s">
        <v>3063</v>
      </c>
      <c r="F1382" s="219">
        <v>4825</v>
      </c>
      <c r="G1382" s="220">
        <v>13</v>
      </c>
      <c r="H1382" s="217" t="s">
        <v>2047</v>
      </c>
      <c r="I1382" s="221"/>
    </row>
    <row r="1383" spans="2:9" x14ac:dyDescent="0.25">
      <c r="B1383" s="212">
        <v>1381</v>
      </c>
      <c r="C1383" s="212" t="s">
        <v>2048</v>
      </c>
      <c r="D1383" s="213"/>
      <c r="E1383" s="212" t="s">
        <v>3065</v>
      </c>
      <c r="F1383" s="214" t="s">
        <v>26</v>
      </c>
      <c r="G1383" s="212" t="s">
        <v>354</v>
      </c>
      <c r="H1383" s="212" t="s">
        <v>2049</v>
      </c>
      <c r="I1383" s="216"/>
    </row>
    <row r="1384" spans="2:9" x14ac:dyDescent="0.25">
      <c r="B1384" s="217">
        <v>1382</v>
      </c>
      <c r="C1384" s="217" t="s">
        <v>2050</v>
      </c>
      <c r="D1384" s="218"/>
      <c r="E1384" s="217" t="s">
        <v>3063</v>
      </c>
      <c r="F1384" s="219">
        <v>4825</v>
      </c>
      <c r="G1384" s="220">
        <v>13</v>
      </c>
      <c r="H1384" s="217" t="s">
        <v>2051</v>
      </c>
      <c r="I1384" s="221"/>
    </row>
    <row r="1385" spans="2:9" x14ac:dyDescent="0.25">
      <c r="B1385" s="212">
        <v>1383</v>
      </c>
      <c r="C1385" s="212" t="s">
        <v>2052</v>
      </c>
      <c r="D1385" s="213"/>
      <c r="E1385" s="212" t="s">
        <v>3063</v>
      </c>
      <c r="F1385" s="214">
        <v>4825</v>
      </c>
      <c r="G1385" s="215">
        <v>13</v>
      </c>
      <c r="H1385" s="212" t="s">
        <v>2053</v>
      </c>
      <c r="I1385" s="216"/>
    </row>
    <row r="1386" spans="2:9" x14ac:dyDescent="0.25">
      <c r="B1386" s="217">
        <v>1384</v>
      </c>
      <c r="C1386" s="217" t="s">
        <v>2054</v>
      </c>
      <c r="D1386" s="218"/>
      <c r="E1386" s="217" t="s">
        <v>3065</v>
      </c>
      <c r="F1386" s="219" t="s">
        <v>28</v>
      </c>
      <c r="G1386" s="217" t="s">
        <v>528</v>
      </c>
      <c r="H1386" s="217" t="s">
        <v>2055</v>
      </c>
      <c r="I1386" s="221"/>
    </row>
    <row r="1387" spans="2:9" x14ac:dyDescent="0.25">
      <c r="B1387" s="212">
        <v>1385</v>
      </c>
      <c r="C1387" s="212" t="s">
        <v>2056</v>
      </c>
      <c r="D1387" s="213"/>
      <c r="E1387" s="212" t="s">
        <v>3063</v>
      </c>
      <c r="F1387" s="214">
        <v>949</v>
      </c>
      <c r="G1387" s="215">
        <v>13</v>
      </c>
      <c r="H1387" s="212" t="s">
        <v>2057</v>
      </c>
      <c r="I1387" s="216"/>
    </row>
    <row r="1388" spans="2:9" x14ac:dyDescent="0.25">
      <c r="B1388" s="217">
        <v>1386</v>
      </c>
      <c r="C1388" s="217" t="s">
        <v>825</v>
      </c>
      <c r="D1388" s="218"/>
      <c r="E1388" s="217" t="s">
        <v>3063</v>
      </c>
      <c r="F1388" s="219">
        <v>2734</v>
      </c>
      <c r="G1388" s="220">
        <v>13</v>
      </c>
      <c r="H1388" s="217" t="s">
        <v>826</v>
      </c>
      <c r="I1388" s="221"/>
    </row>
    <row r="1389" spans="2:9" x14ac:dyDescent="0.25">
      <c r="B1389" s="212">
        <v>1387</v>
      </c>
      <c r="C1389" s="212" t="s">
        <v>2058</v>
      </c>
      <c r="D1389" s="213"/>
      <c r="E1389" s="212" t="s">
        <v>3063</v>
      </c>
      <c r="F1389" s="214">
        <v>4825</v>
      </c>
      <c r="G1389" s="215">
        <v>13</v>
      </c>
      <c r="H1389" s="212" t="s">
        <v>2059</v>
      </c>
      <c r="I1389" s="216"/>
    </row>
    <row r="1390" spans="2:9" x14ac:dyDescent="0.25">
      <c r="B1390" s="217">
        <v>1388</v>
      </c>
      <c r="C1390" s="217" t="s">
        <v>2060</v>
      </c>
      <c r="D1390" s="218"/>
      <c r="E1390" s="217" t="s">
        <v>3063</v>
      </c>
      <c r="F1390" s="219">
        <v>4535</v>
      </c>
      <c r="G1390" s="220">
        <v>13</v>
      </c>
      <c r="H1390" s="217" t="s">
        <v>2061</v>
      </c>
      <c r="I1390" s="221"/>
    </row>
    <row r="1391" spans="2:9" x14ac:dyDescent="0.25">
      <c r="B1391" s="212">
        <v>1389</v>
      </c>
      <c r="C1391" s="212" t="s">
        <v>2062</v>
      </c>
      <c r="D1391" s="213"/>
      <c r="E1391" s="212" t="s">
        <v>3064</v>
      </c>
      <c r="F1391" s="214" t="s">
        <v>36</v>
      </c>
      <c r="G1391" s="212" t="s">
        <v>528</v>
      </c>
      <c r="H1391" s="212" t="s">
        <v>2065</v>
      </c>
      <c r="I1391" s="216"/>
    </row>
    <row r="1392" spans="2:9" x14ac:dyDescent="0.25">
      <c r="B1392" s="217">
        <v>1390</v>
      </c>
      <c r="C1392" s="217" t="s">
        <v>2063</v>
      </c>
      <c r="D1392" s="218"/>
      <c r="E1392" s="217" t="s">
        <v>3063</v>
      </c>
      <c r="F1392" s="219">
        <v>780</v>
      </c>
      <c r="G1392" s="220">
        <v>23</v>
      </c>
      <c r="H1392" s="217" t="s">
        <v>2066</v>
      </c>
      <c r="I1392" s="221"/>
    </row>
    <row r="1393" spans="2:9" x14ac:dyDescent="0.25">
      <c r="B1393" s="212">
        <v>1391</v>
      </c>
      <c r="C1393" s="212" t="s">
        <v>2064</v>
      </c>
      <c r="D1393" s="213"/>
      <c r="E1393" s="212" t="s">
        <v>3063</v>
      </c>
      <c r="F1393" s="214">
        <v>780</v>
      </c>
      <c r="G1393" s="215">
        <v>13</v>
      </c>
      <c r="H1393" s="212" t="s">
        <v>2067</v>
      </c>
      <c r="I1393" s="216"/>
    </row>
    <row r="1394" spans="2:9" x14ac:dyDescent="0.25">
      <c r="B1394" s="217">
        <v>1392</v>
      </c>
      <c r="C1394" s="217" t="s">
        <v>2071</v>
      </c>
      <c r="D1394" s="218"/>
      <c r="E1394" s="217" t="s">
        <v>3063</v>
      </c>
      <c r="F1394" s="219">
        <v>4818</v>
      </c>
      <c r="G1394" s="220">
        <v>13</v>
      </c>
      <c r="H1394" s="217" t="s">
        <v>2068</v>
      </c>
      <c r="I1394" s="221"/>
    </row>
    <row r="1395" spans="2:9" x14ac:dyDescent="0.25">
      <c r="B1395" s="212">
        <v>1393</v>
      </c>
      <c r="C1395" s="212" t="s">
        <v>2072</v>
      </c>
      <c r="D1395" s="213"/>
      <c r="E1395" s="212" t="s">
        <v>3065</v>
      </c>
      <c r="F1395" s="214" t="s">
        <v>26</v>
      </c>
      <c r="G1395" s="212" t="s">
        <v>528</v>
      </c>
      <c r="H1395" s="212" t="s">
        <v>2073</v>
      </c>
      <c r="I1395" s="216"/>
    </row>
    <row r="1396" spans="2:9" x14ac:dyDescent="0.25">
      <c r="B1396" s="217">
        <v>1394</v>
      </c>
      <c r="C1396" s="217" t="s">
        <v>1985</v>
      </c>
      <c r="D1396" s="218"/>
      <c r="E1396" s="217" t="s">
        <v>3063</v>
      </c>
      <c r="F1396" s="219">
        <v>4825</v>
      </c>
      <c r="G1396" s="220">
        <v>13</v>
      </c>
      <c r="H1396" s="217" t="s">
        <v>1986</v>
      </c>
      <c r="I1396" s="221"/>
    </row>
    <row r="1397" spans="2:9" x14ac:dyDescent="0.25">
      <c r="B1397" s="212">
        <v>1395</v>
      </c>
      <c r="C1397" s="212" t="s">
        <v>2074</v>
      </c>
      <c r="D1397" s="213"/>
      <c r="E1397" s="212" t="s">
        <v>3063</v>
      </c>
      <c r="F1397" s="214">
        <v>4825</v>
      </c>
      <c r="G1397" s="215">
        <v>13</v>
      </c>
      <c r="H1397" s="212" t="s">
        <v>2075</v>
      </c>
      <c r="I1397" s="216"/>
    </row>
    <row r="1398" spans="2:9" x14ac:dyDescent="0.25">
      <c r="B1398" s="217">
        <v>1396</v>
      </c>
      <c r="C1398" s="217" t="s">
        <v>2076</v>
      </c>
      <c r="D1398" s="218"/>
      <c r="E1398" s="217" t="s">
        <v>3063</v>
      </c>
      <c r="F1398" s="219">
        <v>4825</v>
      </c>
      <c r="G1398" s="220">
        <v>13</v>
      </c>
      <c r="H1398" s="217" t="s">
        <v>2077</v>
      </c>
      <c r="I1398" s="221"/>
    </row>
    <row r="1399" spans="2:9" x14ac:dyDescent="0.25">
      <c r="B1399" s="212">
        <v>1397</v>
      </c>
      <c r="C1399" s="212" t="s">
        <v>2078</v>
      </c>
      <c r="D1399" s="213"/>
      <c r="E1399" s="212" t="s">
        <v>3063</v>
      </c>
      <c r="F1399" s="214">
        <v>4535</v>
      </c>
      <c r="G1399" s="215">
        <v>13</v>
      </c>
      <c r="H1399" s="212" t="s">
        <v>2079</v>
      </c>
      <c r="I1399" s="216"/>
    </row>
    <row r="1400" spans="2:9" x14ac:dyDescent="0.25">
      <c r="B1400" s="217">
        <v>1398</v>
      </c>
      <c r="C1400" s="217" t="s">
        <v>2082</v>
      </c>
      <c r="D1400" s="218"/>
      <c r="E1400" s="217" t="s">
        <v>3063</v>
      </c>
      <c r="F1400" s="219">
        <v>4825</v>
      </c>
      <c r="G1400" s="220">
        <v>13</v>
      </c>
      <c r="H1400" s="217" t="s">
        <v>2083</v>
      </c>
      <c r="I1400" s="221"/>
    </row>
    <row r="1401" spans="2:9" x14ac:dyDescent="0.25">
      <c r="B1401" s="212">
        <v>1399</v>
      </c>
      <c r="C1401" s="212" t="s">
        <v>2084</v>
      </c>
      <c r="D1401" s="213"/>
      <c r="E1401" s="212" t="s">
        <v>3065</v>
      </c>
      <c r="F1401" s="214">
        <v>3738</v>
      </c>
      <c r="G1401" s="215" t="s">
        <v>528</v>
      </c>
      <c r="H1401" s="212" t="s">
        <v>3381</v>
      </c>
      <c r="I1401" s="216"/>
    </row>
    <row r="1402" spans="2:9" x14ac:dyDescent="0.25">
      <c r="B1402" s="217">
        <v>1400</v>
      </c>
      <c r="C1402" s="217" t="s">
        <v>2086</v>
      </c>
      <c r="D1402" s="218"/>
      <c r="E1402" s="217" t="s">
        <v>3063</v>
      </c>
      <c r="F1402" s="219">
        <v>3204</v>
      </c>
      <c r="G1402" s="220">
        <v>13</v>
      </c>
      <c r="H1402" s="217" t="s">
        <v>2087</v>
      </c>
      <c r="I1402" s="221"/>
    </row>
    <row r="1403" spans="2:9" x14ac:dyDescent="0.25">
      <c r="B1403" s="212">
        <v>1401</v>
      </c>
      <c r="C1403" s="212" t="s">
        <v>2088</v>
      </c>
      <c r="D1403" s="213"/>
      <c r="E1403" s="212" t="s">
        <v>3063</v>
      </c>
      <c r="F1403" s="214">
        <v>780</v>
      </c>
      <c r="G1403" s="215">
        <v>23</v>
      </c>
      <c r="H1403" s="212" t="s">
        <v>605</v>
      </c>
      <c r="I1403" s="216"/>
    </row>
    <row r="1404" spans="2:9" x14ac:dyDescent="0.25">
      <c r="B1404" s="217">
        <v>1402</v>
      </c>
      <c r="C1404" s="217" t="s">
        <v>362</v>
      </c>
      <c r="D1404" s="218"/>
      <c r="E1404" s="217" t="s">
        <v>3065</v>
      </c>
      <c r="F1404" s="219" t="s">
        <v>2089</v>
      </c>
      <c r="G1404" s="217" t="s">
        <v>528</v>
      </c>
      <c r="H1404" s="217" t="s">
        <v>2090</v>
      </c>
      <c r="I1404" s="221"/>
    </row>
    <row r="1405" spans="2:9" x14ac:dyDescent="0.25">
      <c r="B1405" s="212">
        <v>1403</v>
      </c>
      <c r="C1405" s="212" t="s">
        <v>2092</v>
      </c>
      <c r="D1405" s="213"/>
      <c r="E1405" s="212" t="s">
        <v>3063</v>
      </c>
      <c r="F1405" s="214">
        <v>4825</v>
      </c>
      <c r="G1405" s="215">
        <v>13</v>
      </c>
      <c r="H1405" s="212" t="s">
        <v>2093</v>
      </c>
      <c r="I1405" s="216"/>
    </row>
    <row r="1406" spans="2:9" x14ac:dyDescent="0.25">
      <c r="B1406" s="217">
        <v>1404</v>
      </c>
      <c r="C1406" s="217" t="s">
        <v>2094</v>
      </c>
      <c r="D1406" s="218"/>
      <c r="E1406" s="217" t="s">
        <v>3063</v>
      </c>
      <c r="F1406" s="219">
        <v>4825</v>
      </c>
      <c r="G1406" s="220">
        <v>13</v>
      </c>
      <c r="H1406" s="217" t="s">
        <v>2095</v>
      </c>
      <c r="I1406" s="221"/>
    </row>
    <row r="1407" spans="2:9" x14ac:dyDescent="0.25">
      <c r="B1407" s="212">
        <v>1405</v>
      </c>
      <c r="C1407" s="212" t="s">
        <v>264</v>
      </c>
      <c r="D1407" s="213"/>
      <c r="E1407" s="212" t="s">
        <v>3063</v>
      </c>
      <c r="F1407" s="214">
        <v>4825</v>
      </c>
      <c r="G1407" s="215">
        <v>13</v>
      </c>
      <c r="H1407" s="212" t="s">
        <v>486</v>
      </c>
      <c r="I1407" s="216"/>
    </row>
    <row r="1408" spans="2:9" x14ac:dyDescent="0.25">
      <c r="B1408" s="217">
        <v>1406</v>
      </c>
      <c r="C1408" s="217" t="s">
        <v>2097</v>
      </c>
      <c r="D1408" s="218"/>
      <c r="E1408" s="217" t="s">
        <v>3065</v>
      </c>
      <c r="F1408" s="219" t="s">
        <v>26</v>
      </c>
      <c r="G1408" s="217" t="s">
        <v>528</v>
      </c>
      <c r="H1408" s="217" t="s">
        <v>2096</v>
      </c>
      <c r="I1408" s="221"/>
    </row>
    <row r="1409" spans="2:9" x14ac:dyDescent="0.25">
      <c r="B1409" s="212">
        <v>1407</v>
      </c>
      <c r="C1409" s="212" t="s">
        <v>416</v>
      </c>
      <c r="D1409" s="213"/>
      <c r="E1409" s="212" t="s">
        <v>3065</v>
      </c>
      <c r="F1409" s="214" t="s">
        <v>2461</v>
      </c>
      <c r="G1409" s="212" t="s">
        <v>528</v>
      </c>
      <c r="H1409" s="212" t="s">
        <v>2462</v>
      </c>
      <c r="I1409" s="216"/>
    </row>
    <row r="1410" spans="2:9" x14ac:dyDescent="0.25">
      <c r="B1410" s="217">
        <v>1408</v>
      </c>
      <c r="C1410" s="217" t="s">
        <v>2540</v>
      </c>
      <c r="D1410" s="218"/>
      <c r="E1410" s="217" t="s">
        <v>3063</v>
      </c>
      <c r="F1410" s="219">
        <v>4825</v>
      </c>
      <c r="G1410" s="220">
        <v>13</v>
      </c>
      <c r="H1410" s="217" t="s">
        <v>2099</v>
      </c>
      <c r="I1410" s="221"/>
    </row>
    <row r="1411" spans="2:9" x14ac:dyDescent="0.25">
      <c r="B1411" s="212">
        <v>1409</v>
      </c>
      <c r="C1411" s="212" t="s">
        <v>2100</v>
      </c>
      <c r="D1411" s="213"/>
      <c r="E1411" s="212" t="s">
        <v>3063</v>
      </c>
      <c r="F1411" s="214">
        <v>4825</v>
      </c>
      <c r="G1411" s="215">
        <v>13</v>
      </c>
      <c r="H1411" s="212" t="s">
        <v>2101</v>
      </c>
      <c r="I1411" s="216"/>
    </row>
    <row r="1412" spans="2:9" x14ac:dyDescent="0.25">
      <c r="B1412" s="217">
        <v>1410</v>
      </c>
      <c r="C1412" s="217" t="s">
        <v>2102</v>
      </c>
      <c r="D1412" s="218"/>
      <c r="E1412" s="217" t="s">
        <v>3063</v>
      </c>
      <c r="F1412" s="219">
        <v>780</v>
      </c>
      <c r="G1412" s="220">
        <v>13</v>
      </c>
      <c r="H1412" s="217" t="s">
        <v>2103</v>
      </c>
      <c r="I1412" s="221"/>
    </row>
    <row r="1413" spans="2:9" x14ac:dyDescent="0.25">
      <c r="B1413" s="212">
        <v>1411</v>
      </c>
      <c r="C1413" s="212" t="s">
        <v>2070</v>
      </c>
      <c r="D1413" s="213"/>
      <c r="E1413" s="212" t="s">
        <v>3064</v>
      </c>
      <c r="F1413" s="214" t="s">
        <v>36</v>
      </c>
      <c r="G1413" s="212" t="s">
        <v>528</v>
      </c>
      <c r="H1413" s="212" t="s">
        <v>2107</v>
      </c>
      <c r="I1413" s="216"/>
    </row>
    <row r="1414" spans="2:9" x14ac:dyDescent="0.25">
      <c r="B1414" s="217">
        <v>1412</v>
      </c>
      <c r="C1414" s="217" t="s">
        <v>2104</v>
      </c>
      <c r="D1414" s="218"/>
      <c r="E1414" s="217" t="s">
        <v>3063</v>
      </c>
      <c r="F1414" s="219">
        <v>4825</v>
      </c>
      <c r="G1414" s="220">
        <v>13</v>
      </c>
      <c r="H1414" s="217" t="s">
        <v>2305</v>
      </c>
      <c r="I1414" s="221"/>
    </row>
    <row r="1415" spans="2:9" x14ac:dyDescent="0.25">
      <c r="B1415" s="212">
        <v>1413</v>
      </c>
      <c r="C1415" s="212" t="s">
        <v>2105</v>
      </c>
      <c r="D1415" s="213"/>
      <c r="E1415" s="212" t="s">
        <v>3063</v>
      </c>
      <c r="F1415" s="214">
        <v>3183</v>
      </c>
      <c r="G1415" s="215">
        <v>13</v>
      </c>
      <c r="H1415" s="212" t="s">
        <v>2108</v>
      </c>
      <c r="I1415" s="216"/>
    </row>
    <row r="1416" spans="2:9" x14ac:dyDescent="0.25">
      <c r="B1416" s="217">
        <v>1414</v>
      </c>
      <c r="C1416" s="217" t="s">
        <v>2106</v>
      </c>
      <c r="D1416" s="218"/>
      <c r="E1416" s="217" t="s">
        <v>3065</v>
      </c>
      <c r="F1416" s="219" t="s">
        <v>26</v>
      </c>
      <c r="G1416" s="217" t="s">
        <v>528</v>
      </c>
      <c r="H1416" s="217" t="s">
        <v>2109</v>
      </c>
      <c r="I1416" s="221"/>
    </row>
    <row r="1417" spans="2:9" x14ac:dyDescent="0.25">
      <c r="B1417" s="212">
        <v>1415</v>
      </c>
      <c r="C1417" s="212" t="s">
        <v>2111</v>
      </c>
      <c r="D1417" s="213"/>
      <c r="E1417" s="212" t="s">
        <v>3065</v>
      </c>
      <c r="F1417" s="214" t="s">
        <v>26</v>
      </c>
      <c r="G1417" s="212" t="s">
        <v>528</v>
      </c>
      <c r="H1417" s="212" t="s">
        <v>2112</v>
      </c>
      <c r="I1417" s="216"/>
    </row>
    <row r="1418" spans="2:9" x14ac:dyDescent="0.25">
      <c r="B1418" s="217">
        <v>1416</v>
      </c>
      <c r="C1418" s="217" t="s">
        <v>2113</v>
      </c>
      <c r="D1418" s="218"/>
      <c r="E1418" s="217" t="s">
        <v>3063</v>
      </c>
      <c r="F1418" s="219">
        <v>780</v>
      </c>
      <c r="G1418" s="220">
        <v>23</v>
      </c>
      <c r="H1418" s="217" t="s">
        <v>2114</v>
      </c>
      <c r="I1418" s="221"/>
    </row>
    <row r="1419" spans="2:9" x14ac:dyDescent="0.25">
      <c r="B1419" s="212">
        <v>1417</v>
      </c>
      <c r="C1419" s="212" t="s">
        <v>2115</v>
      </c>
      <c r="D1419" s="213"/>
      <c r="E1419" s="212" t="s">
        <v>3063</v>
      </c>
      <c r="F1419" s="214">
        <v>4773</v>
      </c>
      <c r="G1419" s="215">
        <v>23</v>
      </c>
      <c r="H1419" s="212" t="s">
        <v>2116</v>
      </c>
      <c r="I1419" s="216"/>
    </row>
    <row r="1420" spans="2:9" x14ac:dyDescent="0.25">
      <c r="B1420" s="217">
        <v>1418</v>
      </c>
      <c r="C1420" s="217" t="s">
        <v>2117</v>
      </c>
      <c r="D1420" s="218"/>
      <c r="E1420" s="217" t="s">
        <v>3063</v>
      </c>
      <c r="F1420" s="219">
        <v>4825</v>
      </c>
      <c r="G1420" s="220">
        <v>13</v>
      </c>
      <c r="H1420" s="217" t="s">
        <v>2118</v>
      </c>
      <c r="I1420" s="221"/>
    </row>
    <row r="1421" spans="2:9" x14ac:dyDescent="0.25">
      <c r="B1421" s="212">
        <v>1419</v>
      </c>
      <c r="C1421" s="212" t="s">
        <v>2119</v>
      </c>
      <c r="D1421" s="213"/>
      <c r="E1421" s="212" t="s">
        <v>3065</v>
      </c>
      <c r="F1421" s="214" t="s">
        <v>26</v>
      </c>
      <c r="G1421" s="212" t="s">
        <v>528</v>
      </c>
      <c r="H1421" s="212" t="s">
        <v>2120</v>
      </c>
      <c r="I1421" s="216"/>
    </row>
    <row r="1422" spans="2:9" x14ac:dyDescent="0.25">
      <c r="B1422" s="217">
        <v>1420</v>
      </c>
      <c r="C1422" s="217"/>
      <c r="D1422" s="218"/>
      <c r="E1422" s="217"/>
      <c r="F1422" s="219"/>
      <c r="G1422" s="217"/>
      <c r="H1422" s="217"/>
      <c r="I1422" s="221"/>
    </row>
    <row r="1423" spans="2:9" x14ac:dyDescent="0.25">
      <c r="B1423" s="212">
        <v>1421</v>
      </c>
      <c r="C1423" s="212" t="s">
        <v>2121</v>
      </c>
      <c r="D1423" s="213"/>
      <c r="E1423" s="212" t="s">
        <v>3063</v>
      </c>
      <c r="F1423" s="214">
        <v>4825</v>
      </c>
      <c r="G1423" s="215">
        <v>13</v>
      </c>
      <c r="H1423" s="212" t="s">
        <v>2122</v>
      </c>
      <c r="I1423" s="216"/>
    </row>
    <row r="1424" spans="2:9" x14ac:dyDescent="0.25">
      <c r="B1424" s="217">
        <v>1422</v>
      </c>
      <c r="C1424" s="217" t="s">
        <v>2123</v>
      </c>
      <c r="D1424" s="218"/>
      <c r="E1424" s="217" t="s">
        <v>3063</v>
      </c>
      <c r="F1424" s="219">
        <v>4825</v>
      </c>
      <c r="G1424" s="220">
        <v>13</v>
      </c>
      <c r="H1424" s="217" t="s">
        <v>2124</v>
      </c>
      <c r="I1424" s="221"/>
    </row>
    <row r="1425" spans="2:9" x14ac:dyDescent="0.25">
      <c r="B1425" s="212">
        <v>1423</v>
      </c>
      <c r="C1425" s="212" t="s">
        <v>1939</v>
      </c>
      <c r="D1425" s="213"/>
      <c r="E1425" s="212" t="s">
        <v>3063</v>
      </c>
      <c r="F1425" s="214">
        <v>147</v>
      </c>
      <c r="G1425" s="215">
        <v>13</v>
      </c>
      <c r="H1425" s="212" t="s">
        <v>1940</v>
      </c>
      <c r="I1425" s="216"/>
    </row>
    <row r="1426" spans="2:9" x14ac:dyDescent="0.25">
      <c r="B1426" s="217">
        <v>1424</v>
      </c>
      <c r="C1426" s="217" t="s">
        <v>1603</v>
      </c>
      <c r="D1426" s="218"/>
      <c r="E1426" s="217" t="s">
        <v>3065</v>
      </c>
      <c r="F1426" s="219">
        <v>7802</v>
      </c>
      <c r="G1426" s="217" t="s">
        <v>354</v>
      </c>
      <c r="H1426" s="217" t="s">
        <v>2984</v>
      </c>
      <c r="I1426" s="221"/>
    </row>
    <row r="1427" spans="2:9" x14ac:dyDescent="0.25">
      <c r="B1427" s="212">
        <v>1425</v>
      </c>
      <c r="C1427" s="212" t="s">
        <v>2132</v>
      </c>
      <c r="D1427" s="213"/>
      <c r="E1427" s="212" t="s">
        <v>3063</v>
      </c>
      <c r="F1427" s="214">
        <v>2734</v>
      </c>
      <c r="G1427" s="215">
        <v>13</v>
      </c>
      <c r="H1427" s="212" t="s">
        <v>2125</v>
      </c>
      <c r="I1427" s="216"/>
    </row>
    <row r="1428" spans="2:9" x14ac:dyDescent="0.25">
      <c r="B1428" s="217">
        <v>1426</v>
      </c>
      <c r="C1428" s="217" t="s">
        <v>2126</v>
      </c>
      <c r="D1428" s="218"/>
      <c r="E1428" s="217" t="s">
        <v>3063</v>
      </c>
      <c r="F1428" s="219">
        <v>4825</v>
      </c>
      <c r="G1428" s="220">
        <v>13</v>
      </c>
      <c r="H1428" s="217" t="s">
        <v>2127</v>
      </c>
      <c r="I1428" s="221"/>
    </row>
    <row r="1429" spans="2:9" x14ac:dyDescent="0.25">
      <c r="B1429" s="212">
        <v>1427</v>
      </c>
      <c r="C1429" s="212" t="s">
        <v>2128</v>
      </c>
      <c r="D1429" s="213"/>
      <c r="E1429" s="212" t="s">
        <v>3065</v>
      </c>
      <c r="F1429" s="214" t="s">
        <v>26</v>
      </c>
      <c r="G1429" s="212" t="s">
        <v>528</v>
      </c>
      <c r="H1429" s="212">
        <v>41505</v>
      </c>
      <c r="I1429" s="216"/>
    </row>
    <row r="1430" spans="2:9" x14ac:dyDescent="0.25">
      <c r="B1430" s="217">
        <v>1428</v>
      </c>
      <c r="C1430" s="217" t="s">
        <v>2129</v>
      </c>
      <c r="D1430" s="218"/>
      <c r="E1430" s="217" t="s">
        <v>3065</v>
      </c>
      <c r="F1430" s="219" t="s">
        <v>26</v>
      </c>
      <c r="G1430" s="217" t="s">
        <v>528</v>
      </c>
      <c r="H1430" s="217">
        <v>3502503</v>
      </c>
      <c r="I1430" s="221"/>
    </row>
    <row r="1431" spans="2:9" x14ac:dyDescent="0.25">
      <c r="B1431" s="212">
        <v>1429</v>
      </c>
      <c r="C1431" s="212" t="s">
        <v>2130</v>
      </c>
      <c r="D1431" s="213"/>
      <c r="E1431" s="212" t="s">
        <v>3063</v>
      </c>
      <c r="F1431" s="214">
        <v>780</v>
      </c>
      <c r="G1431" s="215">
        <v>23</v>
      </c>
      <c r="H1431" s="212" t="s">
        <v>2131</v>
      </c>
      <c r="I1431" s="216"/>
    </row>
    <row r="1432" spans="2:9" x14ac:dyDescent="0.25">
      <c r="B1432" s="217">
        <v>1430</v>
      </c>
      <c r="C1432" s="217" t="s">
        <v>1515</v>
      </c>
      <c r="D1432" s="218"/>
      <c r="E1432" s="217" t="s">
        <v>3065</v>
      </c>
      <c r="F1432" s="219" t="s">
        <v>28</v>
      </c>
      <c r="G1432" s="217" t="s">
        <v>354</v>
      </c>
      <c r="H1432" s="217" t="s">
        <v>1516</v>
      </c>
      <c r="I1432" s="221"/>
    </row>
    <row r="1433" spans="2:9" x14ac:dyDescent="0.25">
      <c r="B1433" s="212">
        <v>1431</v>
      </c>
      <c r="C1433" s="212" t="s">
        <v>2190</v>
      </c>
      <c r="D1433" s="213"/>
      <c r="E1433" s="212" t="s">
        <v>3064</v>
      </c>
      <c r="F1433" s="214" t="s">
        <v>36</v>
      </c>
      <c r="G1433" s="212" t="s">
        <v>528</v>
      </c>
      <c r="H1433" s="212" t="s">
        <v>2135</v>
      </c>
      <c r="I1433" s="216"/>
    </row>
    <row r="1434" spans="2:9" x14ac:dyDescent="0.25">
      <c r="B1434" s="217">
        <v>1432</v>
      </c>
      <c r="C1434" s="217" t="s">
        <v>290</v>
      </c>
      <c r="D1434" s="218"/>
      <c r="E1434" s="217" t="s">
        <v>3063</v>
      </c>
      <c r="F1434" s="219">
        <v>4818</v>
      </c>
      <c r="G1434" s="220">
        <v>13</v>
      </c>
      <c r="H1434" s="217" t="s">
        <v>291</v>
      </c>
      <c r="I1434" s="221"/>
    </row>
    <row r="1435" spans="2:9" x14ac:dyDescent="0.25">
      <c r="B1435" s="212">
        <v>1433</v>
      </c>
      <c r="C1435" s="212" t="s">
        <v>2136</v>
      </c>
      <c r="D1435" s="213"/>
      <c r="E1435" s="212" t="s">
        <v>3063</v>
      </c>
      <c r="F1435" s="214">
        <v>780</v>
      </c>
      <c r="G1435" s="215">
        <v>23</v>
      </c>
      <c r="H1435" s="212" t="s">
        <v>2137</v>
      </c>
      <c r="I1435" s="216"/>
    </row>
    <row r="1436" spans="2:9" x14ac:dyDescent="0.25">
      <c r="B1436" s="217">
        <v>1434</v>
      </c>
      <c r="C1436" s="217" t="s">
        <v>2138</v>
      </c>
      <c r="D1436" s="218"/>
      <c r="E1436" s="217" t="s">
        <v>3063</v>
      </c>
      <c r="F1436" s="219">
        <v>4825</v>
      </c>
      <c r="G1436" s="220">
        <v>13</v>
      </c>
      <c r="H1436" s="217" t="s">
        <v>2139</v>
      </c>
      <c r="I1436" s="221"/>
    </row>
    <row r="1437" spans="2:9" x14ac:dyDescent="0.25">
      <c r="B1437" s="212">
        <v>1435</v>
      </c>
      <c r="C1437" s="212" t="s">
        <v>2140</v>
      </c>
      <c r="D1437" s="213"/>
      <c r="E1437" s="212" t="s">
        <v>3065</v>
      </c>
      <c r="F1437" s="214" t="s">
        <v>28</v>
      </c>
      <c r="G1437" s="212" t="s">
        <v>528</v>
      </c>
      <c r="H1437" s="212" t="s">
        <v>2141</v>
      </c>
      <c r="I1437" s="216"/>
    </row>
    <row r="1438" spans="2:9" x14ac:dyDescent="0.25">
      <c r="B1438" s="217">
        <v>1436</v>
      </c>
      <c r="C1438" s="217" t="s">
        <v>311</v>
      </c>
      <c r="D1438" s="218"/>
      <c r="E1438" s="217" t="s">
        <v>3064</v>
      </c>
      <c r="F1438" s="219" t="s">
        <v>36</v>
      </c>
      <c r="G1438" s="217" t="s">
        <v>528</v>
      </c>
      <c r="H1438" s="217" t="s">
        <v>2142</v>
      </c>
      <c r="I1438" s="221"/>
    </row>
    <row r="1439" spans="2:9" x14ac:dyDescent="0.25">
      <c r="B1439" s="212">
        <v>1437</v>
      </c>
      <c r="C1439" s="212" t="s">
        <v>2143</v>
      </c>
      <c r="D1439" s="213"/>
      <c r="E1439" s="212" t="s">
        <v>3063</v>
      </c>
      <c r="F1439" s="214">
        <v>4818</v>
      </c>
      <c r="G1439" s="215">
        <v>13</v>
      </c>
      <c r="H1439" s="212" t="s">
        <v>2144</v>
      </c>
      <c r="I1439" s="216"/>
    </row>
    <row r="1440" spans="2:9" x14ac:dyDescent="0.25">
      <c r="B1440" s="217">
        <v>1438</v>
      </c>
      <c r="C1440" s="217" t="s">
        <v>2252</v>
      </c>
      <c r="D1440" s="218"/>
      <c r="E1440" s="217" t="s">
        <v>3064</v>
      </c>
      <c r="F1440" s="219" t="s">
        <v>36</v>
      </c>
      <c r="G1440" s="217" t="s">
        <v>528</v>
      </c>
      <c r="H1440" s="217" t="s">
        <v>2145</v>
      </c>
      <c r="I1440" s="221"/>
    </row>
    <row r="1441" spans="2:9" x14ac:dyDescent="0.25">
      <c r="B1441" s="212">
        <v>1439</v>
      </c>
      <c r="C1441" s="212" t="s">
        <v>2146</v>
      </c>
      <c r="D1441" s="213"/>
      <c r="E1441" s="212" t="s">
        <v>3063</v>
      </c>
      <c r="F1441" s="214">
        <v>4818</v>
      </c>
      <c r="G1441" s="215">
        <v>13</v>
      </c>
      <c r="H1441" s="212" t="s">
        <v>2147</v>
      </c>
      <c r="I1441" s="216"/>
    </row>
    <row r="1442" spans="2:9" x14ac:dyDescent="0.25">
      <c r="B1442" s="217">
        <v>1440</v>
      </c>
      <c r="C1442" s="217" t="s">
        <v>2148</v>
      </c>
      <c r="D1442" s="218"/>
      <c r="E1442" s="217" t="s">
        <v>3063</v>
      </c>
      <c r="F1442" s="219">
        <v>949</v>
      </c>
      <c r="G1442" s="220">
        <v>13</v>
      </c>
      <c r="H1442" s="217" t="s">
        <v>2149</v>
      </c>
      <c r="I1442" s="221"/>
    </row>
    <row r="1443" spans="2:9" x14ac:dyDescent="0.25">
      <c r="B1443" s="212">
        <v>1441</v>
      </c>
      <c r="C1443" s="212" t="s">
        <v>2396</v>
      </c>
      <c r="D1443" s="213"/>
      <c r="E1443" s="212" t="s">
        <v>3064</v>
      </c>
      <c r="F1443" s="214" t="s">
        <v>36</v>
      </c>
      <c r="G1443" s="212" t="s">
        <v>528</v>
      </c>
      <c r="H1443" s="212" t="s">
        <v>2150</v>
      </c>
      <c r="I1443" s="216"/>
    </row>
    <row r="1444" spans="2:9" x14ac:dyDescent="0.25">
      <c r="B1444" s="217">
        <v>1442</v>
      </c>
      <c r="C1444" s="217" t="s">
        <v>2151</v>
      </c>
      <c r="D1444" s="218"/>
      <c r="E1444" s="217" t="s">
        <v>3063</v>
      </c>
      <c r="F1444" s="219">
        <v>949</v>
      </c>
      <c r="G1444" s="220">
        <v>23</v>
      </c>
      <c r="H1444" s="217" t="s">
        <v>216</v>
      </c>
      <c r="I1444" s="221"/>
    </row>
    <row r="1445" spans="2:9" x14ac:dyDescent="0.25">
      <c r="B1445" s="212">
        <v>1443</v>
      </c>
      <c r="C1445" s="212" t="s">
        <v>2152</v>
      </c>
      <c r="D1445" s="213"/>
      <c r="E1445" s="212" t="s">
        <v>3063</v>
      </c>
      <c r="F1445" s="214">
        <v>949</v>
      </c>
      <c r="G1445" s="215">
        <v>23</v>
      </c>
      <c r="H1445" s="212" t="s">
        <v>2153</v>
      </c>
      <c r="I1445" s="216"/>
    </row>
    <row r="1446" spans="2:9" x14ac:dyDescent="0.25">
      <c r="B1446" s="217">
        <v>1444</v>
      </c>
      <c r="C1446" s="217" t="s">
        <v>1183</v>
      </c>
      <c r="D1446" s="218"/>
      <c r="E1446" s="217" t="s">
        <v>3063</v>
      </c>
      <c r="F1446" s="219">
        <v>4818</v>
      </c>
      <c r="G1446" s="220">
        <v>13</v>
      </c>
      <c r="H1446" s="217" t="s">
        <v>1184</v>
      </c>
      <c r="I1446" s="221"/>
    </row>
    <row r="1447" spans="2:9" x14ac:dyDescent="0.25">
      <c r="B1447" s="212">
        <v>1445</v>
      </c>
      <c r="C1447" s="212" t="s">
        <v>2154</v>
      </c>
      <c r="D1447" s="213"/>
      <c r="E1447" s="212" t="s">
        <v>3063</v>
      </c>
      <c r="F1447" s="214">
        <v>2734</v>
      </c>
      <c r="G1447" s="215">
        <v>13</v>
      </c>
      <c r="H1447" s="212" t="s">
        <v>2155</v>
      </c>
      <c r="I1447" s="216"/>
    </row>
    <row r="1448" spans="2:9" x14ac:dyDescent="0.25">
      <c r="B1448" s="217">
        <v>1446</v>
      </c>
      <c r="C1448" s="217" t="s">
        <v>31</v>
      </c>
      <c r="D1448" s="218"/>
      <c r="E1448" s="217" t="s">
        <v>3063</v>
      </c>
      <c r="F1448" s="219">
        <v>4825</v>
      </c>
      <c r="G1448" s="220">
        <v>13</v>
      </c>
      <c r="H1448" s="217" t="s">
        <v>112</v>
      </c>
      <c r="I1448" s="221"/>
    </row>
    <row r="1449" spans="2:9" x14ac:dyDescent="0.25">
      <c r="B1449" s="212">
        <v>1447</v>
      </c>
      <c r="C1449" s="212" t="s">
        <v>2158</v>
      </c>
      <c r="D1449" s="213"/>
      <c r="E1449" s="212" t="s">
        <v>3063</v>
      </c>
      <c r="F1449" s="214">
        <v>4825</v>
      </c>
      <c r="G1449" s="215">
        <v>13</v>
      </c>
      <c r="H1449" s="212" t="s">
        <v>2159</v>
      </c>
      <c r="I1449" s="216"/>
    </row>
    <row r="1450" spans="2:9" x14ac:dyDescent="0.25">
      <c r="B1450" s="217">
        <v>1448</v>
      </c>
      <c r="C1450" s="217" t="s">
        <v>2191</v>
      </c>
      <c r="D1450" s="218"/>
      <c r="E1450" s="217" t="s">
        <v>3064</v>
      </c>
      <c r="F1450" s="219" t="s">
        <v>36</v>
      </c>
      <c r="G1450" s="217" t="s">
        <v>528</v>
      </c>
      <c r="H1450" s="217" t="s">
        <v>2160</v>
      </c>
      <c r="I1450" s="221"/>
    </row>
    <row r="1451" spans="2:9" x14ac:dyDescent="0.25">
      <c r="B1451" s="212">
        <v>1449</v>
      </c>
      <c r="C1451" s="212" t="s">
        <v>253</v>
      </c>
      <c r="D1451" s="213"/>
      <c r="E1451" s="212" t="s">
        <v>3063</v>
      </c>
      <c r="F1451" s="214">
        <v>4825</v>
      </c>
      <c r="G1451" s="215">
        <v>13</v>
      </c>
      <c r="H1451" s="212" t="s">
        <v>484</v>
      </c>
      <c r="I1451" s="216"/>
    </row>
    <row r="1452" spans="2:9" x14ac:dyDescent="0.25">
      <c r="B1452" s="217">
        <v>1450</v>
      </c>
      <c r="C1452" s="217" t="s">
        <v>2161</v>
      </c>
      <c r="D1452" s="218"/>
      <c r="E1452" s="217" t="s">
        <v>3065</v>
      </c>
      <c r="F1452" s="219" t="s">
        <v>26</v>
      </c>
      <c r="G1452" s="217" t="s">
        <v>354</v>
      </c>
      <c r="H1452" s="217" t="s">
        <v>2167</v>
      </c>
      <c r="I1452" s="221"/>
    </row>
    <row r="1453" spans="2:9" x14ac:dyDescent="0.25">
      <c r="B1453" s="212">
        <v>1451</v>
      </c>
      <c r="C1453" s="212" t="s">
        <v>2192</v>
      </c>
      <c r="D1453" s="213"/>
      <c r="E1453" s="212" t="s">
        <v>3064</v>
      </c>
      <c r="F1453" s="214" t="s">
        <v>36</v>
      </c>
      <c r="G1453" s="212" t="s">
        <v>528</v>
      </c>
      <c r="H1453" s="212" t="s">
        <v>2168</v>
      </c>
      <c r="I1453" s="216"/>
    </row>
    <row r="1454" spans="2:9" x14ac:dyDescent="0.25">
      <c r="B1454" s="217">
        <v>1452</v>
      </c>
      <c r="C1454" s="217" t="s">
        <v>2162</v>
      </c>
      <c r="D1454" s="218"/>
      <c r="E1454" s="217" t="s">
        <v>3063</v>
      </c>
      <c r="F1454" s="219">
        <v>949</v>
      </c>
      <c r="G1454" s="220">
        <v>13</v>
      </c>
      <c r="H1454" s="217" t="s">
        <v>2169</v>
      </c>
      <c r="I1454" s="221"/>
    </row>
    <row r="1455" spans="2:9" x14ac:dyDescent="0.25">
      <c r="B1455" s="212">
        <v>1453</v>
      </c>
      <c r="C1455" s="212" t="s">
        <v>192</v>
      </c>
      <c r="D1455" s="213"/>
      <c r="E1455" s="212" t="s">
        <v>3063</v>
      </c>
      <c r="F1455" s="214">
        <v>949</v>
      </c>
      <c r="G1455" s="215">
        <v>23</v>
      </c>
      <c r="H1455" s="212" t="s">
        <v>193</v>
      </c>
      <c r="I1455" s="216"/>
    </row>
    <row r="1456" spans="2:9" x14ac:dyDescent="0.25">
      <c r="B1456" s="217">
        <v>1454</v>
      </c>
      <c r="C1456" s="217" t="s">
        <v>2163</v>
      </c>
      <c r="D1456" s="218"/>
      <c r="E1456" s="217" t="s">
        <v>3063</v>
      </c>
      <c r="F1456" s="219">
        <v>4825</v>
      </c>
      <c r="G1456" s="220">
        <v>13</v>
      </c>
      <c r="H1456" s="217" t="s">
        <v>2170</v>
      </c>
      <c r="I1456" s="221"/>
    </row>
    <row r="1457" spans="2:9" x14ac:dyDescent="0.25">
      <c r="B1457" s="212">
        <v>1455</v>
      </c>
      <c r="C1457" s="212" t="s">
        <v>2164</v>
      </c>
      <c r="D1457" s="213"/>
      <c r="E1457" s="212" t="s">
        <v>3065</v>
      </c>
      <c r="F1457" s="214" t="s">
        <v>28</v>
      </c>
      <c r="G1457" s="212" t="s">
        <v>528</v>
      </c>
      <c r="H1457" s="212" t="s">
        <v>2171</v>
      </c>
      <c r="I1457" s="216"/>
    </row>
    <row r="1458" spans="2:9" x14ac:dyDescent="0.25">
      <c r="B1458" s="217">
        <v>1456</v>
      </c>
      <c r="C1458" s="217" t="s">
        <v>2165</v>
      </c>
      <c r="D1458" s="218"/>
      <c r="E1458" s="217" t="s">
        <v>3065</v>
      </c>
      <c r="F1458" s="219" t="s">
        <v>2166</v>
      </c>
      <c r="G1458" s="217" t="s">
        <v>354</v>
      </c>
      <c r="H1458" s="217" t="s">
        <v>2172</v>
      </c>
      <c r="I1458" s="221"/>
    </row>
    <row r="1459" spans="2:9" x14ac:dyDescent="0.25">
      <c r="B1459" s="212">
        <v>1457</v>
      </c>
      <c r="C1459" s="212" t="s">
        <v>2173</v>
      </c>
      <c r="D1459" s="213"/>
      <c r="E1459" s="212" t="s">
        <v>3063</v>
      </c>
      <c r="F1459" s="214">
        <v>4825</v>
      </c>
      <c r="G1459" s="215">
        <v>23</v>
      </c>
      <c r="H1459" s="212" t="s">
        <v>2174</v>
      </c>
      <c r="I1459" s="216"/>
    </row>
    <row r="1460" spans="2:9" x14ac:dyDescent="0.25">
      <c r="B1460" s="217">
        <v>1458</v>
      </c>
      <c r="C1460" s="217" t="s">
        <v>2175</v>
      </c>
      <c r="D1460" s="218"/>
      <c r="E1460" s="217" t="s">
        <v>3063</v>
      </c>
      <c r="F1460" s="219">
        <v>4825</v>
      </c>
      <c r="G1460" s="220">
        <v>13</v>
      </c>
      <c r="H1460" s="217" t="s">
        <v>2176</v>
      </c>
      <c r="I1460" s="221"/>
    </row>
    <row r="1461" spans="2:9" x14ac:dyDescent="0.25">
      <c r="B1461" s="212">
        <v>1459</v>
      </c>
      <c r="C1461" s="212" t="s">
        <v>2177</v>
      </c>
      <c r="D1461" s="213"/>
      <c r="E1461" s="212" t="s">
        <v>3063</v>
      </c>
      <c r="F1461" s="214">
        <v>4818</v>
      </c>
      <c r="G1461" s="215">
        <v>23</v>
      </c>
      <c r="H1461" s="212" t="s">
        <v>2178</v>
      </c>
      <c r="I1461" s="216"/>
    </row>
    <row r="1462" spans="2:9" x14ac:dyDescent="0.25">
      <c r="B1462" s="217">
        <v>1460</v>
      </c>
      <c r="C1462" s="217" t="s">
        <v>2193</v>
      </c>
      <c r="D1462" s="218"/>
      <c r="E1462" s="217" t="s">
        <v>3064</v>
      </c>
      <c r="F1462" s="219" t="s">
        <v>36</v>
      </c>
      <c r="G1462" s="217" t="s">
        <v>528</v>
      </c>
      <c r="H1462" s="217" t="s">
        <v>2179</v>
      </c>
      <c r="I1462" s="221"/>
    </row>
    <row r="1463" spans="2:9" x14ac:dyDescent="0.25">
      <c r="B1463" s="212">
        <v>1461</v>
      </c>
      <c r="C1463" s="212" t="s">
        <v>2180</v>
      </c>
      <c r="D1463" s="213"/>
      <c r="E1463" s="212" t="s">
        <v>3064</v>
      </c>
      <c r="F1463" s="214" t="s">
        <v>36</v>
      </c>
      <c r="G1463" s="212" t="s">
        <v>528</v>
      </c>
      <c r="H1463" s="212" t="s">
        <v>2181</v>
      </c>
      <c r="I1463" s="216"/>
    </row>
    <row r="1464" spans="2:9" x14ac:dyDescent="0.25">
      <c r="B1464" s="217">
        <v>1462</v>
      </c>
      <c r="C1464" s="217" t="s">
        <v>2182</v>
      </c>
      <c r="D1464" s="218"/>
      <c r="E1464" s="217" t="s">
        <v>3063</v>
      </c>
      <c r="F1464" s="219">
        <v>4818</v>
      </c>
      <c r="G1464" s="217">
        <v>1288</v>
      </c>
      <c r="H1464" s="217" t="s">
        <v>2183</v>
      </c>
      <c r="I1464" s="221"/>
    </row>
    <row r="1465" spans="2:9" x14ac:dyDescent="0.25">
      <c r="B1465" s="212">
        <v>1463</v>
      </c>
      <c r="C1465" s="212" t="s">
        <v>2184</v>
      </c>
      <c r="D1465" s="213"/>
      <c r="E1465" s="212" t="s">
        <v>3063</v>
      </c>
      <c r="F1465" s="214">
        <v>949</v>
      </c>
      <c r="G1465" s="212">
        <v>1288</v>
      </c>
      <c r="H1465" s="212" t="s">
        <v>2185</v>
      </c>
      <c r="I1465" s="216"/>
    </row>
    <row r="1466" spans="2:9" x14ac:dyDescent="0.25">
      <c r="B1466" s="217">
        <v>1464</v>
      </c>
      <c r="C1466" s="217" t="s">
        <v>1337</v>
      </c>
      <c r="D1466" s="218"/>
      <c r="E1466" s="217" t="s">
        <v>3063</v>
      </c>
      <c r="F1466" s="219">
        <v>4818</v>
      </c>
      <c r="G1466" s="220">
        <v>13</v>
      </c>
      <c r="H1466" s="217" t="s">
        <v>1331</v>
      </c>
      <c r="I1466" s="221"/>
    </row>
    <row r="1467" spans="2:9" x14ac:dyDescent="0.25">
      <c r="B1467" s="212">
        <v>1465</v>
      </c>
      <c r="C1467" s="212" t="s">
        <v>2194</v>
      </c>
      <c r="D1467" s="213"/>
      <c r="E1467" s="212" t="s">
        <v>3064</v>
      </c>
      <c r="F1467" s="214" t="s">
        <v>2186</v>
      </c>
      <c r="G1467" s="212" t="s">
        <v>528</v>
      </c>
      <c r="H1467" s="212" t="s">
        <v>2187</v>
      </c>
      <c r="I1467" s="216"/>
    </row>
    <row r="1468" spans="2:9" x14ac:dyDescent="0.25">
      <c r="B1468" s="217">
        <v>1466</v>
      </c>
      <c r="C1468" s="217" t="s">
        <v>2195</v>
      </c>
      <c r="D1468" s="218"/>
      <c r="E1468" s="217" t="s">
        <v>3063</v>
      </c>
      <c r="F1468" s="219">
        <v>4818</v>
      </c>
      <c r="G1468" s="220">
        <v>13</v>
      </c>
      <c r="H1468" s="217" t="s">
        <v>2196</v>
      </c>
      <c r="I1468" s="221"/>
    </row>
    <row r="1469" spans="2:9" x14ac:dyDescent="0.25">
      <c r="B1469" s="212">
        <v>1467</v>
      </c>
      <c r="C1469" s="212" t="s">
        <v>2197</v>
      </c>
      <c r="D1469" s="213"/>
      <c r="E1469" s="212" t="s">
        <v>3064</v>
      </c>
      <c r="F1469" s="214" t="s">
        <v>36</v>
      </c>
      <c r="G1469" s="212" t="s">
        <v>528</v>
      </c>
      <c r="H1469" s="212" t="s">
        <v>2198</v>
      </c>
      <c r="I1469" s="216"/>
    </row>
    <row r="1470" spans="2:9" x14ac:dyDescent="0.25">
      <c r="B1470" s="217">
        <v>1468</v>
      </c>
      <c r="C1470" s="217" t="s">
        <v>2263</v>
      </c>
      <c r="D1470" s="218"/>
      <c r="E1470" s="217" t="s">
        <v>3063</v>
      </c>
      <c r="F1470" s="219">
        <v>4818</v>
      </c>
      <c r="G1470" s="220">
        <v>13</v>
      </c>
      <c r="H1470" s="217" t="s">
        <v>2199</v>
      </c>
      <c r="I1470" s="221"/>
    </row>
    <row r="1471" spans="2:9" x14ac:dyDescent="0.25">
      <c r="B1471" s="212">
        <v>1469</v>
      </c>
      <c r="C1471" s="212" t="s">
        <v>2200</v>
      </c>
      <c r="D1471" s="213"/>
      <c r="E1471" s="212" t="s">
        <v>3063</v>
      </c>
      <c r="F1471" s="214">
        <v>949</v>
      </c>
      <c r="G1471" s="215">
        <v>13</v>
      </c>
      <c r="H1471" s="212" t="s">
        <v>2201</v>
      </c>
      <c r="I1471" s="216"/>
    </row>
    <row r="1472" spans="2:9" x14ac:dyDescent="0.25">
      <c r="B1472" s="217">
        <v>1470</v>
      </c>
      <c r="C1472" s="217" t="s">
        <v>2228</v>
      </c>
      <c r="D1472" s="218"/>
      <c r="E1472" s="217" t="s">
        <v>3063</v>
      </c>
      <c r="F1472" s="219">
        <v>3726</v>
      </c>
      <c r="G1472" s="220">
        <v>13</v>
      </c>
      <c r="H1472" s="217" t="s">
        <v>2202</v>
      </c>
      <c r="I1472" s="221"/>
    </row>
    <row r="1473" spans="2:9" x14ac:dyDescent="0.25">
      <c r="B1473" s="212">
        <v>1471</v>
      </c>
      <c r="C1473" s="212" t="s">
        <v>1652</v>
      </c>
      <c r="D1473" s="213"/>
      <c r="E1473" s="212" t="s">
        <v>3063</v>
      </c>
      <c r="F1473" s="214">
        <v>4818</v>
      </c>
      <c r="G1473" s="215">
        <v>13</v>
      </c>
      <c r="H1473" s="212" t="s">
        <v>1653</v>
      </c>
      <c r="I1473" s="216"/>
    </row>
    <row r="1474" spans="2:9" x14ac:dyDescent="0.25">
      <c r="B1474" s="217">
        <v>1472</v>
      </c>
      <c r="C1474" s="217" t="s">
        <v>2203</v>
      </c>
      <c r="D1474" s="218"/>
      <c r="E1474" s="217" t="s">
        <v>3065</v>
      </c>
      <c r="F1474" s="219" t="s">
        <v>28</v>
      </c>
      <c r="G1474" s="217" t="s">
        <v>528</v>
      </c>
      <c r="H1474" s="217" t="s">
        <v>2204</v>
      </c>
      <c r="I1474" s="221"/>
    </row>
    <row r="1475" spans="2:9" x14ac:dyDescent="0.25">
      <c r="B1475" s="212">
        <v>1473</v>
      </c>
      <c r="C1475" s="212" t="s">
        <v>2205</v>
      </c>
      <c r="D1475" s="213"/>
      <c r="E1475" s="212" t="s">
        <v>3063</v>
      </c>
      <c r="F1475" s="214">
        <v>780</v>
      </c>
      <c r="G1475" s="215">
        <v>13</v>
      </c>
      <c r="H1475" s="212" t="s">
        <v>2206</v>
      </c>
      <c r="I1475" s="216"/>
    </row>
    <row r="1476" spans="2:9" x14ac:dyDescent="0.25">
      <c r="B1476" s="217">
        <v>1474</v>
      </c>
      <c r="C1476" s="217" t="s">
        <v>1089</v>
      </c>
      <c r="D1476" s="218"/>
      <c r="E1476" s="217" t="s">
        <v>3063</v>
      </c>
      <c r="F1476" s="219">
        <v>4825</v>
      </c>
      <c r="G1476" s="220">
        <v>13</v>
      </c>
      <c r="H1476" s="217" t="s">
        <v>1090</v>
      </c>
      <c r="I1476" s="221"/>
    </row>
    <row r="1477" spans="2:9" x14ac:dyDescent="0.25">
      <c r="B1477" s="212">
        <v>1475</v>
      </c>
      <c r="C1477" s="212"/>
      <c r="D1477" s="213"/>
      <c r="E1477" s="212"/>
      <c r="F1477" s="214"/>
      <c r="G1477" s="215"/>
      <c r="H1477" s="212"/>
      <c r="I1477" s="216"/>
    </row>
    <row r="1478" spans="2:9" x14ac:dyDescent="0.25">
      <c r="B1478" s="217">
        <v>1476</v>
      </c>
      <c r="C1478" s="217" t="s">
        <v>2207</v>
      </c>
      <c r="D1478" s="218"/>
      <c r="E1478" s="217" t="s">
        <v>3063</v>
      </c>
      <c r="F1478" s="219">
        <v>949</v>
      </c>
      <c r="G1478" s="220">
        <v>13</v>
      </c>
      <c r="H1478" s="217" t="s">
        <v>209</v>
      </c>
      <c r="I1478" s="221"/>
    </row>
    <row r="1479" spans="2:9" x14ac:dyDescent="0.25">
      <c r="B1479" s="212">
        <v>1477</v>
      </c>
      <c r="C1479" s="212" t="s">
        <v>3385</v>
      </c>
      <c r="D1479" s="213"/>
      <c r="E1479" s="212" t="s">
        <v>3063</v>
      </c>
      <c r="F1479" s="214">
        <v>3369</v>
      </c>
      <c r="G1479" s="215">
        <v>13</v>
      </c>
      <c r="H1479" s="212" t="s">
        <v>3353</v>
      </c>
      <c r="I1479" s="216"/>
    </row>
    <row r="1480" spans="2:9" x14ac:dyDescent="0.25">
      <c r="B1480" s="217">
        <v>1478</v>
      </c>
      <c r="C1480" s="217" t="s">
        <v>2208</v>
      </c>
      <c r="D1480" s="218"/>
      <c r="E1480" s="217" t="s">
        <v>3063</v>
      </c>
      <c r="F1480" s="219">
        <v>4818</v>
      </c>
      <c r="G1480" s="220">
        <v>13</v>
      </c>
      <c r="H1480" s="217" t="s">
        <v>2209</v>
      </c>
      <c r="I1480" s="221"/>
    </row>
    <row r="1481" spans="2:9" x14ac:dyDescent="0.25">
      <c r="B1481" s="212">
        <v>1479</v>
      </c>
      <c r="C1481" s="212" t="s">
        <v>2210</v>
      </c>
      <c r="D1481" s="213"/>
      <c r="E1481" s="212" t="s">
        <v>3063</v>
      </c>
      <c r="F1481" s="214">
        <v>949</v>
      </c>
      <c r="G1481" s="215">
        <v>13</v>
      </c>
      <c r="H1481" s="212" t="s">
        <v>2211</v>
      </c>
      <c r="I1481" s="216"/>
    </row>
    <row r="1482" spans="2:9" x14ac:dyDescent="0.25">
      <c r="B1482" s="217">
        <v>1480</v>
      </c>
      <c r="C1482" s="217" t="s">
        <v>2212</v>
      </c>
      <c r="D1482" s="218"/>
      <c r="E1482" s="217" t="s">
        <v>3063</v>
      </c>
      <c r="F1482" s="219">
        <v>949</v>
      </c>
      <c r="G1482" s="220">
        <v>13</v>
      </c>
      <c r="H1482" s="217" t="s">
        <v>2213</v>
      </c>
      <c r="I1482" s="221"/>
    </row>
    <row r="1483" spans="2:9" x14ac:dyDescent="0.25">
      <c r="B1483" s="212">
        <v>1481</v>
      </c>
      <c r="C1483" s="212" t="s">
        <v>2214</v>
      </c>
      <c r="D1483" s="213"/>
      <c r="E1483" s="212" t="s">
        <v>3063</v>
      </c>
      <c r="F1483" s="214">
        <v>4818</v>
      </c>
      <c r="G1483" s="215">
        <v>1288</v>
      </c>
      <c r="H1483" s="212" t="s">
        <v>3290</v>
      </c>
      <c r="I1483" s="216"/>
    </row>
    <row r="1484" spans="2:9" x14ac:dyDescent="0.25">
      <c r="B1484" s="217">
        <v>1482</v>
      </c>
      <c r="C1484" s="217" t="s">
        <v>2215</v>
      </c>
      <c r="D1484" s="218"/>
      <c r="E1484" s="217" t="s">
        <v>3063</v>
      </c>
      <c r="F1484" s="219">
        <v>949</v>
      </c>
      <c r="G1484" s="220">
        <v>13</v>
      </c>
      <c r="H1484" s="217" t="s">
        <v>2216</v>
      </c>
      <c r="I1484" s="221"/>
    </row>
    <row r="1485" spans="2:9" x14ac:dyDescent="0.25">
      <c r="B1485" s="212">
        <v>1483</v>
      </c>
      <c r="C1485" s="212" t="s">
        <v>2217</v>
      </c>
      <c r="D1485" s="213"/>
      <c r="E1485" s="212" t="s">
        <v>3063</v>
      </c>
      <c r="F1485" s="214">
        <v>4818</v>
      </c>
      <c r="G1485" s="215">
        <v>13</v>
      </c>
      <c r="H1485" s="212" t="s">
        <v>2218</v>
      </c>
      <c r="I1485" s="216"/>
    </row>
    <row r="1486" spans="2:9" x14ac:dyDescent="0.25">
      <c r="B1486" s="217">
        <v>1484</v>
      </c>
      <c r="C1486" s="217" t="s">
        <v>2219</v>
      </c>
      <c r="D1486" s="218"/>
      <c r="E1486" s="217" t="s">
        <v>3065</v>
      </c>
      <c r="F1486" s="219" t="s">
        <v>26</v>
      </c>
      <c r="G1486" s="217" t="s">
        <v>354</v>
      </c>
      <c r="H1486" s="217" t="s">
        <v>2220</v>
      </c>
      <c r="I1486" s="221"/>
    </row>
    <row r="1487" spans="2:9" x14ac:dyDescent="0.25">
      <c r="B1487" s="212">
        <v>1485</v>
      </c>
      <c r="C1487" s="212" t="s">
        <v>2221</v>
      </c>
      <c r="D1487" s="213"/>
      <c r="E1487" s="212" t="s">
        <v>3063</v>
      </c>
      <c r="F1487" s="214">
        <v>780</v>
      </c>
      <c r="G1487" s="215">
        <v>23</v>
      </c>
      <c r="H1487" s="212" t="s">
        <v>2222</v>
      </c>
      <c r="I1487" s="216"/>
    </row>
    <row r="1488" spans="2:9" x14ac:dyDescent="0.25">
      <c r="B1488" s="217">
        <v>1486</v>
      </c>
      <c r="C1488" s="217" t="s">
        <v>2223</v>
      </c>
      <c r="D1488" s="218"/>
      <c r="E1488" s="217" t="s">
        <v>3063</v>
      </c>
      <c r="F1488" s="219">
        <v>4818</v>
      </c>
      <c r="G1488" s="220">
        <v>13</v>
      </c>
      <c r="H1488" s="217" t="s">
        <v>2224</v>
      </c>
      <c r="I1488" s="221"/>
    </row>
    <row r="1489" spans="2:9" x14ac:dyDescent="0.25">
      <c r="B1489" s="212">
        <v>1487</v>
      </c>
      <c r="C1489" s="212" t="s">
        <v>2225</v>
      </c>
      <c r="D1489" s="213"/>
      <c r="E1489" s="212" t="s">
        <v>3064</v>
      </c>
      <c r="F1489" s="214" t="s">
        <v>36</v>
      </c>
      <c r="G1489" s="212" t="s">
        <v>528</v>
      </c>
      <c r="H1489" s="212" t="s">
        <v>2226</v>
      </c>
      <c r="I1489" s="216"/>
    </row>
    <row r="1490" spans="2:9" x14ac:dyDescent="0.25">
      <c r="B1490" s="217">
        <v>1488</v>
      </c>
      <c r="C1490" s="217" t="s">
        <v>2229</v>
      </c>
      <c r="D1490" s="218"/>
      <c r="E1490" s="217" t="s">
        <v>3064</v>
      </c>
      <c r="F1490" s="219" t="s">
        <v>36</v>
      </c>
      <c r="G1490" s="217" t="s">
        <v>528</v>
      </c>
      <c r="H1490" s="217" t="s">
        <v>2230</v>
      </c>
      <c r="I1490" s="221"/>
    </row>
    <row r="1491" spans="2:9" x14ac:dyDescent="0.25">
      <c r="B1491" s="212">
        <v>1489</v>
      </c>
      <c r="C1491" s="212" t="s">
        <v>2231</v>
      </c>
      <c r="D1491" s="213"/>
      <c r="E1491" s="212" t="s">
        <v>3063</v>
      </c>
      <c r="F1491" s="214">
        <v>780</v>
      </c>
      <c r="G1491" s="215">
        <v>13</v>
      </c>
      <c r="H1491" s="212" t="s">
        <v>2232</v>
      </c>
      <c r="I1491" s="216"/>
    </row>
    <row r="1492" spans="2:9" x14ac:dyDescent="0.25">
      <c r="B1492" s="217">
        <v>1490</v>
      </c>
      <c r="C1492" s="217" t="s">
        <v>2233</v>
      </c>
      <c r="D1492" s="218"/>
      <c r="E1492" s="217" t="s">
        <v>3063</v>
      </c>
      <c r="F1492" s="219">
        <v>4818</v>
      </c>
      <c r="G1492" s="220">
        <v>13</v>
      </c>
      <c r="H1492" s="217" t="s">
        <v>2234</v>
      </c>
      <c r="I1492" s="221"/>
    </row>
    <row r="1493" spans="2:9" x14ac:dyDescent="0.25">
      <c r="B1493" s="212">
        <v>1491</v>
      </c>
      <c r="C1493" s="212" t="s">
        <v>2235</v>
      </c>
      <c r="D1493" s="213"/>
      <c r="E1493" s="212" t="s">
        <v>3063</v>
      </c>
      <c r="F1493" s="214">
        <v>4818</v>
      </c>
      <c r="G1493" s="215">
        <v>13</v>
      </c>
      <c r="H1493" s="212" t="s">
        <v>2236</v>
      </c>
      <c r="I1493" s="216"/>
    </row>
    <row r="1494" spans="2:9" x14ac:dyDescent="0.25">
      <c r="B1494" s="217">
        <v>1492</v>
      </c>
      <c r="C1494" s="217" t="s">
        <v>2237</v>
      </c>
      <c r="D1494" s="218"/>
      <c r="E1494" s="217" t="s">
        <v>3065</v>
      </c>
      <c r="F1494" s="219" t="s">
        <v>26</v>
      </c>
      <c r="G1494" s="217" t="s">
        <v>354</v>
      </c>
      <c r="H1494" s="217" t="s">
        <v>2238</v>
      </c>
      <c r="I1494" s="221"/>
    </row>
    <row r="1495" spans="2:9" x14ac:dyDescent="0.25">
      <c r="B1495" s="212">
        <v>1493</v>
      </c>
      <c r="C1495" s="212" t="s">
        <v>2239</v>
      </c>
      <c r="D1495" s="213"/>
      <c r="E1495" s="212" t="s">
        <v>3063</v>
      </c>
      <c r="F1495" s="214">
        <v>4825</v>
      </c>
      <c r="G1495" s="215">
        <v>13</v>
      </c>
      <c r="H1495" s="212" t="s">
        <v>2240</v>
      </c>
      <c r="I1495" s="216"/>
    </row>
    <row r="1496" spans="2:9" x14ac:dyDescent="0.25">
      <c r="B1496" s="217">
        <v>1494</v>
      </c>
      <c r="C1496" s="217" t="s">
        <v>2253</v>
      </c>
      <c r="D1496" s="218"/>
      <c r="E1496" s="217" t="s">
        <v>3063</v>
      </c>
      <c r="F1496" s="219">
        <v>4825</v>
      </c>
      <c r="G1496" s="220">
        <v>13</v>
      </c>
      <c r="H1496" s="217" t="s">
        <v>2241</v>
      </c>
      <c r="I1496" s="221"/>
    </row>
    <row r="1497" spans="2:9" x14ac:dyDescent="0.25">
      <c r="B1497" s="212">
        <v>1495</v>
      </c>
      <c r="C1497" s="212" t="s">
        <v>2242</v>
      </c>
      <c r="D1497" s="213"/>
      <c r="E1497" s="212" t="s">
        <v>3063</v>
      </c>
      <c r="F1497" s="214">
        <v>4825</v>
      </c>
      <c r="G1497" s="215">
        <v>13</v>
      </c>
      <c r="H1497" s="212" t="s">
        <v>2243</v>
      </c>
      <c r="I1497" s="216"/>
    </row>
    <row r="1498" spans="2:9" x14ac:dyDescent="0.25">
      <c r="B1498" s="217">
        <v>1496</v>
      </c>
      <c r="C1498" s="217" t="s">
        <v>2244</v>
      </c>
      <c r="D1498" s="218"/>
      <c r="E1498" s="217" t="s">
        <v>3063</v>
      </c>
      <c r="F1498" s="219">
        <v>4601</v>
      </c>
      <c r="G1498" s="220">
        <v>13</v>
      </c>
      <c r="H1498" s="217" t="s">
        <v>2245</v>
      </c>
      <c r="I1498" s="221"/>
    </row>
    <row r="1499" spans="2:9" x14ac:dyDescent="0.25">
      <c r="B1499" s="212">
        <v>1497</v>
      </c>
      <c r="C1499" s="212" t="s">
        <v>2246</v>
      </c>
      <c r="D1499" s="213"/>
      <c r="E1499" s="212" t="s">
        <v>3065</v>
      </c>
      <c r="F1499" s="214" t="s">
        <v>575</v>
      </c>
      <c r="G1499" s="212" t="s">
        <v>528</v>
      </c>
      <c r="H1499" s="212" t="s">
        <v>2247</v>
      </c>
      <c r="I1499" s="216"/>
    </row>
    <row r="1500" spans="2:9" x14ac:dyDescent="0.25">
      <c r="B1500" s="217">
        <v>1498</v>
      </c>
      <c r="C1500" s="217" t="s">
        <v>2248</v>
      </c>
      <c r="D1500" s="218"/>
      <c r="E1500" s="217" t="s">
        <v>3065</v>
      </c>
      <c r="F1500" s="219" t="s">
        <v>26</v>
      </c>
      <c r="G1500" s="217" t="s">
        <v>528</v>
      </c>
      <c r="H1500" s="217" t="s">
        <v>2249</v>
      </c>
      <c r="I1500" s="221"/>
    </row>
    <row r="1501" spans="2:9" x14ac:dyDescent="0.25">
      <c r="B1501" s="212">
        <v>1499</v>
      </c>
      <c r="C1501" s="212" t="s">
        <v>2264</v>
      </c>
      <c r="D1501" s="213"/>
      <c r="E1501" s="212" t="s">
        <v>3063</v>
      </c>
      <c r="F1501" s="214">
        <v>4825</v>
      </c>
      <c r="G1501" s="215">
        <v>13</v>
      </c>
      <c r="H1501" s="212" t="s">
        <v>2345</v>
      </c>
      <c r="I1501" s="216"/>
    </row>
    <row r="1502" spans="2:9" x14ac:dyDescent="0.25">
      <c r="B1502" s="217">
        <v>1500</v>
      </c>
      <c r="C1502" s="217" t="s">
        <v>2119</v>
      </c>
      <c r="D1502" s="218"/>
      <c r="E1502" s="217" t="s">
        <v>3065</v>
      </c>
      <c r="F1502" s="219" t="s">
        <v>26</v>
      </c>
      <c r="G1502" s="217" t="s">
        <v>528</v>
      </c>
      <c r="H1502" s="217" t="s">
        <v>2120</v>
      </c>
      <c r="I1502" s="221"/>
    </row>
    <row r="1503" spans="2:9" x14ac:dyDescent="0.25">
      <c r="B1503" s="212">
        <v>1501</v>
      </c>
      <c r="C1503" s="212" t="s">
        <v>2250</v>
      </c>
      <c r="D1503" s="213"/>
      <c r="E1503" s="212" t="s">
        <v>3063</v>
      </c>
      <c r="F1503" s="214">
        <v>949</v>
      </c>
      <c r="G1503" s="215">
        <v>13</v>
      </c>
      <c r="H1503" s="212" t="s">
        <v>2251</v>
      </c>
      <c r="I1503" s="216"/>
    </row>
    <row r="1504" spans="2:9" x14ac:dyDescent="0.25">
      <c r="B1504" s="217">
        <v>1502</v>
      </c>
      <c r="C1504" s="217" t="s">
        <v>35</v>
      </c>
      <c r="D1504" s="218"/>
      <c r="E1504" s="217" t="s">
        <v>3063</v>
      </c>
      <c r="F1504" s="219">
        <v>949</v>
      </c>
      <c r="G1504" s="220">
        <v>23</v>
      </c>
      <c r="H1504" s="217" t="s">
        <v>2259</v>
      </c>
      <c r="I1504" s="221"/>
    </row>
    <row r="1505" spans="2:9" x14ac:dyDescent="0.25">
      <c r="B1505" s="212">
        <v>1503</v>
      </c>
      <c r="C1505" s="212" t="s">
        <v>2254</v>
      </c>
      <c r="D1505" s="213"/>
      <c r="E1505" s="212" t="s">
        <v>3064</v>
      </c>
      <c r="F1505" s="214" t="s">
        <v>36</v>
      </c>
      <c r="G1505" s="212" t="s">
        <v>354</v>
      </c>
      <c r="H1505" s="212" t="s">
        <v>2303</v>
      </c>
      <c r="I1505" s="216"/>
    </row>
    <row r="1506" spans="2:9" x14ac:dyDescent="0.25">
      <c r="B1506" s="217">
        <v>1504</v>
      </c>
      <c r="C1506" s="217" t="s">
        <v>2255</v>
      </c>
      <c r="D1506" s="218"/>
      <c r="E1506" s="217" t="s">
        <v>3064</v>
      </c>
      <c r="F1506" s="219" t="s">
        <v>36</v>
      </c>
      <c r="G1506" s="217" t="s">
        <v>354</v>
      </c>
      <c r="H1506" s="217" t="s">
        <v>2260</v>
      </c>
      <c r="I1506" s="221"/>
    </row>
    <row r="1507" spans="2:9" x14ac:dyDescent="0.25">
      <c r="B1507" s="212">
        <v>1505</v>
      </c>
      <c r="C1507" s="212" t="s">
        <v>2256</v>
      </c>
      <c r="D1507" s="213"/>
      <c r="E1507" s="212" t="s">
        <v>3063</v>
      </c>
      <c r="F1507" s="214">
        <v>4026</v>
      </c>
      <c r="G1507" s="215">
        <v>13</v>
      </c>
      <c r="H1507" s="212" t="s">
        <v>2261</v>
      </c>
      <c r="I1507" s="216"/>
    </row>
    <row r="1508" spans="2:9" x14ac:dyDescent="0.25">
      <c r="B1508" s="217">
        <v>1506</v>
      </c>
      <c r="C1508" s="217" t="s">
        <v>2257</v>
      </c>
      <c r="D1508" s="218"/>
      <c r="E1508" s="217" t="s">
        <v>3063</v>
      </c>
      <c r="F1508" s="219">
        <v>780</v>
      </c>
      <c r="G1508" s="220">
        <v>13</v>
      </c>
      <c r="H1508" s="217" t="s">
        <v>2262</v>
      </c>
      <c r="I1508" s="221"/>
    </row>
    <row r="1509" spans="2:9" x14ac:dyDescent="0.25">
      <c r="B1509" s="212">
        <v>1507</v>
      </c>
      <c r="C1509" s="212" t="s">
        <v>2265</v>
      </c>
      <c r="D1509" s="213"/>
      <c r="E1509" s="212" t="s">
        <v>3063</v>
      </c>
      <c r="F1509" s="214">
        <v>4825</v>
      </c>
      <c r="G1509" s="215">
        <v>13</v>
      </c>
      <c r="H1509" s="212" t="s">
        <v>2266</v>
      </c>
      <c r="I1509" s="216"/>
    </row>
    <row r="1510" spans="2:9" x14ac:dyDescent="0.25">
      <c r="B1510" s="217">
        <v>1508</v>
      </c>
      <c r="C1510" s="217" t="s">
        <v>2267</v>
      </c>
      <c r="D1510" s="218"/>
      <c r="E1510" s="217" t="s">
        <v>3063</v>
      </c>
      <c r="F1510" s="219">
        <v>4825</v>
      </c>
      <c r="G1510" s="220">
        <v>13</v>
      </c>
      <c r="H1510" s="217" t="s">
        <v>2268</v>
      </c>
      <c r="I1510" s="221"/>
    </row>
    <row r="1511" spans="2:9" x14ac:dyDescent="0.25">
      <c r="B1511" s="212">
        <v>1509</v>
      </c>
      <c r="C1511" s="212" t="s">
        <v>2269</v>
      </c>
      <c r="D1511" s="213"/>
      <c r="E1511" s="212" t="s">
        <v>3063</v>
      </c>
      <c r="F1511" s="214">
        <v>4825</v>
      </c>
      <c r="G1511" s="215">
        <v>13</v>
      </c>
      <c r="H1511" s="212" t="s">
        <v>132</v>
      </c>
      <c r="I1511" s="216"/>
    </row>
    <row r="1512" spans="2:9" x14ac:dyDescent="0.25">
      <c r="B1512" s="217">
        <v>1510</v>
      </c>
      <c r="C1512" s="217" t="s">
        <v>2270</v>
      </c>
      <c r="D1512" s="218"/>
      <c r="E1512" s="217" t="s">
        <v>3063</v>
      </c>
      <c r="F1512" s="219">
        <v>780</v>
      </c>
      <c r="G1512" s="220">
        <v>13</v>
      </c>
      <c r="H1512" s="217" t="s">
        <v>2271</v>
      </c>
      <c r="I1512" s="221"/>
    </row>
    <row r="1513" spans="2:9" x14ac:dyDescent="0.25">
      <c r="B1513" s="212">
        <v>1511</v>
      </c>
      <c r="C1513" s="212" t="s">
        <v>2272</v>
      </c>
      <c r="D1513" s="213"/>
      <c r="E1513" s="212" t="s">
        <v>3063</v>
      </c>
      <c r="F1513" s="214">
        <v>4825</v>
      </c>
      <c r="G1513" s="215">
        <v>13</v>
      </c>
      <c r="H1513" s="212" t="s">
        <v>540</v>
      </c>
      <c r="I1513" s="216"/>
    </row>
    <row r="1514" spans="2:9" x14ac:dyDescent="0.25">
      <c r="B1514" s="217">
        <v>1512</v>
      </c>
      <c r="C1514" s="217" t="s">
        <v>2273</v>
      </c>
      <c r="D1514" s="218"/>
      <c r="E1514" s="217" t="s">
        <v>3063</v>
      </c>
      <c r="F1514" s="219">
        <v>780</v>
      </c>
      <c r="G1514" s="220">
        <v>13</v>
      </c>
      <c r="H1514" s="217" t="s">
        <v>2274</v>
      </c>
      <c r="I1514" s="221"/>
    </row>
    <row r="1515" spans="2:9" x14ac:dyDescent="0.25">
      <c r="B1515" s="212">
        <v>1513</v>
      </c>
      <c r="C1515" s="212" t="s">
        <v>2275</v>
      </c>
      <c r="D1515" s="213"/>
      <c r="E1515" s="212" t="s">
        <v>3063</v>
      </c>
      <c r="F1515" s="214">
        <v>4825</v>
      </c>
      <c r="G1515" s="215">
        <v>23</v>
      </c>
      <c r="H1515" s="212" t="s">
        <v>2276</v>
      </c>
      <c r="I1515" s="216"/>
    </row>
    <row r="1516" spans="2:9" x14ac:dyDescent="0.25">
      <c r="B1516" s="217">
        <v>1514</v>
      </c>
      <c r="C1516" s="217" t="s">
        <v>2277</v>
      </c>
      <c r="D1516" s="218"/>
      <c r="E1516" s="217" t="s">
        <v>3063</v>
      </c>
      <c r="F1516" s="219">
        <v>4825</v>
      </c>
      <c r="G1516" s="220">
        <v>13</v>
      </c>
      <c r="H1516" s="217" t="s">
        <v>2278</v>
      </c>
      <c r="I1516" s="221"/>
    </row>
    <row r="1517" spans="2:9" x14ac:dyDescent="0.25">
      <c r="B1517" s="212">
        <v>1515</v>
      </c>
      <c r="C1517" s="212" t="s">
        <v>1638</v>
      </c>
      <c r="D1517" s="213"/>
      <c r="E1517" s="212" t="s">
        <v>3065</v>
      </c>
      <c r="F1517" s="214" t="s">
        <v>26</v>
      </c>
      <c r="G1517" s="212" t="s">
        <v>354</v>
      </c>
      <c r="H1517" s="212" t="s">
        <v>1639</v>
      </c>
      <c r="I1517" s="216"/>
    </row>
    <row r="1518" spans="2:9" x14ac:dyDescent="0.25">
      <c r="B1518" s="217">
        <v>1516</v>
      </c>
      <c r="C1518" s="217" t="s">
        <v>2279</v>
      </c>
      <c r="D1518" s="218"/>
      <c r="E1518" s="217" t="s">
        <v>3063</v>
      </c>
      <c r="F1518" s="219">
        <v>4825</v>
      </c>
      <c r="G1518" s="220">
        <v>13</v>
      </c>
      <c r="H1518" s="217" t="s">
        <v>2280</v>
      </c>
      <c r="I1518" s="221"/>
    </row>
    <row r="1519" spans="2:9" x14ac:dyDescent="0.25">
      <c r="B1519" s="212">
        <v>1517</v>
      </c>
      <c r="C1519" s="212" t="s">
        <v>2281</v>
      </c>
      <c r="D1519" s="213"/>
      <c r="E1519" s="212" t="s">
        <v>3065</v>
      </c>
      <c r="F1519" s="214" t="s">
        <v>26</v>
      </c>
      <c r="G1519" s="212" t="s">
        <v>354</v>
      </c>
      <c r="H1519" s="212" t="s">
        <v>2282</v>
      </c>
      <c r="I1519" s="216"/>
    </row>
    <row r="1520" spans="2:9" x14ac:dyDescent="0.25">
      <c r="B1520" s="217">
        <v>1518</v>
      </c>
      <c r="C1520" s="217" t="s">
        <v>2283</v>
      </c>
      <c r="D1520" s="218"/>
      <c r="E1520" s="217" t="s">
        <v>3063</v>
      </c>
      <c r="F1520" s="219">
        <v>4825</v>
      </c>
      <c r="G1520" s="220">
        <v>13</v>
      </c>
      <c r="H1520" s="217" t="s">
        <v>2284</v>
      </c>
      <c r="I1520" s="221"/>
    </row>
    <row r="1521" spans="2:9" x14ac:dyDescent="0.25">
      <c r="B1521" s="212">
        <v>1519</v>
      </c>
      <c r="C1521" s="212" t="s">
        <v>2285</v>
      </c>
      <c r="D1521" s="213"/>
      <c r="E1521" s="212" t="s">
        <v>3065</v>
      </c>
      <c r="F1521" s="214" t="s">
        <v>26</v>
      </c>
      <c r="G1521" s="212" t="s">
        <v>528</v>
      </c>
      <c r="H1521" s="212" t="s">
        <v>2286</v>
      </c>
      <c r="I1521" s="216"/>
    </row>
    <row r="1522" spans="2:9" x14ac:dyDescent="0.25">
      <c r="B1522" s="217">
        <v>1520</v>
      </c>
      <c r="C1522" s="217" t="s">
        <v>2287</v>
      </c>
      <c r="D1522" s="218"/>
      <c r="E1522" s="217" t="s">
        <v>3063</v>
      </c>
      <c r="F1522" s="219">
        <v>3233</v>
      </c>
      <c r="G1522" s="220">
        <v>23</v>
      </c>
      <c r="H1522" s="217" t="s">
        <v>817</v>
      </c>
      <c r="I1522" s="221"/>
    </row>
    <row r="1523" spans="2:9" x14ac:dyDescent="0.25">
      <c r="B1523" s="212">
        <v>1521</v>
      </c>
      <c r="C1523" s="212" t="s">
        <v>825</v>
      </c>
      <c r="D1523" s="213"/>
      <c r="E1523" s="212" t="s">
        <v>3063</v>
      </c>
      <c r="F1523" s="214">
        <v>2734</v>
      </c>
      <c r="G1523" s="215">
        <v>13</v>
      </c>
      <c r="H1523" s="212" t="s">
        <v>826</v>
      </c>
      <c r="I1523" s="216"/>
    </row>
    <row r="1524" spans="2:9" x14ac:dyDescent="0.25">
      <c r="B1524" s="217">
        <v>1522</v>
      </c>
      <c r="C1524" s="217" t="s">
        <v>2288</v>
      </c>
      <c r="D1524" s="218"/>
      <c r="E1524" s="217" t="s">
        <v>3065</v>
      </c>
      <c r="F1524" s="219" t="s">
        <v>575</v>
      </c>
      <c r="G1524" s="217" t="s">
        <v>528</v>
      </c>
      <c r="H1524" s="217" t="s">
        <v>2291</v>
      </c>
      <c r="I1524" s="221"/>
    </row>
    <row r="1525" spans="2:9" x14ac:dyDescent="0.25">
      <c r="B1525" s="212">
        <v>1523</v>
      </c>
      <c r="C1525" s="212" t="s">
        <v>2289</v>
      </c>
      <c r="D1525" s="213"/>
      <c r="E1525" s="212" t="s">
        <v>3063</v>
      </c>
      <c r="F1525" s="214">
        <v>4825</v>
      </c>
      <c r="G1525" s="215">
        <v>13</v>
      </c>
      <c r="H1525" s="212" t="s">
        <v>1498</v>
      </c>
      <c r="I1525" s="216"/>
    </row>
    <row r="1526" spans="2:9" x14ac:dyDescent="0.25">
      <c r="B1526" s="217">
        <v>1524</v>
      </c>
      <c r="C1526" s="217" t="s">
        <v>2290</v>
      </c>
      <c r="D1526" s="218"/>
      <c r="E1526" s="217" t="s">
        <v>3063</v>
      </c>
      <c r="F1526" s="219">
        <v>4825</v>
      </c>
      <c r="G1526" s="220">
        <v>13</v>
      </c>
      <c r="H1526" s="217" t="s">
        <v>2292</v>
      </c>
      <c r="I1526" s="221"/>
    </row>
    <row r="1527" spans="2:9" x14ac:dyDescent="0.25">
      <c r="B1527" s="212">
        <v>1525</v>
      </c>
      <c r="C1527" s="212" t="s">
        <v>2293</v>
      </c>
      <c r="D1527" s="213"/>
      <c r="E1527" s="212" t="s">
        <v>3063</v>
      </c>
      <c r="F1527" s="214">
        <v>949</v>
      </c>
      <c r="G1527" s="215">
        <v>13</v>
      </c>
      <c r="H1527" s="212" t="s">
        <v>2294</v>
      </c>
      <c r="I1527" s="216"/>
    </row>
    <row r="1528" spans="2:9" x14ac:dyDescent="0.25">
      <c r="B1528" s="217">
        <v>1526</v>
      </c>
      <c r="C1528" s="217" t="s">
        <v>2295</v>
      </c>
      <c r="D1528" s="218"/>
      <c r="E1528" s="217" t="s">
        <v>3063</v>
      </c>
      <c r="F1528" s="219">
        <v>949</v>
      </c>
      <c r="G1528" s="220">
        <v>23</v>
      </c>
      <c r="H1528" s="217" t="s">
        <v>2296</v>
      </c>
      <c r="I1528" s="221"/>
    </row>
    <row r="1529" spans="2:9" x14ac:dyDescent="0.25">
      <c r="B1529" s="212">
        <v>1527</v>
      </c>
      <c r="C1529" s="212" t="s">
        <v>2297</v>
      </c>
      <c r="D1529" s="213"/>
      <c r="E1529" s="212" t="s">
        <v>3063</v>
      </c>
      <c r="F1529" s="214">
        <v>949</v>
      </c>
      <c r="G1529" s="215">
        <v>13</v>
      </c>
      <c r="H1529" s="212" t="s">
        <v>2298</v>
      </c>
      <c r="I1529" s="216"/>
    </row>
    <row r="1530" spans="2:9" x14ac:dyDescent="0.25">
      <c r="B1530" s="217">
        <v>1528</v>
      </c>
      <c r="C1530" s="217" t="s">
        <v>2299</v>
      </c>
      <c r="D1530" s="218"/>
      <c r="E1530" s="217" t="s">
        <v>3063</v>
      </c>
      <c r="F1530" s="219">
        <v>4825</v>
      </c>
      <c r="G1530" s="220">
        <v>13</v>
      </c>
      <c r="H1530" s="217" t="s">
        <v>2300</v>
      </c>
      <c r="I1530" s="221"/>
    </row>
    <row r="1531" spans="2:9" x14ac:dyDescent="0.25">
      <c r="B1531" s="212">
        <v>1529</v>
      </c>
      <c r="C1531" s="212" t="s">
        <v>2301</v>
      </c>
      <c r="D1531" s="213"/>
      <c r="E1531" s="212" t="s">
        <v>3063</v>
      </c>
      <c r="F1531" s="214">
        <v>4825</v>
      </c>
      <c r="G1531" s="215">
        <v>13</v>
      </c>
      <c r="H1531" s="212" t="s">
        <v>2302</v>
      </c>
      <c r="I1531" s="216"/>
    </row>
    <row r="1532" spans="2:9" x14ac:dyDescent="0.25">
      <c r="B1532" s="217">
        <v>1530</v>
      </c>
      <c r="C1532" s="217" t="s">
        <v>331</v>
      </c>
      <c r="D1532" s="218"/>
      <c r="E1532" s="217" t="s">
        <v>3063</v>
      </c>
      <c r="F1532" s="219">
        <v>949</v>
      </c>
      <c r="G1532" s="220">
        <v>23</v>
      </c>
      <c r="H1532" s="217" t="s">
        <v>332</v>
      </c>
      <c r="I1532" s="221"/>
    </row>
    <row r="1533" spans="2:9" x14ac:dyDescent="0.25">
      <c r="B1533" s="212">
        <v>1531</v>
      </c>
      <c r="C1533" s="212" t="s">
        <v>2306</v>
      </c>
      <c r="D1533" s="213"/>
      <c r="E1533" s="212" t="s">
        <v>3063</v>
      </c>
      <c r="F1533" s="214">
        <v>780</v>
      </c>
      <c r="G1533" s="215">
        <v>23</v>
      </c>
      <c r="H1533" s="212" t="s">
        <v>2307</v>
      </c>
      <c r="I1533" s="216"/>
    </row>
    <row r="1534" spans="2:9" x14ac:dyDescent="0.25">
      <c r="B1534" s="217">
        <v>1532</v>
      </c>
      <c r="C1534" s="217" t="s">
        <v>2308</v>
      </c>
      <c r="D1534" s="218"/>
      <c r="E1534" s="217" t="s">
        <v>3064</v>
      </c>
      <c r="F1534" s="219" t="s">
        <v>550</v>
      </c>
      <c r="G1534" s="217" t="s">
        <v>354</v>
      </c>
      <c r="H1534" s="217" t="s">
        <v>2142</v>
      </c>
      <c r="I1534" s="221"/>
    </row>
    <row r="1535" spans="2:9" x14ac:dyDescent="0.25">
      <c r="B1535" s="212">
        <v>1533</v>
      </c>
      <c r="C1535" s="212" t="s">
        <v>2309</v>
      </c>
      <c r="D1535" s="213"/>
      <c r="E1535" s="212" t="s">
        <v>3063</v>
      </c>
      <c r="F1535" s="214">
        <v>4825</v>
      </c>
      <c r="G1535" s="215">
        <v>13</v>
      </c>
      <c r="H1535" s="212" t="s">
        <v>2310</v>
      </c>
      <c r="I1535" s="216"/>
    </row>
    <row r="1536" spans="2:9" x14ac:dyDescent="0.25">
      <c r="B1536" s="217">
        <v>1534</v>
      </c>
      <c r="C1536" s="217" t="s">
        <v>2311</v>
      </c>
      <c r="D1536" s="218"/>
      <c r="E1536" s="217" t="s">
        <v>3065</v>
      </c>
      <c r="F1536" s="219" t="s">
        <v>26</v>
      </c>
      <c r="G1536" s="217" t="s">
        <v>528</v>
      </c>
      <c r="H1536" s="217" t="s">
        <v>2312</v>
      </c>
      <c r="I1536" s="221"/>
    </row>
    <row r="1537" spans="2:9" x14ac:dyDescent="0.25">
      <c r="B1537" s="212">
        <v>1535</v>
      </c>
      <c r="C1537" s="212" t="s">
        <v>583</v>
      </c>
      <c r="D1537" s="213"/>
      <c r="E1537" s="212" t="s">
        <v>3063</v>
      </c>
      <c r="F1537" s="214">
        <v>949</v>
      </c>
      <c r="G1537" s="215">
        <v>13</v>
      </c>
      <c r="H1537" s="212" t="s">
        <v>580</v>
      </c>
      <c r="I1537" s="216"/>
    </row>
    <row r="1538" spans="2:9" x14ac:dyDescent="0.25">
      <c r="B1538" s="217">
        <v>1536</v>
      </c>
      <c r="C1538" s="217" t="s">
        <v>740</v>
      </c>
      <c r="D1538" s="218"/>
      <c r="E1538" s="217" t="s">
        <v>3063</v>
      </c>
      <c r="F1538" s="219">
        <v>4818</v>
      </c>
      <c r="G1538" s="220">
        <v>13</v>
      </c>
      <c r="H1538" s="217" t="s">
        <v>741</v>
      </c>
      <c r="I1538" s="221"/>
    </row>
    <row r="1539" spans="2:9" x14ac:dyDescent="0.25">
      <c r="B1539" s="212">
        <v>1537</v>
      </c>
      <c r="C1539" s="212" t="s">
        <v>2313</v>
      </c>
      <c r="D1539" s="213"/>
      <c r="E1539" s="212" t="s">
        <v>3063</v>
      </c>
      <c r="F1539" s="214">
        <v>4818</v>
      </c>
      <c r="G1539" s="215">
        <v>13</v>
      </c>
      <c r="H1539" s="212" t="s">
        <v>2314</v>
      </c>
      <c r="I1539" s="216"/>
    </row>
    <row r="1540" spans="2:9" x14ac:dyDescent="0.25">
      <c r="B1540" s="217">
        <v>1538</v>
      </c>
      <c r="C1540" s="217" t="s">
        <v>2315</v>
      </c>
      <c r="D1540" s="218"/>
      <c r="E1540" s="217" t="s">
        <v>3065</v>
      </c>
      <c r="F1540" s="219" t="s">
        <v>26</v>
      </c>
      <c r="G1540" s="217" t="s">
        <v>528</v>
      </c>
      <c r="H1540" s="217" t="s">
        <v>2316</v>
      </c>
      <c r="I1540" s="221"/>
    </row>
    <row r="1541" spans="2:9" x14ac:dyDescent="0.25">
      <c r="B1541" s="212">
        <v>1539</v>
      </c>
      <c r="C1541" s="212" t="s">
        <v>2317</v>
      </c>
      <c r="D1541" s="213"/>
      <c r="E1541" s="212" t="s">
        <v>3065</v>
      </c>
      <c r="F1541" s="214" t="s">
        <v>575</v>
      </c>
      <c r="G1541" s="212" t="s">
        <v>354</v>
      </c>
      <c r="H1541" s="212" t="s">
        <v>2318</v>
      </c>
      <c r="I1541" s="216"/>
    </row>
    <row r="1542" spans="2:9" x14ac:dyDescent="0.25">
      <c r="B1542" s="217">
        <v>1540</v>
      </c>
      <c r="C1542" s="217" t="s">
        <v>186</v>
      </c>
      <c r="D1542" s="218"/>
      <c r="E1542" s="217" t="s">
        <v>3063</v>
      </c>
      <c r="F1542" s="219">
        <v>949</v>
      </c>
      <c r="G1542" s="220">
        <v>23</v>
      </c>
      <c r="H1542" s="217" t="s">
        <v>187</v>
      </c>
      <c r="I1542" s="221"/>
    </row>
    <row r="1543" spans="2:9" x14ac:dyDescent="0.25">
      <c r="B1543" s="212">
        <v>1541</v>
      </c>
      <c r="C1543" s="212" t="s">
        <v>2320</v>
      </c>
      <c r="D1543" s="213"/>
      <c r="E1543" s="212" t="s">
        <v>3063</v>
      </c>
      <c r="F1543" s="214">
        <v>949</v>
      </c>
      <c r="G1543" s="215">
        <v>13</v>
      </c>
      <c r="H1543" s="212" t="s">
        <v>2321</v>
      </c>
      <c r="I1543" s="216"/>
    </row>
    <row r="1544" spans="2:9" x14ac:dyDescent="0.25">
      <c r="B1544" s="217">
        <v>1542</v>
      </c>
      <c r="C1544" s="217" t="s">
        <v>2796</v>
      </c>
      <c r="D1544" s="218"/>
      <c r="E1544" s="217" t="s">
        <v>3063</v>
      </c>
      <c r="F1544" s="219">
        <v>949</v>
      </c>
      <c r="G1544" s="220">
        <v>23</v>
      </c>
      <c r="H1544" s="217" t="s">
        <v>2322</v>
      </c>
      <c r="I1544" s="221"/>
    </row>
    <row r="1545" spans="2:9" x14ac:dyDescent="0.25">
      <c r="B1545" s="212">
        <v>1543</v>
      </c>
      <c r="C1545" s="212" t="s">
        <v>2324</v>
      </c>
      <c r="D1545" s="213"/>
      <c r="E1545" s="212" t="s">
        <v>3063</v>
      </c>
      <c r="F1545" s="214">
        <v>4825</v>
      </c>
      <c r="G1545" s="215">
        <v>13</v>
      </c>
      <c r="H1545" s="212" t="s">
        <v>1052</v>
      </c>
      <c r="I1545" s="216"/>
    </row>
    <row r="1546" spans="2:9" x14ac:dyDescent="0.25">
      <c r="B1546" s="217">
        <v>1544</v>
      </c>
      <c r="C1546" s="217" t="s">
        <v>2325</v>
      </c>
      <c r="D1546" s="218"/>
      <c r="E1546" s="217" t="s">
        <v>3063</v>
      </c>
      <c r="F1546" s="219">
        <v>4825</v>
      </c>
      <c r="G1546" s="220">
        <v>13</v>
      </c>
      <c r="H1546" s="217" t="s">
        <v>2326</v>
      </c>
      <c r="I1546" s="221"/>
    </row>
    <row r="1547" spans="2:9" x14ac:dyDescent="0.25">
      <c r="B1547" s="212">
        <v>1545</v>
      </c>
      <c r="C1547" s="212" t="s">
        <v>2327</v>
      </c>
      <c r="D1547" s="213"/>
      <c r="E1547" s="212" t="s">
        <v>3063</v>
      </c>
      <c r="F1547" s="214">
        <v>4825</v>
      </c>
      <c r="G1547" s="215">
        <v>13</v>
      </c>
      <c r="H1547" s="212" t="s">
        <v>2328</v>
      </c>
      <c r="I1547" s="216"/>
    </row>
    <row r="1548" spans="2:9" x14ac:dyDescent="0.25">
      <c r="B1548" s="217">
        <v>1546</v>
      </c>
      <c r="C1548" s="217" t="s">
        <v>2331</v>
      </c>
      <c r="D1548" s="218"/>
      <c r="E1548" s="217" t="s">
        <v>3063</v>
      </c>
      <c r="F1548" s="219">
        <v>4825</v>
      </c>
      <c r="G1548" s="220">
        <v>13</v>
      </c>
      <c r="H1548" s="217" t="s">
        <v>2332</v>
      </c>
      <c r="I1548" s="221"/>
    </row>
    <row r="1549" spans="2:9" x14ac:dyDescent="0.25">
      <c r="B1549" s="212">
        <v>1547</v>
      </c>
      <c r="C1549" s="212" t="s">
        <v>2334</v>
      </c>
      <c r="D1549" s="213"/>
      <c r="E1549" s="212" t="s">
        <v>3063</v>
      </c>
      <c r="F1549" s="214">
        <v>780</v>
      </c>
      <c r="G1549" s="215">
        <v>13</v>
      </c>
      <c r="H1549" s="212" t="s">
        <v>2333</v>
      </c>
      <c r="I1549" s="216"/>
    </row>
    <row r="1550" spans="2:9" x14ac:dyDescent="0.25">
      <c r="B1550" s="217">
        <v>1548</v>
      </c>
      <c r="C1550" s="217" t="s">
        <v>2335</v>
      </c>
      <c r="D1550" s="218"/>
      <c r="E1550" s="217" t="s">
        <v>3063</v>
      </c>
      <c r="F1550" s="219">
        <v>780</v>
      </c>
      <c r="G1550" s="220">
        <v>23</v>
      </c>
      <c r="H1550" s="217" t="s">
        <v>2336</v>
      </c>
      <c r="I1550" s="221"/>
    </row>
    <row r="1551" spans="2:9" x14ac:dyDescent="0.25">
      <c r="B1551" s="212">
        <v>1549</v>
      </c>
      <c r="C1551" s="212" t="s">
        <v>2337</v>
      </c>
      <c r="D1551" s="213"/>
      <c r="E1551" s="212" t="s">
        <v>3065</v>
      </c>
      <c r="F1551" s="214">
        <v>3801</v>
      </c>
      <c r="G1551" s="212" t="s">
        <v>528</v>
      </c>
      <c r="H1551" s="212" t="s">
        <v>2961</v>
      </c>
      <c r="I1551" s="216"/>
    </row>
    <row r="1552" spans="2:9" x14ac:dyDescent="0.25">
      <c r="B1552" s="217">
        <v>1550</v>
      </c>
      <c r="C1552" s="217" t="s">
        <v>2344</v>
      </c>
      <c r="D1552" s="218"/>
      <c r="E1552" s="217" t="s">
        <v>3063</v>
      </c>
      <c r="F1552" s="219">
        <v>4825</v>
      </c>
      <c r="G1552" s="217">
        <v>1288</v>
      </c>
      <c r="H1552" s="217" t="s">
        <v>2985</v>
      </c>
      <c r="I1552" s="221"/>
    </row>
    <row r="1553" spans="2:9" x14ac:dyDescent="0.25">
      <c r="B1553" s="212">
        <v>1551</v>
      </c>
      <c r="C1553" s="212" t="s">
        <v>2338</v>
      </c>
      <c r="D1553" s="213"/>
      <c r="E1553" s="212" t="s">
        <v>3065</v>
      </c>
      <c r="F1553" s="214" t="s">
        <v>26</v>
      </c>
      <c r="G1553" s="212" t="s">
        <v>528</v>
      </c>
      <c r="H1553" s="212" t="s">
        <v>2415</v>
      </c>
      <c r="I1553" s="216"/>
    </row>
    <row r="1554" spans="2:9" x14ac:dyDescent="0.25">
      <c r="B1554" s="217">
        <v>1552</v>
      </c>
      <c r="C1554" s="217" t="s">
        <v>2339</v>
      </c>
      <c r="D1554" s="218"/>
      <c r="E1554" s="217" t="s">
        <v>3065</v>
      </c>
      <c r="F1554" s="219" t="s">
        <v>2340</v>
      </c>
      <c r="G1554" s="217" t="s">
        <v>528</v>
      </c>
      <c r="H1554" s="217" t="s">
        <v>2341</v>
      </c>
      <c r="I1554" s="221"/>
    </row>
    <row r="1555" spans="2:9" x14ac:dyDescent="0.25">
      <c r="B1555" s="212">
        <v>1553</v>
      </c>
      <c r="C1555" s="212" t="s">
        <v>2342</v>
      </c>
      <c r="D1555" s="213"/>
      <c r="E1555" s="212" t="s">
        <v>3063</v>
      </c>
      <c r="F1555" s="214">
        <v>4825</v>
      </c>
      <c r="G1555" s="215">
        <v>13</v>
      </c>
      <c r="H1555" s="212" t="s">
        <v>2343</v>
      </c>
      <c r="I1555" s="216"/>
    </row>
    <row r="1556" spans="2:9" x14ac:dyDescent="0.25">
      <c r="B1556" s="217">
        <v>1554</v>
      </c>
      <c r="C1556" s="217" t="s">
        <v>2346</v>
      </c>
      <c r="D1556" s="218"/>
      <c r="E1556" s="217" t="s">
        <v>3063</v>
      </c>
      <c r="F1556" s="219">
        <v>4825</v>
      </c>
      <c r="G1556" s="220">
        <v>13</v>
      </c>
      <c r="H1556" s="217" t="s">
        <v>2351</v>
      </c>
      <c r="I1556" s="221"/>
    </row>
    <row r="1557" spans="2:9" x14ac:dyDescent="0.25">
      <c r="B1557" s="212">
        <v>1555</v>
      </c>
      <c r="C1557" s="212" t="s">
        <v>2347</v>
      </c>
      <c r="D1557" s="213"/>
      <c r="E1557" s="212" t="s">
        <v>3063</v>
      </c>
      <c r="F1557" s="214">
        <v>4818</v>
      </c>
      <c r="G1557" s="215">
        <v>13</v>
      </c>
      <c r="H1557" s="212" t="s">
        <v>2352</v>
      </c>
      <c r="I1557" s="216"/>
    </row>
    <row r="1558" spans="2:9" x14ac:dyDescent="0.25">
      <c r="B1558" s="217">
        <v>1556</v>
      </c>
      <c r="C1558" s="217" t="s">
        <v>2397</v>
      </c>
      <c r="D1558" s="218"/>
      <c r="E1558" s="217" t="s">
        <v>3065</v>
      </c>
      <c r="F1558" s="219" t="s">
        <v>2353</v>
      </c>
      <c r="G1558" s="217" t="s">
        <v>528</v>
      </c>
      <c r="H1558" s="217" t="s">
        <v>2354</v>
      </c>
      <c r="I1558" s="221"/>
    </row>
    <row r="1559" spans="2:9" x14ac:dyDescent="0.25">
      <c r="B1559" s="212">
        <v>1557</v>
      </c>
      <c r="C1559" s="212" t="s">
        <v>2348</v>
      </c>
      <c r="D1559" s="213"/>
      <c r="E1559" s="212" t="s">
        <v>3065</v>
      </c>
      <c r="F1559" s="214" t="s">
        <v>26</v>
      </c>
      <c r="G1559" s="212" t="s">
        <v>528</v>
      </c>
      <c r="H1559" s="212" t="s">
        <v>2355</v>
      </c>
      <c r="I1559" s="216"/>
    </row>
    <row r="1560" spans="2:9" x14ac:dyDescent="0.25">
      <c r="B1560" s="217">
        <v>1558</v>
      </c>
      <c r="C1560" s="217" t="s">
        <v>2349</v>
      </c>
      <c r="D1560" s="218"/>
      <c r="E1560" s="217" t="s">
        <v>3063</v>
      </c>
      <c r="F1560" s="219">
        <v>949</v>
      </c>
      <c r="G1560" s="220">
        <v>23</v>
      </c>
      <c r="H1560" s="217" t="s">
        <v>2356</v>
      </c>
      <c r="I1560" s="221"/>
    </row>
    <row r="1561" spans="2:9" x14ac:dyDescent="0.25">
      <c r="B1561" s="212">
        <v>1559</v>
      </c>
      <c r="C1561" s="212" t="s">
        <v>2350</v>
      </c>
      <c r="D1561" s="213"/>
      <c r="E1561" s="212" t="s">
        <v>3063</v>
      </c>
      <c r="F1561" s="214">
        <v>949</v>
      </c>
      <c r="G1561" s="215">
        <v>23</v>
      </c>
      <c r="H1561" s="212" t="s">
        <v>2357</v>
      </c>
      <c r="I1561" s="216"/>
    </row>
    <row r="1562" spans="2:9" x14ac:dyDescent="0.25">
      <c r="B1562" s="217">
        <v>1560</v>
      </c>
      <c r="C1562" s="217" t="s">
        <v>1491</v>
      </c>
      <c r="D1562" s="218"/>
      <c r="E1562" s="217" t="s">
        <v>3063</v>
      </c>
      <c r="F1562" s="219">
        <v>4825</v>
      </c>
      <c r="G1562" s="220">
        <v>13</v>
      </c>
      <c r="H1562" s="217" t="s">
        <v>2358</v>
      </c>
      <c r="I1562" s="221"/>
    </row>
    <row r="1563" spans="2:9" x14ac:dyDescent="0.25">
      <c r="B1563" s="212">
        <v>1561</v>
      </c>
      <c r="C1563" s="212" t="s">
        <v>2374</v>
      </c>
      <c r="D1563" s="213"/>
      <c r="E1563" s="212" t="s">
        <v>3063</v>
      </c>
      <c r="F1563" s="214">
        <v>780</v>
      </c>
      <c r="G1563" s="215">
        <v>23</v>
      </c>
      <c r="H1563" s="212" t="s">
        <v>2359</v>
      </c>
      <c r="I1563" s="216"/>
    </row>
    <row r="1564" spans="2:9" x14ac:dyDescent="0.25">
      <c r="B1564" s="217">
        <v>1562</v>
      </c>
      <c r="C1564" s="217" t="s">
        <v>2360</v>
      </c>
      <c r="D1564" s="218"/>
      <c r="E1564" s="217" t="s">
        <v>3063</v>
      </c>
      <c r="F1564" s="219">
        <v>4139</v>
      </c>
      <c r="G1564" s="220">
        <v>13</v>
      </c>
      <c r="H1564" s="217" t="s">
        <v>2361</v>
      </c>
      <c r="I1564" s="221"/>
    </row>
    <row r="1565" spans="2:9" x14ac:dyDescent="0.25">
      <c r="B1565" s="212">
        <v>1563</v>
      </c>
      <c r="C1565" s="212" t="s">
        <v>2362</v>
      </c>
      <c r="D1565" s="213"/>
      <c r="E1565" s="212" t="s">
        <v>3063</v>
      </c>
      <c r="F1565" s="214">
        <v>4825</v>
      </c>
      <c r="G1565" s="215">
        <v>13</v>
      </c>
      <c r="H1565" s="212" t="s">
        <v>2363</v>
      </c>
      <c r="I1565" s="216"/>
    </row>
    <row r="1566" spans="2:9" x14ac:dyDescent="0.25">
      <c r="B1566" s="217">
        <v>1564</v>
      </c>
      <c r="C1566" s="217" t="s">
        <v>2364</v>
      </c>
      <c r="D1566" s="218"/>
      <c r="E1566" s="217" t="s">
        <v>3063</v>
      </c>
      <c r="F1566" s="219">
        <v>4825</v>
      </c>
      <c r="G1566" s="220">
        <v>13</v>
      </c>
      <c r="H1566" s="217" t="s">
        <v>718</v>
      </c>
      <c r="I1566" s="221"/>
    </row>
    <row r="1567" spans="2:9" x14ac:dyDescent="0.25">
      <c r="B1567" s="212">
        <v>1565</v>
      </c>
      <c r="C1567" s="212" t="s">
        <v>2365</v>
      </c>
      <c r="D1567" s="213"/>
      <c r="E1567" s="212" t="s">
        <v>3063</v>
      </c>
      <c r="F1567" s="214">
        <v>949</v>
      </c>
      <c r="G1567" s="215">
        <v>23</v>
      </c>
      <c r="H1567" s="212" t="s">
        <v>2366</v>
      </c>
      <c r="I1567" s="216"/>
    </row>
    <row r="1568" spans="2:9" x14ac:dyDescent="0.25">
      <c r="B1568" s="217">
        <v>1566</v>
      </c>
      <c r="C1568" s="217" t="s">
        <v>2369</v>
      </c>
      <c r="D1568" s="218"/>
      <c r="E1568" s="217" t="s">
        <v>3064</v>
      </c>
      <c r="F1568" s="219" t="s">
        <v>36</v>
      </c>
      <c r="G1568" s="217" t="s">
        <v>528</v>
      </c>
      <c r="H1568" s="217" t="s">
        <v>2367</v>
      </c>
      <c r="I1568" s="221"/>
    </row>
    <row r="1569" spans="2:9" x14ac:dyDescent="0.25">
      <c r="B1569" s="212">
        <v>1567</v>
      </c>
      <c r="C1569" s="212" t="s">
        <v>2197</v>
      </c>
      <c r="D1569" s="213"/>
      <c r="E1569" s="212" t="s">
        <v>3064</v>
      </c>
      <c r="F1569" s="214" t="s">
        <v>36</v>
      </c>
      <c r="G1569" s="212" t="s">
        <v>528</v>
      </c>
      <c r="H1569" s="212" t="s">
        <v>2198</v>
      </c>
      <c r="I1569" s="216"/>
    </row>
    <row r="1570" spans="2:9" x14ac:dyDescent="0.25">
      <c r="B1570" s="217">
        <v>1568</v>
      </c>
      <c r="C1570" s="217" t="s">
        <v>2379</v>
      </c>
      <c r="D1570" s="218"/>
      <c r="E1570" s="217" t="s">
        <v>3063</v>
      </c>
      <c r="F1570" s="219">
        <v>4825</v>
      </c>
      <c r="G1570" s="220">
        <v>13</v>
      </c>
      <c r="H1570" s="217" t="s">
        <v>2368</v>
      </c>
      <c r="I1570" s="221"/>
    </row>
    <row r="1571" spans="2:9" x14ac:dyDescent="0.25">
      <c r="B1571" s="212">
        <v>1569</v>
      </c>
      <c r="C1571" s="212" t="s">
        <v>2370</v>
      </c>
      <c r="D1571" s="213"/>
      <c r="E1571" s="212" t="s">
        <v>3063</v>
      </c>
      <c r="F1571" s="214">
        <v>4601</v>
      </c>
      <c r="G1571" s="215">
        <v>13</v>
      </c>
      <c r="H1571" s="212" t="s">
        <v>2371</v>
      </c>
      <c r="I1571" s="216"/>
    </row>
    <row r="1572" spans="2:9" x14ac:dyDescent="0.25">
      <c r="B1572" s="217">
        <v>1570</v>
      </c>
      <c r="C1572" s="217" t="s">
        <v>1613</v>
      </c>
      <c r="D1572" s="218"/>
      <c r="E1572" s="217" t="s">
        <v>3063</v>
      </c>
      <c r="F1572" s="219">
        <v>780</v>
      </c>
      <c r="G1572" s="220">
        <v>23</v>
      </c>
      <c r="H1572" s="217" t="s">
        <v>1607</v>
      </c>
      <c r="I1572" s="221"/>
    </row>
    <row r="1573" spans="2:9" x14ac:dyDescent="0.25">
      <c r="B1573" s="212">
        <v>1571</v>
      </c>
      <c r="C1573" s="212" t="s">
        <v>2380</v>
      </c>
      <c r="D1573" s="213"/>
      <c r="E1573" s="212" t="s">
        <v>3063</v>
      </c>
      <c r="F1573" s="214">
        <v>4825</v>
      </c>
      <c r="G1573" s="215">
        <v>13</v>
      </c>
      <c r="H1573" s="212" t="s">
        <v>2381</v>
      </c>
      <c r="I1573" s="216"/>
    </row>
    <row r="1574" spans="2:9" x14ac:dyDescent="0.25">
      <c r="B1574" s="217">
        <v>1572</v>
      </c>
      <c r="C1574" s="217" t="s">
        <v>2382</v>
      </c>
      <c r="D1574" s="218"/>
      <c r="E1574" s="217" t="s">
        <v>3064</v>
      </c>
      <c r="F1574" s="219" t="s">
        <v>36</v>
      </c>
      <c r="G1574" s="217" t="s">
        <v>528</v>
      </c>
      <c r="H1574" s="217" t="s">
        <v>2384</v>
      </c>
      <c r="I1574" s="221"/>
    </row>
    <row r="1575" spans="2:9" x14ac:dyDescent="0.25">
      <c r="B1575" s="212">
        <v>1573</v>
      </c>
      <c r="C1575" s="212" t="s">
        <v>2383</v>
      </c>
      <c r="D1575" s="213"/>
      <c r="E1575" s="212" t="s">
        <v>3063</v>
      </c>
      <c r="F1575" s="214">
        <v>949</v>
      </c>
      <c r="G1575" s="215">
        <v>13</v>
      </c>
      <c r="H1575" s="212" t="s">
        <v>1065</v>
      </c>
      <c r="I1575" s="216"/>
    </row>
    <row r="1576" spans="2:9" x14ac:dyDescent="0.25">
      <c r="B1576" s="217">
        <v>1574</v>
      </c>
      <c r="C1576" s="217" t="s">
        <v>2385</v>
      </c>
      <c r="D1576" s="218"/>
      <c r="E1576" s="217" t="s">
        <v>3063</v>
      </c>
      <c r="F1576" s="219">
        <v>949</v>
      </c>
      <c r="G1576" s="220">
        <v>23</v>
      </c>
      <c r="H1576" s="217" t="s">
        <v>2386</v>
      </c>
      <c r="I1576" s="221"/>
    </row>
    <row r="1577" spans="2:9" x14ac:dyDescent="0.25">
      <c r="B1577" s="212">
        <v>1575</v>
      </c>
      <c r="C1577" s="212" t="s">
        <v>2387</v>
      </c>
      <c r="D1577" s="213"/>
      <c r="E1577" s="212" t="s">
        <v>3063</v>
      </c>
      <c r="F1577" s="214">
        <v>4818</v>
      </c>
      <c r="G1577" s="215">
        <v>13</v>
      </c>
      <c r="H1577" s="212" t="s">
        <v>2388</v>
      </c>
      <c r="I1577" s="216"/>
    </row>
    <row r="1578" spans="2:9" x14ac:dyDescent="0.25">
      <c r="B1578" s="217">
        <v>1576</v>
      </c>
      <c r="C1578" s="217" t="s">
        <v>2389</v>
      </c>
      <c r="D1578" s="218"/>
      <c r="E1578" s="217" t="s">
        <v>3063</v>
      </c>
      <c r="F1578" s="219">
        <v>4825</v>
      </c>
      <c r="G1578" s="220">
        <v>13</v>
      </c>
      <c r="H1578" s="217" t="s">
        <v>1521</v>
      </c>
      <c r="I1578" s="221"/>
    </row>
    <row r="1579" spans="2:9" x14ac:dyDescent="0.25">
      <c r="B1579" s="212">
        <v>1577</v>
      </c>
      <c r="C1579" s="212" t="s">
        <v>2395</v>
      </c>
      <c r="D1579" s="213"/>
      <c r="E1579" s="212" t="s">
        <v>3064</v>
      </c>
      <c r="F1579" s="214" t="s">
        <v>36</v>
      </c>
      <c r="G1579" s="212" t="s">
        <v>528</v>
      </c>
      <c r="H1579" s="212" t="s">
        <v>2390</v>
      </c>
      <c r="I1579" s="216"/>
    </row>
    <row r="1580" spans="2:9" x14ac:dyDescent="0.25">
      <c r="B1580" s="217">
        <v>1578</v>
      </c>
      <c r="C1580" s="217" t="s">
        <v>2391</v>
      </c>
      <c r="D1580" s="218"/>
      <c r="E1580" s="217" t="s">
        <v>3065</v>
      </c>
      <c r="F1580" s="219" t="s">
        <v>2392</v>
      </c>
      <c r="G1580" s="217" t="s">
        <v>528</v>
      </c>
      <c r="H1580" s="217" t="s">
        <v>2393</v>
      </c>
      <c r="I1580" s="221"/>
    </row>
    <row r="1581" spans="2:9" x14ac:dyDescent="0.25">
      <c r="B1581" s="212">
        <v>1579</v>
      </c>
      <c r="C1581" s="212" t="s">
        <v>2394</v>
      </c>
      <c r="D1581" s="213"/>
      <c r="E1581" s="212" t="s">
        <v>3065</v>
      </c>
      <c r="F1581" s="214" t="s">
        <v>26</v>
      </c>
      <c r="G1581" s="212" t="s">
        <v>528</v>
      </c>
      <c r="H1581" s="212" t="s">
        <v>1728</v>
      </c>
      <c r="I1581" s="216"/>
    </row>
    <row r="1582" spans="2:9" x14ac:dyDescent="0.25">
      <c r="B1582" s="217">
        <v>1580</v>
      </c>
      <c r="C1582" s="217" t="s">
        <v>2400</v>
      </c>
      <c r="D1582" s="218"/>
      <c r="E1582" s="217" t="s">
        <v>3063</v>
      </c>
      <c r="F1582" s="219">
        <v>4873</v>
      </c>
      <c r="G1582" s="220">
        <v>13</v>
      </c>
      <c r="H1582" s="217" t="s">
        <v>2401</v>
      </c>
      <c r="I1582" s="221"/>
    </row>
    <row r="1583" spans="2:9" x14ac:dyDescent="0.25">
      <c r="B1583" s="212">
        <v>1581</v>
      </c>
      <c r="C1583" s="212" t="s">
        <v>2402</v>
      </c>
      <c r="D1583" s="213"/>
      <c r="E1583" s="212" t="s">
        <v>3065</v>
      </c>
      <c r="F1583" s="214" t="s">
        <v>2403</v>
      </c>
      <c r="G1583" s="212" t="s">
        <v>354</v>
      </c>
      <c r="H1583" s="212" t="s">
        <v>2404</v>
      </c>
      <c r="I1583" s="216"/>
    </row>
    <row r="1584" spans="2:9" x14ac:dyDescent="0.25">
      <c r="B1584" s="217">
        <v>1582</v>
      </c>
      <c r="C1584" s="217" t="s">
        <v>2405</v>
      </c>
      <c r="D1584" s="218"/>
      <c r="E1584" s="217" t="s">
        <v>3063</v>
      </c>
      <c r="F1584" s="219">
        <v>4825</v>
      </c>
      <c r="G1584" s="220">
        <v>13</v>
      </c>
      <c r="H1584" s="217" t="s">
        <v>2406</v>
      </c>
      <c r="I1584" s="221"/>
    </row>
    <row r="1585" spans="2:9" x14ac:dyDescent="0.25">
      <c r="B1585" s="212">
        <v>1583</v>
      </c>
      <c r="C1585" s="212" t="s">
        <v>514</v>
      </c>
      <c r="D1585" s="213"/>
      <c r="E1585" s="212" t="s">
        <v>3063</v>
      </c>
      <c r="F1585" s="214">
        <v>4825</v>
      </c>
      <c r="G1585" s="215">
        <v>13</v>
      </c>
      <c r="H1585" s="212" t="s">
        <v>519</v>
      </c>
      <c r="I1585" s="216"/>
    </row>
    <row r="1586" spans="2:9" x14ac:dyDescent="0.25">
      <c r="B1586" s="217">
        <v>1584</v>
      </c>
      <c r="C1586" s="217" t="s">
        <v>2407</v>
      </c>
      <c r="D1586" s="218"/>
      <c r="E1586" s="217" t="s">
        <v>3063</v>
      </c>
      <c r="F1586" s="219">
        <v>4825</v>
      </c>
      <c r="G1586" s="220">
        <v>13</v>
      </c>
      <c r="H1586" s="217" t="s">
        <v>1988</v>
      </c>
      <c r="I1586" s="221"/>
    </row>
    <row r="1587" spans="2:9" x14ac:dyDescent="0.25">
      <c r="B1587" s="212">
        <v>1585</v>
      </c>
      <c r="C1587" s="212" t="s">
        <v>2413</v>
      </c>
      <c r="D1587" s="213"/>
      <c r="E1587" s="212" t="s">
        <v>3063</v>
      </c>
      <c r="F1587" s="214">
        <v>4825</v>
      </c>
      <c r="G1587" s="215">
        <v>13</v>
      </c>
      <c r="H1587" s="212" t="s">
        <v>2408</v>
      </c>
      <c r="I1587" s="216"/>
    </row>
    <row r="1588" spans="2:9" x14ac:dyDescent="0.25">
      <c r="B1588" s="217">
        <v>1586</v>
      </c>
      <c r="C1588" s="217" t="s">
        <v>2411</v>
      </c>
      <c r="D1588" s="218"/>
      <c r="E1588" s="217" t="s">
        <v>3063</v>
      </c>
      <c r="F1588" s="219">
        <v>780</v>
      </c>
      <c r="G1588" s="220">
        <v>13</v>
      </c>
      <c r="H1588" s="217" t="s">
        <v>2409</v>
      </c>
      <c r="I1588" s="221"/>
    </row>
    <row r="1589" spans="2:9" x14ac:dyDescent="0.25">
      <c r="B1589" s="212">
        <v>1587</v>
      </c>
      <c r="C1589" s="212" t="s">
        <v>2412</v>
      </c>
      <c r="D1589" s="213"/>
      <c r="E1589" s="212" t="s">
        <v>3063</v>
      </c>
      <c r="F1589" s="214">
        <v>4825</v>
      </c>
      <c r="G1589" s="215">
        <v>13</v>
      </c>
      <c r="H1589" s="212" t="s">
        <v>2410</v>
      </c>
      <c r="I1589" s="216"/>
    </row>
    <row r="1590" spans="2:9" x14ac:dyDescent="0.25">
      <c r="B1590" s="217">
        <v>1588</v>
      </c>
      <c r="C1590" s="217" t="s">
        <v>2420</v>
      </c>
      <c r="D1590" s="218"/>
      <c r="E1590" s="217" t="s">
        <v>3063</v>
      </c>
      <c r="F1590" s="219">
        <v>780</v>
      </c>
      <c r="G1590" s="220">
        <v>13</v>
      </c>
      <c r="H1590" s="217" t="s">
        <v>2414</v>
      </c>
      <c r="I1590" s="221"/>
    </row>
    <row r="1591" spans="2:9" x14ac:dyDescent="0.25">
      <c r="B1591" s="212">
        <v>1589</v>
      </c>
      <c r="C1591" s="212" t="s">
        <v>2419</v>
      </c>
      <c r="D1591" s="213"/>
      <c r="E1591" s="212" t="s">
        <v>3063</v>
      </c>
      <c r="F1591" s="214">
        <v>565</v>
      </c>
      <c r="G1591" s="215">
        <v>13</v>
      </c>
      <c r="H1591" s="212" t="s">
        <v>2417</v>
      </c>
      <c r="I1591" s="216"/>
    </row>
    <row r="1592" spans="2:9" x14ac:dyDescent="0.25">
      <c r="B1592" s="217">
        <v>1590</v>
      </c>
      <c r="C1592" s="217" t="s">
        <v>879</v>
      </c>
      <c r="D1592" s="218"/>
      <c r="E1592" s="217" t="s">
        <v>3063</v>
      </c>
      <c r="F1592" s="219">
        <v>780</v>
      </c>
      <c r="G1592" s="220">
        <v>13</v>
      </c>
      <c r="H1592" s="217" t="s">
        <v>880</v>
      </c>
      <c r="I1592" s="221"/>
    </row>
    <row r="1593" spans="2:9" x14ac:dyDescent="0.25">
      <c r="B1593" s="212">
        <v>1591</v>
      </c>
      <c r="C1593" s="212" t="s">
        <v>2425</v>
      </c>
      <c r="D1593" s="213"/>
      <c r="E1593" s="212" t="s">
        <v>3063</v>
      </c>
      <c r="F1593" s="214">
        <v>949</v>
      </c>
      <c r="G1593" s="215">
        <v>13</v>
      </c>
      <c r="H1593" s="212" t="s">
        <v>2426</v>
      </c>
      <c r="I1593" s="216"/>
    </row>
    <row r="1594" spans="2:9" x14ac:dyDescent="0.25">
      <c r="B1594" s="217">
        <v>1592</v>
      </c>
      <c r="C1594" s="217" t="s">
        <v>2423</v>
      </c>
      <c r="D1594" s="218"/>
      <c r="E1594" s="217" t="s">
        <v>3063</v>
      </c>
      <c r="F1594" s="219">
        <v>4818</v>
      </c>
      <c r="G1594" s="220">
        <v>13</v>
      </c>
      <c r="H1594" s="217" t="s">
        <v>2424</v>
      </c>
      <c r="I1594" s="221"/>
    </row>
    <row r="1595" spans="2:9" x14ac:dyDescent="0.25">
      <c r="B1595" s="212">
        <v>1593</v>
      </c>
      <c r="C1595" s="212" t="s">
        <v>2427</v>
      </c>
      <c r="D1595" s="213"/>
      <c r="E1595" s="212" t="s">
        <v>3063</v>
      </c>
      <c r="F1595" s="214">
        <v>138</v>
      </c>
      <c r="G1595" s="215">
        <v>13</v>
      </c>
      <c r="H1595" s="212" t="s">
        <v>2428</v>
      </c>
      <c r="I1595" s="216"/>
    </row>
    <row r="1596" spans="2:9" x14ac:dyDescent="0.25">
      <c r="B1596" s="217">
        <v>1594</v>
      </c>
      <c r="C1596" s="217" t="s">
        <v>2429</v>
      </c>
      <c r="D1596" s="218"/>
      <c r="E1596" s="217" t="s">
        <v>3063</v>
      </c>
      <c r="F1596" s="219">
        <v>4825</v>
      </c>
      <c r="G1596" s="220">
        <v>13</v>
      </c>
      <c r="H1596" s="217" t="s">
        <v>2431</v>
      </c>
      <c r="I1596" s="221"/>
    </row>
    <row r="1597" spans="2:9" x14ac:dyDescent="0.25">
      <c r="B1597" s="212">
        <v>1595</v>
      </c>
      <c r="C1597" s="212" t="s">
        <v>2432</v>
      </c>
      <c r="D1597" s="213"/>
      <c r="E1597" s="212" t="s">
        <v>3065</v>
      </c>
      <c r="F1597" s="214" t="s">
        <v>28</v>
      </c>
      <c r="G1597" s="212" t="s">
        <v>528</v>
      </c>
      <c r="H1597" s="212" t="s">
        <v>2433</v>
      </c>
      <c r="I1597" s="216"/>
    </row>
    <row r="1598" spans="2:9" x14ac:dyDescent="0.25">
      <c r="B1598" s="217">
        <v>1596</v>
      </c>
      <c r="C1598" s="217" t="s">
        <v>2434</v>
      </c>
      <c r="D1598" s="218"/>
      <c r="E1598" s="217" t="s">
        <v>3063</v>
      </c>
      <c r="F1598" s="219">
        <v>4825</v>
      </c>
      <c r="G1598" s="217">
        <v>1288</v>
      </c>
      <c r="H1598" s="217" t="s">
        <v>2445</v>
      </c>
      <c r="I1598" s="221"/>
    </row>
    <row r="1599" spans="2:9" x14ac:dyDescent="0.25">
      <c r="B1599" s="212">
        <v>1597</v>
      </c>
      <c r="C1599" s="212" t="s">
        <v>2435</v>
      </c>
      <c r="D1599" s="213"/>
      <c r="E1599" s="212" t="s">
        <v>3063</v>
      </c>
      <c r="F1599" s="214">
        <v>4825</v>
      </c>
      <c r="G1599" s="212">
        <v>1288</v>
      </c>
      <c r="H1599" s="212" t="s">
        <v>2521</v>
      </c>
      <c r="I1599" s="216"/>
    </row>
    <row r="1600" spans="2:9" x14ac:dyDescent="0.25">
      <c r="B1600" s="217">
        <v>1598</v>
      </c>
      <c r="C1600" s="217" t="s">
        <v>2436</v>
      </c>
      <c r="D1600" s="218"/>
      <c r="E1600" s="217" t="s">
        <v>3063</v>
      </c>
      <c r="F1600" s="219">
        <v>4825</v>
      </c>
      <c r="G1600" s="217">
        <v>1288</v>
      </c>
      <c r="H1600" s="217" t="s">
        <v>2446</v>
      </c>
      <c r="I1600" s="221"/>
    </row>
    <row r="1601" spans="2:9" x14ac:dyDescent="0.25">
      <c r="B1601" s="212">
        <v>1599</v>
      </c>
      <c r="C1601" s="212" t="s">
        <v>2102</v>
      </c>
      <c r="D1601" s="213"/>
      <c r="E1601" s="212" t="s">
        <v>3063</v>
      </c>
      <c r="F1601" s="214">
        <v>780</v>
      </c>
      <c r="G1601" s="215">
        <v>13</v>
      </c>
      <c r="H1601" s="212" t="s">
        <v>2103</v>
      </c>
      <c r="I1601" s="216"/>
    </row>
    <row r="1602" spans="2:9" x14ac:dyDescent="0.25">
      <c r="B1602" s="217">
        <v>1600</v>
      </c>
      <c r="C1602" s="217" t="s">
        <v>2437</v>
      </c>
      <c r="D1602" s="218"/>
      <c r="E1602" s="217" t="s">
        <v>3063</v>
      </c>
      <c r="F1602" s="219">
        <v>780</v>
      </c>
      <c r="G1602" s="220">
        <v>13</v>
      </c>
      <c r="H1602" s="217" t="s">
        <v>2447</v>
      </c>
      <c r="I1602" s="221"/>
    </row>
    <row r="1603" spans="2:9" x14ac:dyDescent="0.25">
      <c r="B1603" s="212">
        <v>1601</v>
      </c>
      <c r="C1603" s="212" t="s">
        <v>2438</v>
      </c>
      <c r="D1603" s="213"/>
      <c r="E1603" s="212" t="s">
        <v>3065</v>
      </c>
      <c r="F1603" s="214" t="s">
        <v>26</v>
      </c>
      <c r="G1603" s="212" t="s">
        <v>528</v>
      </c>
      <c r="H1603" s="212" t="s">
        <v>2448</v>
      </c>
      <c r="I1603" s="216"/>
    </row>
    <row r="1604" spans="2:9" x14ac:dyDescent="0.25">
      <c r="B1604" s="217">
        <v>1602</v>
      </c>
      <c r="C1604" s="217" t="s">
        <v>2450</v>
      </c>
      <c r="D1604" s="218"/>
      <c r="E1604" s="217" t="s">
        <v>3063</v>
      </c>
      <c r="F1604" s="219">
        <v>4825</v>
      </c>
      <c r="G1604" s="217">
        <v>1288</v>
      </c>
      <c r="H1604" s="217" t="s">
        <v>2449</v>
      </c>
      <c r="I1604" s="221"/>
    </row>
    <row r="1605" spans="2:9" x14ac:dyDescent="0.25">
      <c r="B1605" s="212">
        <v>1603</v>
      </c>
      <c r="C1605" s="212" t="s">
        <v>2452</v>
      </c>
      <c r="D1605" s="213"/>
      <c r="E1605" s="212" t="s">
        <v>3063</v>
      </c>
      <c r="F1605" s="214">
        <v>4825</v>
      </c>
      <c r="G1605" s="212">
        <v>1288</v>
      </c>
      <c r="H1605" s="212" t="s">
        <v>2451</v>
      </c>
      <c r="I1605" s="216"/>
    </row>
    <row r="1606" spans="2:9" x14ac:dyDescent="0.25">
      <c r="B1606" s="217">
        <v>1604</v>
      </c>
      <c r="C1606" s="217" t="s">
        <v>2439</v>
      </c>
      <c r="D1606" s="218"/>
      <c r="E1606" s="217" t="s">
        <v>3065</v>
      </c>
      <c r="F1606" s="219" t="s">
        <v>28</v>
      </c>
      <c r="G1606" s="217" t="s">
        <v>354</v>
      </c>
      <c r="H1606" s="217" t="s">
        <v>2453</v>
      </c>
      <c r="I1606" s="221"/>
    </row>
    <row r="1607" spans="2:9" x14ac:dyDescent="0.25">
      <c r="B1607" s="212">
        <v>1605</v>
      </c>
      <c r="C1607" s="212" t="s">
        <v>2440</v>
      </c>
      <c r="D1607" s="213"/>
      <c r="E1607" s="212" t="s">
        <v>3063</v>
      </c>
      <c r="F1607" s="214">
        <v>4535</v>
      </c>
      <c r="G1607" s="215">
        <v>13</v>
      </c>
      <c r="H1607" s="212" t="s">
        <v>2454</v>
      </c>
      <c r="I1607" s="216"/>
    </row>
    <row r="1608" spans="2:9" x14ac:dyDescent="0.25">
      <c r="B1608" s="217">
        <v>1606</v>
      </c>
      <c r="C1608" s="217" t="s">
        <v>821</v>
      </c>
      <c r="D1608" s="218"/>
      <c r="E1608" s="217" t="s">
        <v>3065</v>
      </c>
      <c r="F1608" s="219" t="s">
        <v>26</v>
      </c>
      <c r="G1608" s="217" t="s">
        <v>528</v>
      </c>
      <c r="H1608" s="217" t="s">
        <v>822</v>
      </c>
      <c r="I1608" s="221"/>
    </row>
    <row r="1609" spans="2:9" x14ac:dyDescent="0.25">
      <c r="B1609" s="212">
        <v>1607</v>
      </c>
      <c r="C1609" s="212" t="s">
        <v>2441</v>
      </c>
      <c r="D1609" s="213"/>
      <c r="E1609" s="212" t="s">
        <v>3063</v>
      </c>
      <c r="F1609" s="214">
        <v>4825</v>
      </c>
      <c r="G1609" s="215">
        <v>13</v>
      </c>
      <c r="H1609" s="212" t="s">
        <v>2455</v>
      </c>
      <c r="I1609" s="216"/>
    </row>
    <row r="1610" spans="2:9" x14ac:dyDescent="0.25">
      <c r="B1610" s="217">
        <v>1608</v>
      </c>
      <c r="C1610" s="217" t="s">
        <v>2442</v>
      </c>
      <c r="D1610" s="218"/>
      <c r="E1610" s="217" t="s">
        <v>3063</v>
      </c>
      <c r="F1610" s="219">
        <v>4825</v>
      </c>
      <c r="G1610" s="220">
        <v>13</v>
      </c>
      <c r="H1610" s="217" t="s">
        <v>2456</v>
      </c>
      <c r="I1610" s="221"/>
    </row>
    <row r="1611" spans="2:9" x14ac:dyDescent="0.25">
      <c r="B1611" s="212">
        <v>1609</v>
      </c>
      <c r="C1611" s="212" t="s">
        <v>2443</v>
      </c>
      <c r="D1611" s="213"/>
      <c r="E1611" s="212" t="s">
        <v>3063</v>
      </c>
      <c r="F1611" s="214">
        <v>4825</v>
      </c>
      <c r="G1611" s="215">
        <v>13</v>
      </c>
      <c r="H1611" s="212" t="s">
        <v>2457</v>
      </c>
      <c r="I1611" s="216"/>
    </row>
    <row r="1612" spans="2:9" x14ac:dyDescent="0.25">
      <c r="B1612" s="217">
        <v>1610</v>
      </c>
      <c r="C1612" s="217" t="s">
        <v>2444</v>
      </c>
      <c r="D1612" s="218"/>
      <c r="E1612" s="217" t="s">
        <v>3065</v>
      </c>
      <c r="F1612" s="219" t="s">
        <v>26</v>
      </c>
      <c r="G1612" s="217" t="s">
        <v>528</v>
      </c>
      <c r="H1612" s="217" t="s">
        <v>2458</v>
      </c>
      <c r="I1612" s="221"/>
    </row>
    <row r="1613" spans="2:9" x14ac:dyDescent="0.25">
      <c r="B1613" s="212">
        <v>1611</v>
      </c>
      <c r="C1613" s="212" t="s">
        <v>2465</v>
      </c>
      <c r="D1613" s="213"/>
      <c r="E1613" s="212" t="s">
        <v>3063</v>
      </c>
      <c r="F1613" s="214">
        <v>949</v>
      </c>
      <c r="G1613" s="215">
        <v>13</v>
      </c>
      <c r="H1613" s="212" t="s">
        <v>2466</v>
      </c>
      <c r="I1613" s="216"/>
    </row>
    <row r="1614" spans="2:9" x14ac:dyDescent="0.25">
      <c r="B1614" s="217">
        <v>1612</v>
      </c>
      <c r="C1614" s="217" t="s">
        <v>2467</v>
      </c>
      <c r="D1614" s="218"/>
      <c r="E1614" s="217" t="s">
        <v>3063</v>
      </c>
      <c r="F1614" s="219">
        <v>4825</v>
      </c>
      <c r="G1614" s="220">
        <v>13</v>
      </c>
      <c r="H1614" s="217" t="s">
        <v>2468</v>
      </c>
      <c r="I1614" s="221"/>
    </row>
    <row r="1615" spans="2:9" x14ac:dyDescent="0.25">
      <c r="B1615" s="212">
        <v>1613</v>
      </c>
      <c r="C1615" s="212" t="s">
        <v>2469</v>
      </c>
      <c r="D1615" s="213"/>
      <c r="E1615" s="212" t="s">
        <v>3063</v>
      </c>
      <c r="F1615" s="214">
        <v>4825</v>
      </c>
      <c r="G1615" s="215">
        <v>13</v>
      </c>
      <c r="H1615" s="212" t="s">
        <v>2470</v>
      </c>
      <c r="I1615" s="216"/>
    </row>
    <row r="1616" spans="2:9" x14ac:dyDescent="0.25">
      <c r="B1616" s="217">
        <v>1614</v>
      </c>
      <c r="C1616" s="217" t="s">
        <v>2575</v>
      </c>
      <c r="D1616" s="218"/>
      <c r="E1616" s="217" t="s">
        <v>3064</v>
      </c>
      <c r="F1616" s="219" t="s">
        <v>36</v>
      </c>
      <c r="G1616" s="217" t="s">
        <v>354</v>
      </c>
      <c r="H1616" s="217" t="s">
        <v>2471</v>
      </c>
      <c r="I1616" s="221"/>
    </row>
    <row r="1617" spans="2:9" x14ac:dyDescent="0.25">
      <c r="B1617" s="212">
        <v>1615</v>
      </c>
      <c r="C1617" s="212" t="s">
        <v>2472</v>
      </c>
      <c r="D1617" s="213"/>
      <c r="E1617" s="212" t="s">
        <v>3063</v>
      </c>
      <c r="F1617" s="214">
        <v>780</v>
      </c>
      <c r="G1617" s="215">
        <v>23</v>
      </c>
      <c r="H1617" s="212" t="s">
        <v>2473</v>
      </c>
      <c r="I1617" s="216"/>
    </row>
    <row r="1618" spans="2:9" x14ac:dyDescent="0.25">
      <c r="B1618" s="217">
        <v>1616</v>
      </c>
      <c r="C1618" s="217" t="s">
        <v>2474</v>
      </c>
      <c r="D1618" s="218"/>
      <c r="E1618" s="217" t="s">
        <v>3063</v>
      </c>
      <c r="F1618" s="219">
        <v>973</v>
      </c>
      <c r="G1618" s="220">
        <v>13</v>
      </c>
      <c r="H1618" s="217" t="s">
        <v>2519</v>
      </c>
      <c r="I1618" s="221"/>
    </row>
    <row r="1619" spans="2:9" x14ac:dyDescent="0.25">
      <c r="B1619" s="212">
        <v>1617</v>
      </c>
      <c r="C1619" s="212" t="s">
        <v>2771</v>
      </c>
      <c r="D1619" s="213"/>
      <c r="E1619" s="212" t="s">
        <v>3063</v>
      </c>
      <c r="F1619" s="214">
        <v>4825</v>
      </c>
      <c r="G1619" s="212">
        <v>1288</v>
      </c>
      <c r="H1619" s="212" t="s">
        <v>2475</v>
      </c>
      <c r="I1619" s="216"/>
    </row>
    <row r="1620" spans="2:9" x14ac:dyDescent="0.25">
      <c r="B1620" s="217">
        <v>1618</v>
      </c>
      <c r="C1620" s="217" t="s">
        <v>2476</v>
      </c>
      <c r="D1620" s="218"/>
      <c r="E1620" s="217" t="s">
        <v>3063</v>
      </c>
      <c r="F1620" s="219">
        <v>245</v>
      </c>
      <c r="G1620" s="220">
        <v>13</v>
      </c>
      <c r="H1620" s="217" t="s">
        <v>2477</v>
      </c>
      <c r="I1620" s="221"/>
    </row>
    <row r="1621" spans="2:9" x14ac:dyDescent="0.25">
      <c r="B1621" s="212">
        <v>1619</v>
      </c>
      <c r="C1621" s="212" t="s">
        <v>2504</v>
      </c>
      <c r="D1621" s="213"/>
      <c r="E1621" s="212" t="s">
        <v>3063</v>
      </c>
      <c r="F1621" s="214">
        <v>4825</v>
      </c>
      <c r="G1621" s="215">
        <v>13</v>
      </c>
      <c r="H1621" s="212" t="s">
        <v>2478</v>
      </c>
      <c r="I1621" s="216"/>
    </row>
    <row r="1622" spans="2:9" x14ac:dyDescent="0.25">
      <c r="B1622" s="217">
        <v>1620</v>
      </c>
      <c r="C1622" s="217" t="s">
        <v>2479</v>
      </c>
      <c r="D1622" s="218"/>
      <c r="E1622" s="217" t="s">
        <v>3063</v>
      </c>
      <c r="F1622" s="219">
        <v>4825</v>
      </c>
      <c r="G1622" s="217">
        <v>1288</v>
      </c>
      <c r="H1622" s="217" t="s">
        <v>2480</v>
      </c>
      <c r="I1622" s="221"/>
    </row>
    <row r="1623" spans="2:9" x14ac:dyDescent="0.25">
      <c r="B1623" s="212">
        <v>1621</v>
      </c>
      <c r="C1623" s="212" t="s">
        <v>2481</v>
      </c>
      <c r="D1623" s="213"/>
      <c r="E1623" s="212" t="s">
        <v>3063</v>
      </c>
      <c r="F1623" s="214">
        <v>4825</v>
      </c>
      <c r="G1623" s="212">
        <v>1288</v>
      </c>
      <c r="H1623" s="212" t="s">
        <v>2482</v>
      </c>
      <c r="I1623" s="216"/>
    </row>
    <row r="1624" spans="2:9" x14ac:dyDescent="0.25">
      <c r="B1624" s="217">
        <v>1622</v>
      </c>
      <c r="C1624" s="217" t="s">
        <v>2483</v>
      </c>
      <c r="D1624" s="218"/>
      <c r="E1624" s="217" t="s">
        <v>3063</v>
      </c>
      <c r="F1624" s="219">
        <v>780</v>
      </c>
      <c r="G1624" s="220">
        <v>23</v>
      </c>
      <c r="H1624" s="217" t="s">
        <v>2484</v>
      </c>
      <c r="I1624" s="221"/>
    </row>
    <row r="1625" spans="2:9" x14ac:dyDescent="0.25">
      <c r="B1625" s="212">
        <v>1623</v>
      </c>
      <c r="C1625" s="212" t="s">
        <v>3303</v>
      </c>
      <c r="D1625" s="213"/>
      <c r="E1625" s="212" t="s">
        <v>3063</v>
      </c>
      <c r="F1625" s="214">
        <v>780</v>
      </c>
      <c r="G1625" s="215">
        <v>23</v>
      </c>
      <c r="H1625" s="212" t="s">
        <v>2485</v>
      </c>
      <c r="I1625" s="216"/>
    </row>
    <row r="1626" spans="2:9" x14ac:dyDescent="0.25">
      <c r="B1626" s="217">
        <v>1624</v>
      </c>
      <c r="C1626" s="217" t="s">
        <v>2520</v>
      </c>
      <c r="D1626" s="218"/>
      <c r="E1626" s="217" t="s">
        <v>3064</v>
      </c>
      <c r="F1626" s="219" t="s">
        <v>708</v>
      </c>
      <c r="G1626" s="217" t="s">
        <v>528</v>
      </c>
      <c r="H1626" s="217" t="s">
        <v>2486</v>
      </c>
      <c r="I1626" s="221"/>
    </row>
    <row r="1627" spans="2:9" x14ac:dyDescent="0.25">
      <c r="B1627" s="212">
        <v>1625</v>
      </c>
      <c r="C1627" s="212" t="s">
        <v>2487</v>
      </c>
      <c r="D1627" s="213"/>
      <c r="E1627" s="212" t="s">
        <v>3063</v>
      </c>
      <c r="F1627" s="214">
        <v>3193</v>
      </c>
      <c r="G1627" s="215">
        <v>13</v>
      </c>
      <c r="H1627" s="212" t="s">
        <v>2488</v>
      </c>
      <c r="I1627" s="216"/>
    </row>
    <row r="1628" spans="2:9" x14ac:dyDescent="0.25">
      <c r="B1628" s="217">
        <v>1626</v>
      </c>
      <c r="C1628" s="217" t="s">
        <v>2489</v>
      </c>
      <c r="D1628" s="218"/>
      <c r="E1628" s="217" t="s">
        <v>3063</v>
      </c>
      <c r="F1628" s="219">
        <v>2307</v>
      </c>
      <c r="G1628" s="220">
        <v>13</v>
      </c>
      <c r="H1628" s="217" t="s">
        <v>2490</v>
      </c>
      <c r="I1628" s="221"/>
    </row>
    <row r="1629" spans="2:9" x14ac:dyDescent="0.25">
      <c r="B1629" s="212">
        <v>1627</v>
      </c>
      <c r="C1629" s="212" t="s">
        <v>2491</v>
      </c>
      <c r="D1629" s="213"/>
      <c r="E1629" s="212" t="s">
        <v>3065</v>
      </c>
      <c r="F1629" s="214">
        <v>3862</v>
      </c>
      <c r="G1629" s="212" t="s">
        <v>354</v>
      </c>
      <c r="H1629" s="212" t="s">
        <v>2492</v>
      </c>
      <c r="I1629" s="216"/>
    </row>
    <row r="1630" spans="2:9" x14ac:dyDescent="0.25">
      <c r="B1630" s="217">
        <v>1628</v>
      </c>
      <c r="C1630" s="217" t="s">
        <v>2493</v>
      </c>
      <c r="D1630" s="218"/>
      <c r="E1630" s="217" t="s">
        <v>3064</v>
      </c>
      <c r="F1630" s="219" t="s">
        <v>36</v>
      </c>
      <c r="G1630" s="217" t="s">
        <v>354</v>
      </c>
      <c r="H1630" s="217" t="s">
        <v>2494</v>
      </c>
      <c r="I1630" s="221"/>
    </row>
    <row r="1631" spans="2:9" x14ac:dyDescent="0.25">
      <c r="B1631" s="212">
        <v>1629</v>
      </c>
      <c r="C1631" s="212" t="s">
        <v>2495</v>
      </c>
      <c r="D1631" s="213"/>
      <c r="E1631" s="212" t="s">
        <v>3063</v>
      </c>
      <c r="F1631" s="214">
        <v>780</v>
      </c>
      <c r="G1631" s="215">
        <v>23</v>
      </c>
      <c r="H1631" s="212" t="s">
        <v>2496</v>
      </c>
      <c r="I1631" s="216"/>
    </row>
    <row r="1632" spans="2:9" x14ac:dyDescent="0.25">
      <c r="B1632" s="217">
        <v>1630</v>
      </c>
      <c r="C1632" s="217" t="s">
        <v>3249</v>
      </c>
      <c r="D1632" s="218"/>
      <c r="E1632" s="217" t="s">
        <v>3063</v>
      </c>
      <c r="F1632" s="219">
        <v>4825</v>
      </c>
      <c r="G1632" s="220">
        <v>13</v>
      </c>
      <c r="H1632" s="217" t="s">
        <v>2497</v>
      </c>
      <c r="I1632" s="221"/>
    </row>
    <row r="1633" spans="2:9" x14ac:dyDescent="0.25">
      <c r="B1633" s="212">
        <v>1631</v>
      </c>
      <c r="C1633" s="212" t="s">
        <v>2498</v>
      </c>
      <c r="D1633" s="213"/>
      <c r="E1633" s="212" t="s">
        <v>3063</v>
      </c>
      <c r="F1633" s="214">
        <v>780</v>
      </c>
      <c r="G1633" s="212">
        <v>1288</v>
      </c>
      <c r="H1633" s="212" t="s">
        <v>2499</v>
      </c>
      <c r="I1633" s="216"/>
    </row>
    <row r="1634" spans="2:9" x14ac:dyDescent="0.25">
      <c r="B1634" s="217">
        <v>1632</v>
      </c>
      <c r="C1634" s="217" t="s">
        <v>2500</v>
      </c>
      <c r="D1634" s="218"/>
      <c r="E1634" s="217" t="s">
        <v>3063</v>
      </c>
      <c r="F1634" s="219">
        <v>780</v>
      </c>
      <c r="G1634" s="217">
        <v>1288</v>
      </c>
      <c r="H1634" s="217" t="s">
        <v>2501</v>
      </c>
      <c r="I1634" s="221"/>
    </row>
    <row r="1635" spans="2:9" x14ac:dyDescent="0.25">
      <c r="B1635" s="212">
        <v>1633</v>
      </c>
      <c r="C1635" s="212" t="s">
        <v>1448</v>
      </c>
      <c r="D1635" s="213"/>
      <c r="E1635" s="212" t="s">
        <v>3063</v>
      </c>
      <c r="F1635" s="214">
        <v>780</v>
      </c>
      <c r="G1635" s="212">
        <v>1288</v>
      </c>
      <c r="H1635" s="212" t="s">
        <v>2502</v>
      </c>
      <c r="I1635" s="216"/>
    </row>
    <row r="1636" spans="2:9" x14ac:dyDescent="0.25">
      <c r="B1636" s="217">
        <v>1634</v>
      </c>
      <c r="C1636" s="217" t="s">
        <v>2505</v>
      </c>
      <c r="D1636" s="218"/>
      <c r="E1636" s="217" t="s">
        <v>3065</v>
      </c>
      <c r="F1636" s="219" t="s">
        <v>26</v>
      </c>
      <c r="G1636" s="217" t="s">
        <v>354</v>
      </c>
      <c r="H1636" s="217" t="s">
        <v>2503</v>
      </c>
      <c r="I1636" s="221"/>
    </row>
    <row r="1637" spans="2:9" x14ac:dyDescent="0.25">
      <c r="B1637" s="212">
        <v>1635</v>
      </c>
      <c r="C1637" s="212" t="s">
        <v>2506</v>
      </c>
      <c r="D1637" s="213"/>
      <c r="E1637" s="212" t="s">
        <v>3065</v>
      </c>
      <c r="F1637" s="214" t="s">
        <v>26</v>
      </c>
      <c r="G1637" s="212" t="s">
        <v>354</v>
      </c>
      <c r="H1637" s="212" t="s">
        <v>2507</v>
      </c>
      <c r="I1637" s="216"/>
    </row>
    <row r="1638" spans="2:9" x14ac:dyDescent="0.25">
      <c r="B1638" s="217">
        <v>1636</v>
      </c>
      <c r="C1638" s="217" t="s">
        <v>2508</v>
      </c>
      <c r="D1638" s="218"/>
      <c r="E1638" s="217" t="s">
        <v>3063</v>
      </c>
      <c r="F1638" s="219">
        <v>4825</v>
      </c>
      <c r="G1638" s="217">
        <v>1288</v>
      </c>
      <c r="H1638" s="217" t="s">
        <v>2509</v>
      </c>
      <c r="I1638" s="221"/>
    </row>
    <row r="1639" spans="2:9" x14ac:dyDescent="0.25">
      <c r="B1639" s="212">
        <v>1637</v>
      </c>
      <c r="C1639" s="212" t="s">
        <v>2510</v>
      </c>
      <c r="D1639" s="213"/>
      <c r="E1639" s="212" t="s">
        <v>3065</v>
      </c>
      <c r="F1639" s="214" t="s">
        <v>2511</v>
      </c>
      <c r="G1639" s="212" t="s">
        <v>354</v>
      </c>
      <c r="H1639" s="212" t="s">
        <v>2518</v>
      </c>
      <c r="I1639" s="216"/>
    </row>
    <row r="1640" spans="2:9" x14ac:dyDescent="0.25">
      <c r="B1640" s="217">
        <v>1638</v>
      </c>
      <c r="C1640" s="217" t="s">
        <v>2512</v>
      </c>
      <c r="D1640" s="218"/>
      <c r="E1640" s="217" t="s">
        <v>3065</v>
      </c>
      <c r="F1640" s="219" t="s">
        <v>26</v>
      </c>
      <c r="G1640" s="217" t="s">
        <v>354</v>
      </c>
      <c r="H1640" s="217" t="s">
        <v>2513</v>
      </c>
      <c r="I1640" s="221"/>
    </row>
    <row r="1641" spans="2:9" x14ac:dyDescent="0.25">
      <c r="B1641" s="212">
        <v>1639</v>
      </c>
      <c r="C1641" s="212" t="s">
        <v>2514</v>
      </c>
      <c r="D1641" s="213"/>
      <c r="E1641" s="212" t="s">
        <v>3063</v>
      </c>
      <c r="F1641" s="214">
        <v>780</v>
      </c>
      <c r="G1641" s="215">
        <v>23</v>
      </c>
      <c r="H1641" s="212" t="s">
        <v>2515</v>
      </c>
      <c r="I1641" s="216"/>
    </row>
    <row r="1642" spans="2:9" x14ac:dyDescent="0.25">
      <c r="B1642" s="217">
        <v>1640</v>
      </c>
      <c r="C1642" s="217" t="s">
        <v>2516</v>
      </c>
      <c r="D1642" s="218"/>
      <c r="E1642" s="217" t="s">
        <v>3063</v>
      </c>
      <c r="F1642" s="219">
        <v>4825</v>
      </c>
      <c r="G1642" s="217">
        <v>1288</v>
      </c>
      <c r="H1642" s="217" t="s">
        <v>2517</v>
      </c>
      <c r="I1642" s="221"/>
    </row>
    <row r="1643" spans="2:9" x14ac:dyDescent="0.25">
      <c r="B1643" s="212">
        <v>1641</v>
      </c>
      <c r="C1643" s="212" t="s">
        <v>2522</v>
      </c>
      <c r="D1643" s="213"/>
      <c r="E1643" s="212" t="s">
        <v>3063</v>
      </c>
      <c r="F1643" s="214">
        <v>4825</v>
      </c>
      <c r="G1643" s="212">
        <v>1288</v>
      </c>
      <c r="H1643" s="212" t="s">
        <v>2523</v>
      </c>
      <c r="I1643" s="216"/>
    </row>
    <row r="1644" spans="2:9" x14ac:dyDescent="0.25">
      <c r="B1644" s="217">
        <v>1642</v>
      </c>
      <c r="C1644" s="217" t="s">
        <v>1223</v>
      </c>
      <c r="D1644" s="218"/>
      <c r="E1644" s="217" t="s">
        <v>3063</v>
      </c>
      <c r="F1644" s="219">
        <v>780</v>
      </c>
      <c r="G1644" s="220">
        <v>13</v>
      </c>
      <c r="H1644" s="217" t="s">
        <v>1224</v>
      </c>
      <c r="I1644" s="221"/>
    </row>
    <row r="1645" spans="2:9" x14ac:dyDescent="0.25">
      <c r="B1645" s="212">
        <v>1643</v>
      </c>
      <c r="C1645" s="212" t="s">
        <v>2524</v>
      </c>
      <c r="D1645" s="213"/>
      <c r="E1645" s="212" t="s">
        <v>3063</v>
      </c>
      <c r="F1645" s="214">
        <v>4825</v>
      </c>
      <c r="G1645" s="212">
        <v>1288</v>
      </c>
      <c r="H1645" s="212" t="s">
        <v>2525</v>
      </c>
      <c r="I1645" s="216"/>
    </row>
    <row r="1646" spans="2:9" x14ac:dyDescent="0.25">
      <c r="B1646" s="217">
        <v>1644</v>
      </c>
      <c r="C1646" s="217" t="s">
        <v>2526</v>
      </c>
      <c r="D1646" s="218"/>
      <c r="E1646" s="217" t="s">
        <v>3064</v>
      </c>
      <c r="F1646" s="219" t="s">
        <v>2527</v>
      </c>
      <c r="G1646" s="217" t="s">
        <v>354</v>
      </c>
      <c r="H1646" s="217" t="s">
        <v>2528</v>
      </c>
      <c r="I1646" s="221"/>
    </row>
    <row r="1647" spans="2:9" x14ac:dyDescent="0.25">
      <c r="B1647" s="212">
        <v>1645</v>
      </c>
      <c r="C1647" s="212" t="s">
        <v>2529</v>
      </c>
      <c r="D1647" s="213"/>
      <c r="E1647" s="212" t="s">
        <v>3063</v>
      </c>
      <c r="F1647" s="214">
        <v>780</v>
      </c>
      <c r="G1647" s="215">
        <v>13</v>
      </c>
      <c r="H1647" s="212" t="s">
        <v>2530</v>
      </c>
      <c r="I1647" s="216"/>
    </row>
    <row r="1648" spans="2:9" x14ac:dyDescent="0.25">
      <c r="B1648" s="217">
        <v>1646</v>
      </c>
      <c r="C1648" s="217" t="s">
        <v>2531</v>
      </c>
      <c r="D1648" s="218"/>
      <c r="E1648" s="217" t="s">
        <v>3065</v>
      </c>
      <c r="F1648" s="219">
        <v>3862</v>
      </c>
      <c r="G1648" s="217" t="s">
        <v>354</v>
      </c>
      <c r="H1648" s="217" t="s">
        <v>3236</v>
      </c>
      <c r="I1648" s="221"/>
    </row>
    <row r="1649" spans="2:9" x14ac:dyDescent="0.25">
      <c r="B1649" s="212">
        <v>1647</v>
      </c>
      <c r="C1649" s="212" t="s">
        <v>2532</v>
      </c>
      <c r="D1649" s="213"/>
      <c r="E1649" s="212" t="s">
        <v>3064</v>
      </c>
      <c r="F1649" s="214" t="s">
        <v>36</v>
      </c>
      <c r="G1649" s="212" t="s">
        <v>354</v>
      </c>
      <c r="H1649" s="212" t="s">
        <v>2533</v>
      </c>
      <c r="I1649" s="216"/>
    </row>
    <row r="1650" spans="2:9" x14ac:dyDescent="0.25">
      <c r="B1650" s="217">
        <v>1648</v>
      </c>
      <c r="C1650" s="217" t="s">
        <v>2534</v>
      </c>
      <c r="D1650" s="218"/>
      <c r="E1650" s="217" t="s">
        <v>3064</v>
      </c>
      <c r="F1650" s="219" t="s">
        <v>36</v>
      </c>
      <c r="G1650" s="217" t="s">
        <v>354</v>
      </c>
      <c r="H1650" s="217" t="s">
        <v>2535</v>
      </c>
      <c r="I1650" s="221"/>
    </row>
    <row r="1651" spans="2:9" x14ac:dyDescent="0.25">
      <c r="B1651" s="212">
        <v>1649</v>
      </c>
      <c r="C1651" s="212" t="s">
        <v>2789</v>
      </c>
      <c r="D1651" s="213"/>
      <c r="E1651" s="212" t="s">
        <v>3063</v>
      </c>
      <c r="F1651" s="214">
        <v>949</v>
      </c>
      <c r="G1651" s="212">
        <v>1288</v>
      </c>
      <c r="H1651" s="212" t="s">
        <v>2536</v>
      </c>
      <c r="I1651" s="216"/>
    </row>
    <row r="1652" spans="2:9" x14ac:dyDescent="0.25">
      <c r="B1652" s="217">
        <v>1650</v>
      </c>
      <c r="C1652" s="217" t="s">
        <v>2537</v>
      </c>
      <c r="D1652" s="218"/>
      <c r="E1652" s="217" t="s">
        <v>3065</v>
      </c>
      <c r="F1652" s="219" t="s">
        <v>575</v>
      </c>
      <c r="G1652" s="217" t="s">
        <v>528</v>
      </c>
      <c r="H1652" s="217" t="s">
        <v>2538</v>
      </c>
      <c r="I1652" s="221"/>
    </row>
    <row r="1653" spans="2:9" x14ac:dyDescent="0.25">
      <c r="B1653" s="212">
        <v>1651</v>
      </c>
      <c r="C1653" s="212" t="s">
        <v>2541</v>
      </c>
      <c r="D1653" s="213"/>
      <c r="E1653" s="212" t="s">
        <v>3063</v>
      </c>
      <c r="F1653" s="214">
        <v>4818</v>
      </c>
      <c r="G1653" s="215">
        <v>13</v>
      </c>
      <c r="H1653" s="212" t="s">
        <v>2542</v>
      </c>
      <c r="I1653" s="216"/>
    </row>
    <row r="1654" spans="2:9" x14ac:dyDescent="0.25">
      <c r="B1654" s="217">
        <v>1652</v>
      </c>
      <c r="C1654" s="217" t="s">
        <v>2543</v>
      </c>
      <c r="D1654" s="218"/>
      <c r="E1654" s="217" t="s">
        <v>3064</v>
      </c>
      <c r="F1654" s="219" t="s">
        <v>36</v>
      </c>
      <c r="G1654" s="217" t="s">
        <v>354</v>
      </c>
      <c r="H1654" s="217" t="s">
        <v>2544</v>
      </c>
      <c r="I1654" s="221"/>
    </row>
    <row r="1655" spans="2:9" x14ac:dyDescent="0.25">
      <c r="B1655" s="212">
        <v>1653</v>
      </c>
      <c r="C1655" s="212" t="s">
        <v>2574</v>
      </c>
      <c r="D1655" s="213"/>
      <c r="E1655" s="212" t="s">
        <v>3064</v>
      </c>
      <c r="F1655" s="214" t="s">
        <v>36</v>
      </c>
      <c r="G1655" s="212" t="s">
        <v>528</v>
      </c>
      <c r="H1655" s="212" t="s">
        <v>2545</v>
      </c>
      <c r="I1655" s="216"/>
    </row>
    <row r="1656" spans="2:9" x14ac:dyDescent="0.25">
      <c r="B1656" s="217">
        <v>1654</v>
      </c>
      <c r="C1656" s="217" t="s">
        <v>2546</v>
      </c>
      <c r="D1656" s="218"/>
      <c r="E1656" s="217" t="s">
        <v>3063</v>
      </c>
      <c r="F1656" s="219">
        <v>4825</v>
      </c>
      <c r="G1656" s="220">
        <v>13</v>
      </c>
      <c r="H1656" s="217" t="s">
        <v>2547</v>
      </c>
      <c r="I1656" s="221"/>
    </row>
    <row r="1657" spans="2:9" x14ac:dyDescent="0.25">
      <c r="B1657" s="212">
        <v>1655</v>
      </c>
      <c r="C1657" s="212" t="s">
        <v>2548</v>
      </c>
      <c r="D1657" s="213"/>
      <c r="E1657" s="212" t="s">
        <v>3063</v>
      </c>
      <c r="F1657" s="214">
        <v>4825</v>
      </c>
      <c r="G1657" s="215">
        <v>13</v>
      </c>
      <c r="H1657" s="212" t="s">
        <v>2549</v>
      </c>
      <c r="I1657" s="216"/>
    </row>
    <row r="1658" spans="2:9" x14ac:dyDescent="0.25">
      <c r="B1658" s="217">
        <v>1656</v>
      </c>
      <c r="C1658" s="217" t="s">
        <v>2550</v>
      </c>
      <c r="D1658" s="218"/>
      <c r="E1658" s="217" t="s">
        <v>3063</v>
      </c>
      <c r="F1658" s="219">
        <v>2734</v>
      </c>
      <c r="G1658" s="220">
        <v>13</v>
      </c>
      <c r="H1658" s="217" t="s">
        <v>1519</v>
      </c>
      <c r="I1658" s="221"/>
    </row>
    <row r="1659" spans="2:9" x14ac:dyDescent="0.25">
      <c r="B1659" s="212">
        <v>1657</v>
      </c>
      <c r="C1659" s="212" t="s">
        <v>2573</v>
      </c>
      <c r="D1659" s="213"/>
      <c r="E1659" s="212" t="s">
        <v>3064</v>
      </c>
      <c r="F1659" s="214" t="s">
        <v>2551</v>
      </c>
      <c r="G1659" s="212" t="s">
        <v>528</v>
      </c>
      <c r="H1659" s="212" t="s">
        <v>2552</v>
      </c>
      <c r="I1659" s="216"/>
    </row>
    <row r="1660" spans="2:9" x14ac:dyDescent="0.25">
      <c r="B1660" s="217">
        <v>1658</v>
      </c>
      <c r="C1660" s="217" t="s">
        <v>2553</v>
      </c>
      <c r="D1660" s="218"/>
      <c r="E1660" s="217" t="s">
        <v>3063</v>
      </c>
      <c r="F1660" s="219">
        <v>4818</v>
      </c>
      <c r="G1660" s="220">
        <v>13</v>
      </c>
      <c r="H1660" s="217" t="s">
        <v>2554</v>
      </c>
      <c r="I1660" s="221"/>
    </row>
    <row r="1661" spans="2:9" x14ac:dyDescent="0.25">
      <c r="B1661" s="212">
        <v>1659</v>
      </c>
      <c r="C1661" s="212" t="s">
        <v>2555</v>
      </c>
      <c r="D1661" s="213"/>
      <c r="E1661" s="212" t="s">
        <v>3063</v>
      </c>
      <c r="F1661" s="214">
        <v>4825</v>
      </c>
      <c r="G1661" s="215">
        <v>13</v>
      </c>
      <c r="H1661" s="212" t="s">
        <v>2556</v>
      </c>
      <c r="I1661" s="216"/>
    </row>
    <row r="1662" spans="2:9" x14ac:dyDescent="0.25">
      <c r="B1662" s="217">
        <v>1660</v>
      </c>
      <c r="C1662" s="217" t="s">
        <v>2571</v>
      </c>
      <c r="D1662" s="218"/>
      <c r="E1662" s="217" t="s">
        <v>3064</v>
      </c>
      <c r="F1662" s="219" t="s">
        <v>36</v>
      </c>
      <c r="G1662" s="217" t="s">
        <v>354</v>
      </c>
      <c r="H1662" s="217" t="s">
        <v>2557</v>
      </c>
      <c r="I1662" s="221"/>
    </row>
    <row r="1663" spans="2:9" x14ac:dyDescent="0.25">
      <c r="B1663" s="212">
        <v>1661</v>
      </c>
      <c r="C1663" s="212" t="s">
        <v>475</v>
      </c>
      <c r="D1663" s="213"/>
      <c r="E1663" s="212" t="s">
        <v>3065</v>
      </c>
      <c r="F1663" s="214" t="s">
        <v>26</v>
      </c>
      <c r="G1663" s="212" t="s">
        <v>354</v>
      </c>
      <c r="H1663" s="212" t="s">
        <v>1676</v>
      </c>
      <c r="I1663" s="216"/>
    </row>
    <row r="1664" spans="2:9" x14ac:dyDescent="0.25">
      <c r="B1664" s="217">
        <v>1662</v>
      </c>
      <c r="C1664" s="217" t="s">
        <v>2558</v>
      </c>
      <c r="D1664" s="218"/>
      <c r="E1664" s="217" t="s">
        <v>3063</v>
      </c>
      <c r="F1664" s="219">
        <v>1735</v>
      </c>
      <c r="G1664" s="220">
        <v>13</v>
      </c>
      <c r="H1664" s="217" t="s">
        <v>2559</v>
      </c>
      <c r="I1664" s="221"/>
    </row>
    <row r="1665" spans="2:9" x14ac:dyDescent="0.25">
      <c r="B1665" s="212">
        <v>1663</v>
      </c>
      <c r="C1665" s="212" t="s">
        <v>2572</v>
      </c>
      <c r="D1665" s="213"/>
      <c r="E1665" s="212" t="s">
        <v>3064</v>
      </c>
      <c r="F1665" s="214" t="s">
        <v>36</v>
      </c>
      <c r="G1665" s="212" t="s">
        <v>528</v>
      </c>
      <c r="H1665" s="212" t="s">
        <v>2560</v>
      </c>
      <c r="I1665" s="216"/>
    </row>
    <row r="1666" spans="2:9" x14ac:dyDescent="0.25">
      <c r="B1666" s="217">
        <v>1664</v>
      </c>
      <c r="C1666" s="217" t="s">
        <v>2561</v>
      </c>
      <c r="D1666" s="218"/>
      <c r="E1666" s="217" t="s">
        <v>3063</v>
      </c>
      <c r="F1666" s="219">
        <v>4818</v>
      </c>
      <c r="G1666" s="220">
        <v>13</v>
      </c>
      <c r="H1666" s="217" t="s">
        <v>2314</v>
      </c>
      <c r="I1666" s="221"/>
    </row>
    <row r="1667" spans="2:9" x14ac:dyDescent="0.25">
      <c r="B1667" s="212">
        <v>1665</v>
      </c>
      <c r="C1667" s="212" t="s">
        <v>2562</v>
      </c>
      <c r="D1667" s="213"/>
      <c r="E1667" s="212" t="s">
        <v>3065</v>
      </c>
      <c r="F1667" s="214" t="s">
        <v>28</v>
      </c>
      <c r="G1667" s="212" t="s">
        <v>354</v>
      </c>
      <c r="H1667" s="212" t="s">
        <v>2563</v>
      </c>
      <c r="I1667" s="216"/>
    </row>
    <row r="1668" spans="2:9" x14ac:dyDescent="0.25">
      <c r="B1668" s="217">
        <v>1666</v>
      </c>
      <c r="C1668" s="217" t="s">
        <v>922</v>
      </c>
      <c r="D1668" s="218"/>
      <c r="E1668" s="217" t="s">
        <v>3064</v>
      </c>
      <c r="F1668" s="219" t="s">
        <v>36</v>
      </c>
      <c r="G1668" s="217" t="s">
        <v>528</v>
      </c>
      <c r="H1668" s="217" t="s">
        <v>937</v>
      </c>
      <c r="I1668" s="221"/>
    </row>
    <row r="1669" spans="2:9" x14ac:dyDescent="0.25">
      <c r="B1669" s="212">
        <v>1667</v>
      </c>
      <c r="C1669" s="212" t="s">
        <v>51</v>
      </c>
      <c r="D1669" s="213"/>
      <c r="E1669" s="212" t="s">
        <v>3063</v>
      </c>
      <c r="F1669" s="214">
        <v>3233</v>
      </c>
      <c r="G1669" s="215">
        <v>23</v>
      </c>
      <c r="H1669" s="212" t="s">
        <v>817</v>
      </c>
      <c r="I1669" s="216"/>
    </row>
    <row r="1670" spans="2:9" x14ac:dyDescent="0.25">
      <c r="B1670" s="217">
        <v>1668</v>
      </c>
      <c r="C1670" s="217" t="s">
        <v>2564</v>
      </c>
      <c r="D1670" s="218"/>
      <c r="E1670" s="217" t="s">
        <v>3063</v>
      </c>
      <c r="F1670" s="219">
        <v>3255</v>
      </c>
      <c r="G1670" s="220">
        <v>13</v>
      </c>
      <c r="H1670" s="217" t="s">
        <v>2565</v>
      </c>
      <c r="I1670" s="221"/>
    </row>
    <row r="1671" spans="2:9" x14ac:dyDescent="0.25">
      <c r="B1671" s="212">
        <v>1669</v>
      </c>
      <c r="C1671" s="212" t="s">
        <v>2566</v>
      </c>
      <c r="D1671" s="213"/>
      <c r="E1671" s="212" t="s">
        <v>3063</v>
      </c>
      <c r="F1671" s="214">
        <v>3183</v>
      </c>
      <c r="G1671" s="215">
        <v>23</v>
      </c>
      <c r="H1671" s="212" t="s">
        <v>2567</v>
      </c>
      <c r="I1671" s="216"/>
    </row>
    <row r="1672" spans="2:9" x14ac:dyDescent="0.25">
      <c r="B1672" s="217">
        <v>1670</v>
      </c>
      <c r="C1672" s="217" t="s">
        <v>2568</v>
      </c>
      <c r="D1672" s="218"/>
      <c r="E1672" s="217" t="s">
        <v>3063</v>
      </c>
      <c r="F1672" s="219">
        <v>949</v>
      </c>
      <c r="G1672" s="220">
        <v>23</v>
      </c>
      <c r="H1672" s="217" t="s">
        <v>2569</v>
      </c>
      <c r="I1672" s="221"/>
    </row>
    <row r="1673" spans="2:9" x14ac:dyDescent="0.25">
      <c r="B1673" s="212">
        <v>1671</v>
      </c>
      <c r="C1673" s="212" t="s">
        <v>2396</v>
      </c>
      <c r="D1673" s="213"/>
      <c r="E1673" s="212" t="s">
        <v>3064</v>
      </c>
      <c r="F1673" s="214" t="s">
        <v>36</v>
      </c>
      <c r="G1673" s="212" t="s">
        <v>528</v>
      </c>
      <c r="H1673" s="212" t="s">
        <v>2150</v>
      </c>
      <c r="I1673" s="216"/>
    </row>
    <row r="1674" spans="2:9" x14ac:dyDescent="0.25">
      <c r="B1674" s="217">
        <v>1672</v>
      </c>
      <c r="C1674" s="217" t="s">
        <v>2775</v>
      </c>
      <c r="D1674" s="218"/>
      <c r="E1674" s="217" t="s">
        <v>3063</v>
      </c>
      <c r="F1674" s="219">
        <v>949</v>
      </c>
      <c r="G1674" s="217">
        <v>1288</v>
      </c>
      <c r="H1674" s="217" t="s">
        <v>2570</v>
      </c>
      <c r="I1674" s="221"/>
    </row>
    <row r="1675" spans="2:9" x14ac:dyDescent="0.25">
      <c r="B1675" s="212">
        <v>1673</v>
      </c>
      <c r="C1675" s="212" t="s">
        <v>2576</v>
      </c>
      <c r="D1675" s="213"/>
      <c r="E1675" s="212" t="s">
        <v>3063</v>
      </c>
      <c r="F1675" s="214">
        <v>4818</v>
      </c>
      <c r="G1675" s="215">
        <v>13</v>
      </c>
      <c r="H1675" s="212" t="s">
        <v>2577</v>
      </c>
      <c r="I1675" s="216"/>
    </row>
    <row r="1676" spans="2:9" x14ac:dyDescent="0.25">
      <c r="B1676" s="217">
        <v>1674</v>
      </c>
      <c r="C1676" s="217" t="s">
        <v>2578</v>
      </c>
      <c r="D1676" s="218"/>
      <c r="E1676" s="217" t="s">
        <v>3065</v>
      </c>
      <c r="F1676" s="219" t="s">
        <v>28</v>
      </c>
      <c r="G1676" s="217" t="s">
        <v>528</v>
      </c>
      <c r="H1676" s="217" t="s">
        <v>2579</v>
      </c>
      <c r="I1676" s="221"/>
    </row>
    <row r="1677" spans="2:9" x14ac:dyDescent="0.25">
      <c r="B1677" s="212">
        <v>1675</v>
      </c>
      <c r="C1677" s="212" t="s">
        <v>2580</v>
      </c>
      <c r="D1677" s="213"/>
      <c r="E1677" s="212" t="s">
        <v>3065</v>
      </c>
      <c r="F1677" s="214" t="s">
        <v>575</v>
      </c>
      <c r="G1677" s="212" t="s">
        <v>528</v>
      </c>
      <c r="H1677" s="212" t="s">
        <v>2581</v>
      </c>
      <c r="I1677" s="216"/>
    </row>
    <row r="1678" spans="2:9" x14ac:dyDescent="0.25">
      <c r="B1678" s="217">
        <v>1676</v>
      </c>
      <c r="C1678" s="217" t="s">
        <v>2600</v>
      </c>
      <c r="D1678" s="218"/>
      <c r="E1678" s="217" t="s">
        <v>3063</v>
      </c>
      <c r="F1678" s="219">
        <v>4818</v>
      </c>
      <c r="G1678" s="220">
        <v>13</v>
      </c>
      <c r="H1678" s="217" t="s">
        <v>2601</v>
      </c>
      <c r="I1678" s="221"/>
    </row>
    <row r="1679" spans="2:9" x14ac:dyDescent="0.25">
      <c r="B1679" s="212">
        <v>1677</v>
      </c>
      <c r="C1679" s="212" t="s">
        <v>2798</v>
      </c>
      <c r="D1679" s="213"/>
      <c r="E1679" s="212" t="s">
        <v>3063</v>
      </c>
      <c r="F1679" s="214">
        <v>949</v>
      </c>
      <c r="G1679" s="215">
        <v>23</v>
      </c>
      <c r="H1679" s="212" t="s">
        <v>2602</v>
      </c>
      <c r="I1679" s="216"/>
    </row>
    <row r="1680" spans="2:9" x14ac:dyDescent="0.25">
      <c r="B1680" s="217">
        <v>1678</v>
      </c>
      <c r="C1680" s="217" t="s">
        <v>2776</v>
      </c>
      <c r="D1680" s="218"/>
      <c r="E1680" s="217" t="s">
        <v>3063</v>
      </c>
      <c r="F1680" s="219">
        <v>4601</v>
      </c>
      <c r="G1680" s="220">
        <v>13</v>
      </c>
      <c r="H1680" s="217" t="s">
        <v>2583</v>
      </c>
      <c r="I1680" s="221"/>
    </row>
    <row r="1681" spans="2:9" x14ac:dyDescent="0.25">
      <c r="B1681" s="212">
        <v>1679</v>
      </c>
      <c r="C1681" s="212" t="s">
        <v>2603</v>
      </c>
      <c r="D1681" s="213"/>
      <c r="E1681" s="212" t="s">
        <v>3063</v>
      </c>
      <c r="F1681" s="214">
        <v>4825</v>
      </c>
      <c r="G1681" s="215">
        <v>13</v>
      </c>
      <c r="H1681" s="212" t="s">
        <v>2604</v>
      </c>
      <c r="I1681" s="216"/>
    </row>
    <row r="1682" spans="2:9" x14ac:dyDescent="0.25">
      <c r="B1682" s="217">
        <v>1680</v>
      </c>
      <c r="C1682" s="217" t="s">
        <v>2585</v>
      </c>
      <c r="D1682" s="218"/>
      <c r="E1682" s="217" t="s">
        <v>3065</v>
      </c>
      <c r="F1682" s="219" t="s">
        <v>575</v>
      </c>
      <c r="G1682" s="217" t="s">
        <v>528</v>
      </c>
      <c r="H1682" s="217" t="s">
        <v>2586</v>
      </c>
      <c r="I1682" s="221"/>
    </row>
    <row r="1683" spans="2:9" x14ac:dyDescent="0.25">
      <c r="B1683" s="212">
        <v>1681</v>
      </c>
      <c r="C1683" s="212" t="s">
        <v>2587</v>
      </c>
      <c r="D1683" s="213"/>
      <c r="E1683" s="212" t="s">
        <v>3065</v>
      </c>
      <c r="F1683" s="214" t="s">
        <v>2588</v>
      </c>
      <c r="G1683" s="212" t="s">
        <v>528</v>
      </c>
      <c r="H1683" s="212" t="s">
        <v>2589</v>
      </c>
      <c r="I1683" s="216"/>
    </row>
    <row r="1684" spans="2:9" x14ac:dyDescent="0.25">
      <c r="B1684" s="217">
        <v>1682</v>
      </c>
      <c r="C1684" s="217" t="s">
        <v>2605</v>
      </c>
      <c r="D1684" s="218"/>
      <c r="E1684" s="217" t="s">
        <v>3063</v>
      </c>
      <c r="F1684" s="219">
        <v>4818</v>
      </c>
      <c r="G1684" s="217">
        <v>1288</v>
      </c>
      <c r="H1684" s="217" t="s">
        <v>2606</v>
      </c>
      <c r="I1684" s="221"/>
    </row>
    <row r="1685" spans="2:9" x14ac:dyDescent="0.25">
      <c r="B1685" s="212">
        <v>1683</v>
      </c>
      <c r="C1685" s="212" t="s">
        <v>3299</v>
      </c>
      <c r="D1685" s="213"/>
      <c r="E1685" s="212" t="s">
        <v>3063</v>
      </c>
      <c r="F1685" s="214">
        <v>4818</v>
      </c>
      <c r="G1685" s="212">
        <v>1288</v>
      </c>
      <c r="H1685" s="212" t="s">
        <v>2590</v>
      </c>
      <c r="I1685" s="216"/>
    </row>
    <row r="1686" spans="2:9" x14ac:dyDescent="0.25">
      <c r="B1686" s="217">
        <v>1684</v>
      </c>
      <c r="C1686" s="217" t="s">
        <v>2591</v>
      </c>
      <c r="D1686" s="218"/>
      <c r="E1686" s="217" t="s">
        <v>3063</v>
      </c>
      <c r="F1686" s="219">
        <v>4825</v>
      </c>
      <c r="G1686" s="220">
        <v>13</v>
      </c>
      <c r="H1686" s="217" t="s">
        <v>2592</v>
      </c>
      <c r="I1686" s="221"/>
    </row>
    <row r="1687" spans="2:9" x14ac:dyDescent="0.25">
      <c r="B1687" s="212">
        <v>1685</v>
      </c>
      <c r="C1687" s="212" t="s">
        <v>2593</v>
      </c>
      <c r="D1687" s="213"/>
      <c r="E1687" s="212" t="s">
        <v>3063</v>
      </c>
      <c r="F1687" s="214">
        <v>4825</v>
      </c>
      <c r="G1687" s="215">
        <v>13</v>
      </c>
      <c r="H1687" s="212" t="s">
        <v>2594</v>
      </c>
      <c r="I1687" s="216"/>
    </row>
    <row r="1688" spans="2:9" x14ac:dyDescent="0.25">
      <c r="B1688" s="217">
        <v>1686</v>
      </c>
      <c r="C1688" s="217" t="s">
        <v>2799</v>
      </c>
      <c r="D1688" s="218"/>
      <c r="E1688" s="217" t="s">
        <v>3063</v>
      </c>
      <c r="F1688" s="219">
        <v>949</v>
      </c>
      <c r="G1688" s="220">
        <v>13</v>
      </c>
      <c r="H1688" s="217" t="s">
        <v>2595</v>
      </c>
      <c r="I1688" s="221"/>
    </row>
    <row r="1689" spans="2:9" x14ac:dyDescent="0.25">
      <c r="B1689" s="212">
        <v>1687</v>
      </c>
      <c r="C1689" s="212" t="s">
        <v>2596</v>
      </c>
      <c r="D1689" s="213"/>
      <c r="E1689" s="212" t="s">
        <v>3063</v>
      </c>
      <c r="F1689" s="214">
        <v>949</v>
      </c>
      <c r="G1689" s="215">
        <v>13</v>
      </c>
      <c r="H1689" s="212" t="s">
        <v>2597</v>
      </c>
      <c r="I1689" s="216"/>
    </row>
    <row r="1690" spans="2:9" x14ac:dyDescent="0.25">
      <c r="B1690" s="217">
        <v>1688</v>
      </c>
      <c r="C1690" s="217" t="s">
        <v>2598</v>
      </c>
      <c r="D1690" s="218"/>
      <c r="E1690" s="217" t="s">
        <v>3065</v>
      </c>
      <c r="F1690" s="219" t="s">
        <v>134</v>
      </c>
      <c r="G1690" s="217" t="s">
        <v>528</v>
      </c>
      <c r="H1690" s="217" t="s">
        <v>2599</v>
      </c>
      <c r="I1690" s="221"/>
    </row>
    <row r="1691" spans="2:9" x14ac:dyDescent="0.25">
      <c r="B1691" s="212">
        <v>1689</v>
      </c>
      <c r="C1691" s="212" t="s">
        <v>2607</v>
      </c>
      <c r="D1691" s="213"/>
      <c r="E1691" s="212" t="s">
        <v>3063</v>
      </c>
      <c r="F1691" s="214">
        <v>949</v>
      </c>
      <c r="G1691" s="215">
        <v>13</v>
      </c>
      <c r="H1691" s="212" t="s">
        <v>2608</v>
      </c>
      <c r="I1691" s="216"/>
    </row>
    <row r="1692" spans="2:9" x14ac:dyDescent="0.25">
      <c r="B1692" s="217">
        <v>1690</v>
      </c>
      <c r="C1692" s="217" t="s">
        <v>2609</v>
      </c>
      <c r="D1692" s="218"/>
      <c r="E1692" s="217" t="s">
        <v>3063</v>
      </c>
      <c r="F1692" s="219">
        <v>949</v>
      </c>
      <c r="G1692" s="220">
        <v>23</v>
      </c>
      <c r="H1692" s="217" t="s">
        <v>2610</v>
      </c>
      <c r="I1692" s="221"/>
    </row>
    <row r="1693" spans="2:9" x14ac:dyDescent="0.25">
      <c r="B1693" s="212">
        <v>1691</v>
      </c>
      <c r="C1693" s="212" t="s">
        <v>2611</v>
      </c>
      <c r="D1693" s="213"/>
      <c r="E1693" s="212" t="s">
        <v>3063</v>
      </c>
      <c r="F1693" s="214">
        <v>4818</v>
      </c>
      <c r="G1693" s="215">
        <v>13</v>
      </c>
      <c r="H1693" s="212" t="s">
        <v>2612</v>
      </c>
      <c r="I1693" s="216"/>
    </row>
    <row r="1694" spans="2:9" x14ac:dyDescent="0.25">
      <c r="B1694" s="217">
        <v>1692</v>
      </c>
      <c r="C1694" s="217" t="s">
        <v>2613</v>
      </c>
      <c r="D1694" s="218"/>
      <c r="E1694" s="217" t="s">
        <v>3063</v>
      </c>
      <c r="F1694" s="219">
        <v>4694</v>
      </c>
      <c r="G1694" s="217">
        <v>1288</v>
      </c>
      <c r="H1694" s="217" t="s">
        <v>2614</v>
      </c>
      <c r="I1694" s="221"/>
    </row>
    <row r="1695" spans="2:9" x14ac:dyDescent="0.25">
      <c r="B1695" s="212">
        <v>1693</v>
      </c>
      <c r="C1695" s="212" t="s">
        <v>2778</v>
      </c>
      <c r="D1695" s="213"/>
      <c r="E1695" s="212" t="s">
        <v>3063</v>
      </c>
      <c r="F1695" s="214">
        <v>4601</v>
      </c>
      <c r="G1695" s="212">
        <v>1288</v>
      </c>
      <c r="H1695" s="212" t="s">
        <v>2616</v>
      </c>
      <c r="I1695" s="216"/>
    </row>
    <row r="1696" spans="2:9" x14ac:dyDescent="0.25">
      <c r="B1696" s="217">
        <v>1694</v>
      </c>
      <c r="C1696" s="217" t="s">
        <v>2617</v>
      </c>
      <c r="D1696" s="218"/>
      <c r="E1696" s="217" t="s">
        <v>3063</v>
      </c>
      <c r="F1696" s="219">
        <v>4601</v>
      </c>
      <c r="G1696" s="220">
        <v>13</v>
      </c>
      <c r="H1696" s="217" t="s">
        <v>2618</v>
      </c>
      <c r="I1696" s="221"/>
    </row>
    <row r="1697" spans="2:9" x14ac:dyDescent="0.25">
      <c r="B1697" s="212">
        <v>1695</v>
      </c>
      <c r="C1697" s="212" t="s">
        <v>2619</v>
      </c>
      <c r="D1697" s="213"/>
      <c r="E1697" s="212" t="s">
        <v>3063</v>
      </c>
      <c r="F1697" s="214">
        <v>780</v>
      </c>
      <c r="G1697" s="212">
        <v>1288</v>
      </c>
      <c r="H1697" s="212" t="s">
        <v>2620</v>
      </c>
      <c r="I1697" s="216"/>
    </row>
    <row r="1698" spans="2:9" x14ac:dyDescent="0.25">
      <c r="B1698" s="217">
        <v>1696</v>
      </c>
      <c r="C1698" s="217" t="s">
        <v>2779</v>
      </c>
      <c r="D1698" s="218"/>
      <c r="E1698" s="217" t="s">
        <v>3063</v>
      </c>
      <c r="F1698" s="219">
        <v>4601</v>
      </c>
      <c r="G1698" s="217">
        <v>1288</v>
      </c>
      <c r="H1698" s="217" t="s">
        <v>2621</v>
      </c>
      <c r="I1698" s="221"/>
    </row>
    <row r="1699" spans="2:9" x14ac:dyDescent="0.25">
      <c r="B1699" s="212">
        <v>1697</v>
      </c>
      <c r="C1699" s="212" t="s">
        <v>2622</v>
      </c>
      <c r="D1699" s="213"/>
      <c r="E1699" s="212" t="s">
        <v>3063</v>
      </c>
      <c r="F1699" s="214">
        <v>4601</v>
      </c>
      <c r="G1699" s="212">
        <v>1288</v>
      </c>
      <c r="H1699" s="212" t="s">
        <v>2623</v>
      </c>
      <c r="I1699" s="216"/>
    </row>
    <row r="1700" spans="2:9" x14ac:dyDescent="0.25">
      <c r="B1700" s="217">
        <v>1698</v>
      </c>
      <c r="C1700" s="217" t="s">
        <v>3250</v>
      </c>
      <c r="D1700" s="218"/>
      <c r="E1700" s="217" t="s">
        <v>3063</v>
      </c>
      <c r="F1700" s="219">
        <v>780</v>
      </c>
      <c r="G1700" s="220">
        <v>23</v>
      </c>
      <c r="H1700" s="217" t="s">
        <v>2625</v>
      </c>
      <c r="I1700" s="221"/>
    </row>
    <row r="1701" spans="2:9" x14ac:dyDescent="0.25">
      <c r="B1701" s="212">
        <v>1699</v>
      </c>
      <c r="C1701" s="212" t="s">
        <v>2626</v>
      </c>
      <c r="D1701" s="213"/>
      <c r="E1701" s="212" t="s">
        <v>3065</v>
      </c>
      <c r="F1701" s="214">
        <v>3655</v>
      </c>
      <c r="G1701" s="212" t="s">
        <v>528</v>
      </c>
      <c r="H1701" s="212" t="s">
        <v>2866</v>
      </c>
      <c r="I1701" s="216"/>
    </row>
    <row r="1702" spans="2:9" x14ac:dyDescent="0.25">
      <c r="B1702" s="217">
        <v>1700</v>
      </c>
      <c r="C1702" s="217" t="s">
        <v>2627</v>
      </c>
      <c r="D1702" s="218"/>
      <c r="E1702" s="217" t="s">
        <v>3063</v>
      </c>
      <c r="F1702" s="219">
        <v>1009</v>
      </c>
      <c r="G1702" s="220">
        <v>13</v>
      </c>
      <c r="H1702" s="217" t="s">
        <v>2628</v>
      </c>
      <c r="I1702" s="221"/>
    </row>
    <row r="1703" spans="2:9" x14ac:dyDescent="0.25">
      <c r="B1703" s="212">
        <v>1701</v>
      </c>
      <c r="C1703" s="212" t="s">
        <v>2629</v>
      </c>
      <c r="D1703" s="213"/>
      <c r="E1703" s="212" t="s">
        <v>3065</v>
      </c>
      <c r="F1703" s="214">
        <v>3532</v>
      </c>
      <c r="G1703" s="212" t="s">
        <v>528</v>
      </c>
      <c r="H1703" s="212" t="s">
        <v>2867</v>
      </c>
      <c r="I1703" s="216"/>
    </row>
    <row r="1704" spans="2:9" x14ac:dyDescent="0.25">
      <c r="B1704" s="217">
        <v>1702</v>
      </c>
      <c r="C1704" s="217" t="s">
        <v>2630</v>
      </c>
      <c r="D1704" s="218"/>
      <c r="E1704" s="217" t="s">
        <v>3063</v>
      </c>
      <c r="F1704" s="219">
        <v>4825</v>
      </c>
      <c r="G1704" s="220">
        <v>13</v>
      </c>
      <c r="H1704" s="217" t="s">
        <v>2631</v>
      </c>
      <c r="I1704" s="221"/>
    </row>
    <row r="1705" spans="2:9" x14ac:dyDescent="0.25">
      <c r="B1705" s="212">
        <v>1703</v>
      </c>
      <c r="C1705" s="212" t="s">
        <v>2632</v>
      </c>
      <c r="D1705" s="213"/>
      <c r="E1705" s="212" t="s">
        <v>3063</v>
      </c>
      <c r="F1705" s="214">
        <v>4825</v>
      </c>
      <c r="G1705" s="215">
        <v>13</v>
      </c>
      <c r="H1705" s="212" t="s">
        <v>1369</v>
      </c>
      <c r="I1705" s="216"/>
    </row>
    <row r="1706" spans="2:9" x14ac:dyDescent="0.25">
      <c r="B1706" s="217">
        <v>1704</v>
      </c>
      <c r="C1706" s="217" t="s">
        <v>2633</v>
      </c>
      <c r="D1706" s="218"/>
      <c r="E1706" s="217" t="s">
        <v>3063</v>
      </c>
      <c r="F1706" s="219">
        <v>949</v>
      </c>
      <c r="G1706" s="220">
        <v>13</v>
      </c>
      <c r="H1706" s="217" t="s">
        <v>2634</v>
      </c>
      <c r="I1706" s="221"/>
    </row>
    <row r="1707" spans="2:9" x14ac:dyDescent="0.25">
      <c r="B1707" s="212">
        <v>1705</v>
      </c>
      <c r="C1707" s="212" t="s">
        <v>2635</v>
      </c>
      <c r="D1707" s="213"/>
      <c r="E1707" s="212" t="s">
        <v>3063</v>
      </c>
      <c r="F1707" s="214">
        <v>949</v>
      </c>
      <c r="G1707" s="215">
        <v>13</v>
      </c>
      <c r="H1707" s="212" t="s">
        <v>2637</v>
      </c>
      <c r="I1707" s="216"/>
    </row>
    <row r="1708" spans="2:9" x14ac:dyDescent="0.25">
      <c r="B1708" s="217">
        <v>1706</v>
      </c>
      <c r="C1708" s="217" t="s">
        <v>2638</v>
      </c>
      <c r="D1708" s="218"/>
      <c r="E1708" s="217" t="s">
        <v>3063</v>
      </c>
      <c r="F1708" s="219">
        <v>783</v>
      </c>
      <c r="G1708" s="220">
        <v>13</v>
      </c>
      <c r="H1708" s="217" t="s">
        <v>2639</v>
      </c>
      <c r="I1708" s="221"/>
    </row>
    <row r="1709" spans="2:9" x14ac:dyDescent="0.25">
      <c r="B1709" s="212">
        <v>1707</v>
      </c>
      <c r="C1709" s="212" t="s">
        <v>1074</v>
      </c>
      <c r="D1709" s="213"/>
      <c r="E1709" s="212" t="s">
        <v>3063</v>
      </c>
      <c r="F1709" s="214">
        <v>4818</v>
      </c>
      <c r="G1709" s="212">
        <v>1288</v>
      </c>
      <c r="H1709" s="212" t="s">
        <v>2640</v>
      </c>
      <c r="I1709" s="216"/>
    </row>
    <row r="1710" spans="2:9" x14ac:dyDescent="0.25">
      <c r="B1710" s="217">
        <v>1708</v>
      </c>
      <c r="C1710" s="217" t="s">
        <v>2642</v>
      </c>
      <c r="D1710" s="218"/>
      <c r="E1710" s="217" t="s">
        <v>3064</v>
      </c>
      <c r="F1710" s="219" t="s">
        <v>36</v>
      </c>
      <c r="G1710" s="217" t="s">
        <v>528</v>
      </c>
      <c r="H1710" s="217" t="s">
        <v>2643</v>
      </c>
      <c r="I1710" s="221"/>
    </row>
    <row r="1711" spans="2:9" x14ac:dyDescent="0.25">
      <c r="B1711" s="212">
        <v>1709</v>
      </c>
      <c r="C1711" s="212" t="s">
        <v>2675</v>
      </c>
      <c r="D1711" s="213"/>
      <c r="E1711" s="212" t="s">
        <v>3064</v>
      </c>
      <c r="F1711" s="214" t="s">
        <v>36</v>
      </c>
      <c r="G1711" s="212" t="s">
        <v>528</v>
      </c>
      <c r="H1711" s="212" t="s">
        <v>2644</v>
      </c>
      <c r="I1711" s="216"/>
    </row>
    <row r="1712" spans="2:9" x14ac:dyDescent="0.25">
      <c r="B1712" s="217">
        <v>1710</v>
      </c>
      <c r="C1712" s="217" t="s">
        <v>2647</v>
      </c>
      <c r="D1712" s="218"/>
      <c r="E1712" s="217" t="s">
        <v>3064</v>
      </c>
      <c r="F1712" s="219" t="s">
        <v>36</v>
      </c>
      <c r="G1712" s="217" t="s">
        <v>354</v>
      </c>
      <c r="H1712" s="217" t="s">
        <v>339</v>
      </c>
      <c r="I1712" s="221"/>
    </row>
    <row r="1713" spans="2:9" x14ac:dyDescent="0.25">
      <c r="B1713" s="212">
        <v>1711</v>
      </c>
      <c r="C1713" s="212" t="s">
        <v>2645</v>
      </c>
      <c r="D1713" s="213"/>
      <c r="E1713" s="212" t="s">
        <v>3063</v>
      </c>
      <c r="F1713" s="214">
        <v>4818</v>
      </c>
      <c r="G1713" s="215">
        <v>13</v>
      </c>
      <c r="H1713" s="212" t="s">
        <v>2646</v>
      </c>
      <c r="I1713" s="216"/>
    </row>
    <row r="1714" spans="2:9" x14ac:dyDescent="0.25">
      <c r="B1714" s="217">
        <v>1712</v>
      </c>
      <c r="C1714" s="217" t="s">
        <v>2648</v>
      </c>
      <c r="D1714" s="218"/>
      <c r="E1714" s="217" t="s">
        <v>3063</v>
      </c>
      <c r="F1714" s="219">
        <v>4818</v>
      </c>
      <c r="G1714" s="220">
        <v>13</v>
      </c>
      <c r="H1714" s="217" t="s">
        <v>2649</v>
      </c>
      <c r="I1714" s="221"/>
    </row>
    <row r="1715" spans="2:9" x14ac:dyDescent="0.25">
      <c r="B1715" s="212">
        <v>1713</v>
      </c>
      <c r="C1715" s="212" t="s">
        <v>2650</v>
      </c>
      <c r="D1715" s="213"/>
      <c r="E1715" s="212" t="s">
        <v>3063</v>
      </c>
      <c r="F1715" s="214">
        <v>949</v>
      </c>
      <c r="G1715" s="212">
        <v>1288</v>
      </c>
      <c r="H1715" s="212" t="s">
        <v>2651</v>
      </c>
      <c r="I1715" s="216"/>
    </row>
    <row r="1716" spans="2:9" x14ac:dyDescent="0.25">
      <c r="B1716" s="217">
        <v>1714</v>
      </c>
      <c r="C1716" s="217" t="s">
        <v>2652</v>
      </c>
      <c r="D1716" s="218"/>
      <c r="E1716" s="217" t="s">
        <v>3064</v>
      </c>
      <c r="F1716" s="219" t="s">
        <v>36</v>
      </c>
      <c r="G1716" s="217" t="s">
        <v>528</v>
      </c>
      <c r="H1716" s="217" t="s">
        <v>2653</v>
      </c>
      <c r="I1716" s="221"/>
    </row>
    <row r="1717" spans="2:9" x14ac:dyDescent="0.25">
      <c r="B1717" s="212">
        <v>1715</v>
      </c>
      <c r="C1717" s="212" t="s">
        <v>2654</v>
      </c>
      <c r="D1717" s="213"/>
      <c r="E1717" s="212" t="s">
        <v>3063</v>
      </c>
      <c r="F1717" s="214">
        <v>4818</v>
      </c>
      <c r="G1717" s="212">
        <v>1288</v>
      </c>
      <c r="H1717" s="212" t="s">
        <v>2655</v>
      </c>
      <c r="I1717" s="216"/>
    </row>
    <row r="1718" spans="2:9" x14ac:dyDescent="0.25">
      <c r="B1718" s="217">
        <v>1716</v>
      </c>
      <c r="C1718" s="217" t="s">
        <v>2656</v>
      </c>
      <c r="D1718" s="218"/>
      <c r="E1718" s="217" t="s">
        <v>3063</v>
      </c>
      <c r="F1718" s="219">
        <v>4818</v>
      </c>
      <c r="G1718" s="220">
        <v>13</v>
      </c>
      <c r="H1718" s="217" t="s">
        <v>2657</v>
      </c>
      <c r="I1718" s="221"/>
    </row>
    <row r="1719" spans="2:9" x14ac:dyDescent="0.25">
      <c r="B1719" s="212">
        <v>1717</v>
      </c>
      <c r="C1719" s="212" t="s">
        <v>2658</v>
      </c>
      <c r="D1719" s="213"/>
      <c r="E1719" s="212" t="s">
        <v>3064</v>
      </c>
      <c r="F1719" s="214" t="s">
        <v>36</v>
      </c>
      <c r="G1719" s="212" t="s">
        <v>528</v>
      </c>
      <c r="H1719" s="212" t="s">
        <v>2659</v>
      </c>
      <c r="I1719" s="216"/>
    </row>
    <row r="1720" spans="2:9" x14ac:dyDescent="0.25">
      <c r="B1720" s="217">
        <v>1718</v>
      </c>
      <c r="C1720" s="217" t="s">
        <v>2660</v>
      </c>
      <c r="D1720" s="218"/>
      <c r="E1720" s="217" t="s">
        <v>3063</v>
      </c>
      <c r="F1720" s="219">
        <v>4818</v>
      </c>
      <c r="G1720" s="217">
        <v>1288</v>
      </c>
      <c r="H1720" s="217" t="s">
        <v>2661</v>
      </c>
      <c r="I1720" s="221"/>
    </row>
    <row r="1721" spans="2:9" x14ac:dyDescent="0.25">
      <c r="B1721" s="212">
        <v>1719</v>
      </c>
      <c r="C1721" s="212" t="s">
        <v>2662</v>
      </c>
      <c r="D1721" s="213"/>
      <c r="E1721" s="212" t="s">
        <v>3063</v>
      </c>
      <c r="F1721" s="214">
        <v>4818</v>
      </c>
      <c r="G1721" s="215">
        <v>13</v>
      </c>
      <c r="H1721" s="212" t="s">
        <v>2663</v>
      </c>
      <c r="I1721" s="216"/>
    </row>
    <row r="1722" spans="2:9" x14ac:dyDescent="0.25">
      <c r="B1722" s="217">
        <v>1720</v>
      </c>
      <c r="C1722" s="217" t="s">
        <v>2665</v>
      </c>
      <c r="D1722" s="218"/>
      <c r="E1722" s="217" t="s">
        <v>3063</v>
      </c>
      <c r="F1722" s="219">
        <v>4818</v>
      </c>
      <c r="G1722" s="220">
        <v>13</v>
      </c>
      <c r="H1722" s="217" t="s">
        <v>2666</v>
      </c>
      <c r="I1722" s="221"/>
    </row>
    <row r="1723" spans="2:9" x14ac:dyDescent="0.25">
      <c r="B1723" s="212">
        <v>1721</v>
      </c>
      <c r="C1723" s="212" t="s">
        <v>2676</v>
      </c>
      <c r="D1723" s="213"/>
      <c r="E1723" s="212" t="s">
        <v>3063</v>
      </c>
      <c r="F1723" s="214">
        <v>4818</v>
      </c>
      <c r="G1723" s="215">
        <v>13</v>
      </c>
      <c r="H1723" s="212" t="s">
        <v>2667</v>
      </c>
      <c r="I1723" s="216"/>
    </row>
    <row r="1724" spans="2:9" x14ac:dyDescent="0.25">
      <c r="B1724" s="217">
        <v>1722</v>
      </c>
      <c r="C1724" s="217" t="s">
        <v>2668</v>
      </c>
      <c r="D1724" s="218"/>
      <c r="E1724" s="217" t="s">
        <v>3063</v>
      </c>
      <c r="F1724" s="219">
        <v>4828</v>
      </c>
      <c r="G1724" s="220">
        <v>13</v>
      </c>
      <c r="H1724" s="217" t="s">
        <v>2669</v>
      </c>
      <c r="I1724" s="221"/>
    </row>
    <row r="1725" spans="2:9" x14ac:dyDescent="0.25">
      <c r="B1725" s="212">
        <v>1723</v>
      </c>
      <c r="C1725" s="212" t="s">
        <v>2670</v>
      </c>
      <c r="D1725" s="213"/>
      <c r="E1725" s="212" t="s">
        <v>3063</v>
      </c>
      <c r="F1725" s="214">
        <v>4601</v>
      </c>
      <c r="G1725" s="212">
        <v>1288</v>
      </c>
      <c r="H1725" s="212" t="s">
        <v>2671</v>
      </c>
      <c r="I1725" s="216"/>
    </row>
    <row r="1726" spans="2:9" x14ac:dyDescent="0.25">
      <c r="B1726" s="217">
        <v>1724</v>
      </c>
      <c r="C1726" s="217" t="s">
        <v>2672</v>
      </c>
      <c r="D1726" s="218"/>
      <c r="E1726" s="217" t="s">
        <v>3065</v>
      </c>
      <c r="F1726" s="219" t="s">
        <v>2677</v>
      </c>
      <c r="G1726" s="217" t="s">
        <v>354</v>
      </c>
      <c r="H1726" s="217" t="s">
        <v>2673</v>
      </c>
      <c r="I1726" s="221"/>
    </row>
    <row r="1727" spans="2:9" x14ac:dyDescent="0.25">
      <c r="B1727" s="212">
        <v>1725</v>
      </c>
      <c r="C1727" s="212" t="s">
        <v>2678</v>
      </c>
      <c r="D1727" s="213"/>
      <c r="E1727" s="212" t="s">
        <v>3063</v>
      </c>
      <c r="F1727" s="214">
        <v>949</v>
      </c>
      <c r="G1727" s="215">
        <v>23</v>
      </c>
      <c r="H1727" s="212" t="s">
        <v>2679</v>
      </c>
      <c r="I1727" s="216"/>
    </row>
    <row r="1728" spans="2:9" x14ac:dyDescent="0.25">
      <c r="B1728" s="217">
        <v>1726</v>
      </c>
      <c r="C1728" s="217" t="s">
        <v>2681</v>
      </c>
      <c r="D1728" s="218"/>
      <c r="E1728" s="217" t="s">
        <v>3063</v>
      </c>
      <c r="F1728" s="219">
        <v>949</v>
      </c>
      <c r="G1728" s="220">
        <v>23</v>
      </c>
      <c r="H1728" s="217" t="s">
        <v>2682</v>
      </c>
      <c r="I1728" s="221"/>
    </row>
    <row r="1729" spans="2:9" x14ac:dyDescent="0.25">
      <c r="B1729" s="212">
        <v>1727</v>
      </c>
      <c r="C1729" s="212" t="s">
        <v>2683</v>
      </c>
      <c r="D1729" s="213"/>
      <c r="E1729" s="212" t="s">
        <v>3063</v>
      </c>
      <c r="F1729" s="214">
        <v>812</v>
      </c>
      <c r="G1729" s="212">
        <v>1288</v>
      </c>
      <c r="H1729" s="212" t="s">
        <v>2684</v>
      </c>
      <c r="I1729" s="216"/>
    </row>
    <row r="1730" spans="2:9" x14ac:dyDescent="0.25">
      <c r="B1730" s="217">
        <v>1728</v>
      </c>
      <c r="C1730" s="217" t="s">
        <v>2780</v>
      </c>
      <c r="D1730" s="218"/>
      <c r="E1730" s="217" t="s">
        <v>3063</v>
      </c>
      <c r="F1730" s="219">
        <v>4825</v>
      </c>
      <c r="G1730" s="217">
        <v>1288</v>
      </c>
      <c r="H1730" s="217" t="s">
        <v>2685</v>
      </c>
      <c r="I1730" s="221"/>
    </row>
    <row r="1731" spans="2:9" x14ac:dyDescent="0.25">
      <c r="B1731" s="212">
        <v>1729</v>
      </c>
      <c r="C1731" s="212" t="s">
        <v>2686</v>
      </c>
      <c r="D1731" s="213"/>
      <c r="E1731" s="212" t="s">
        <v>3064</v>
      </c>
      <c r="F1731" s="214" t="s">
        <v>36</v>
      </c>
      <c r="G1731" s="212" t="s">
        <v>528</v>
      </c>
      <c r="H1731" s="212" t="s">
        <v>2687</v>
      </c>
      <c r="I1731" s="216"/>
    </row>
    <row r="1732" spans="2:9" x14ac:dyDescent="0.25">
      <c r="B1732" s="217">
        <v>1730</v>
      </c>
      <c r="C1732" s="217" t="s">
        <v>2781</v>
      </c>
      <c r="D1732" s="218"/>
      <c r="E1732" s="217" t="s">
        <v>3063</v>
      </c>
      <c r="F1732" s="219">
        <v>949</v>
      </c>
      <c r="G1732" s="220">
        <v>13</v>
      </c>
      <c r="H1732" s="217" t="s">
        <v>2211</v>
      </c>
      <c r="I1732" s="221"/>
    </row>
    <row r="1733" spans="2:9" x14ac:dyDescent="0.25">
      <c r="B1733" s="212">
        <v>1731</v>
      </c>
      <c r="C1733" s="212" t="s">
        <v>2688</v>
      </c>
      <c r="D1733" s="213"/>
      <c r="E1733" s="212" t="s">
        <v>3063</v>
      </c>
      <c r="F1733" s="214">
        <v>4825</v>
      </c>
      <c r="G1733" s="215">
        <v>13</v>
      </c>
      <c r="H1733" s="212" t="s">
        <v>2689</v>
      </c>
      <c r="I1733" s="216"/>
    </row>
    <row r="1734" spans="2:9" x14ac:dyDescent="0.25">
      <c r="B1734" s="217">
        <v>1732</v>
      </c>
      <c r="C1734" s="217" t="s">
        <v>2690</v>
      </c>
      <c r="D1734" s="218"/>
      <c r="E1734" s="217" t="s">
        <v>3063</v>
      </c>
      <c r="F1734" s="219">
        <v>4825</v>
      </c>
      <c r="G1734" s="217">
        <v>1288</v>
      </c>
      <c r="H1734" s="217" t="s">
        <v>2691</v>
      </c>
      <c r="I1734" s="221"/>
    </row>
    <row r="1735" spans="2:9" x14ac:dyDescent="0.25">
      <c r="B1735" s="212">
        <v>1733</v>
      </c>
      <c r="C1735" s="212" t="s">
        <v>2692</v>
      </c>
      <c r="D1735" s="213"/>
      <c r="E1735" s="212" t="s">
        <v>3065</v>
      </c>
      <c r="F1735" s="214" t="s">
        <v>134</v>
      </c>
      <c r="G1735" s="212" t="s">
        <v>528</v>
      </c>
      <c r="H1735" s="212" t="s">
        <v>2693</v>
      </c>
      <c r="I1735" s="216"/>
    </row>
    <row r="1736" spans="2:9" x14ac:dyDescent="0.25">
      <c r="B1736" s="217">
        <v>1734</v>
      </c>
      <c r="C1736" s="217" t="s">
        <v>2694</v>
      </c>
      <c r="D1736" s="218"/>
      <c r="E1736" s="217"/>
      <c r="F1736" s="219"/>
      <c r="G1736" s="217"/>
      <c r="H1736" s="217"/>
      <c r="I1736" s="221"/>
    </row>
    <row r="1737" spans="2:9" x14ac:dyDescent="0.25">
      <c r="B1737" s="212">
        <v>1735</v>
      </c>
      <c r="C1737" s="212" t="s">
        <v>2695</v>
      </c>
      <c r="D1737" s="213"/>
      <c r="E1737" s="212" t="s">
        <v>3063</v>
      </c>
      <c r="F1737" s="214">
        <v>949</v>
      </c>
      <c r="G1737" s="215">
        <v>23</v>
      </c>
      <c r="H1737" s="212" t="s">
        <v>2696</v>
      </c>
      <c r="I1737" s="216"/>
    </row>
    <row r="1738" spans="2:9" x14ac:dyDescent="0.25">
      <c r="B1738" s="217">
        <v>1736</v>
      </c>
      <c r="C1738" s="217" t="s">
        <v>2697</v>
      </c>
      <c r="D1738" s="218"/>
      <c r="E1738" s="217" t="s">
        <v>3063</v>
      </c>
      <c r="F1738" s="219">
        <v>3204</v>
      </c>
      <c r="G1738" s="220">
        <v>13</v>
      </c>
      <c r="H1738" s="217" t="s">
        <v>2698</v>
      </c>
      <c r="I1738" s="221"/>
    </row>
    <row r="1739" spans="2:9" x14ac:dyDescent="0.25">
      <c r="B1739" s="212">
        <v>1737</v>
      </c>
      <c r="C1739" s="212" t="s">
        <v>2699</v>
      </c>
      <c r="D1739" s="213"/>
      <c r="E1739" s="212" t="s">
        <v>3063</v>
      </c>
      <c r="F1739" s="214">
        <v>949</v>
      </c>
      <c r="G1739" s="215">
        <v>13</v>
      </c>
      <c r="H1739" s="212" t="s">
        <v>2700</v>
      </c>
      <c r="I1739" s="216"/>
    </row>
    <row r="1740" spans="2:9" x14ac:dyDescent="0.25">
      <c r="B1740" s="217">
        <v>1738</v>
      </c>
      <c r="C1740" s="217" t="s">
        <v>2701</v>
      </c>
      <c r="D1740" s="218"/>
      <c r="E1740" s="217" t="s">
        <v>3063</v>
      </c>
      <c r="F1740" s="219">
        <v>4818</v>
      </c>
      <c r="G1740" s="220">
        <v>13</v>
      </c>
      <c r="H1740" s="217" t="s">
        <v>2702</v>
      </c>
      <c r="I1740" s="221"/>
    </row>
    <row r="1741" spans="2:9" x14ac:dyDescent="0.25">
      <c r="B1741" s="212">
        <v>1739</v>
      </c>
      <c r="C1741" s="212" t="s">
        <v>2703</v>
      </c>
      <c r="D1741" s="213"/>
      <c r="E1741" s="212" t="s">
        <v>3065</v>
      </c>
      <c r="F1741" s="214" t="s">
        <v>575</v>
      </c>
      <c r="G1741" s="212" t="s">
        <v>528</v>
      </c>
      <c r="H1741" s="212" t="s">
        <v>2704</v>
      </c>
      <c r="I1741" s="216"/>
    </row>
    <row r="1742" spans="2:9" x14ac:dyDescent="0.25">
      <c r="B1742" s="217">
        <v>1740</v>
      </c>
      <c r="C1742" s="217" t="s">
        <v>2705</v>
      </c>
      <c r="D1742" s="218"/>
      <c r="E1742" s="217" t="s">
        <v>3063</v>
      </c>
      <c r="F1742" s="219">
        <v>563</v>
      </c>
      <c r="G1742" s="220">
        <v>13</v>
      </c>
      <c r="H1742" s="217" t="s">
        <v>2706</v>
      </c>
      <c r="I1742" s="221"/>
    </row>
    <row r="1743" spans="2:9" x14ac:dyDescent="0.25">
      <c r="B1743" s="212">
        <v>1741</v>
      </c>
      <c r="C1743" s="212" t="s">
        <v>2707</v>
      </c>
      <c r="D1743" s="213"/>
      <c r="E1743" s="212" t="s">
        <v>3065</v>
      </c>
      <c r="F1743" s="214">
        <v>3858</v>
      </c>
      <c r="G1743" s="212" t="s">
        <v>354</v>
      </c>
      <c r="H1743" s="212" t="s">
        <v>2708</v>
      </c>
      <c r="I1743" s="216"/>
    </row>
    <row r="1744" spans="2:9" x14ac:dyDescent="0.25">
      <c r="B1744" s="217">
        <v>1742</v>
      </c>
      <c r="C1744" s="217" t="s">
        <v>2709</v>
      </c>
      <c r="D1744" s="218"/>
      <c r="E1744" s="217" t="s">
        <v>3065</v>
      </c>
      <c r="F1744" s="219">
        <v>3860</v>
      </c>
      <c r="G1744" s="217" t="s">
        <v>354</v>
      </c>
      <c r="H1744" s="217" t="s">
        <v>2710</v>
      </c>
      <c r="I1744" s="221"/>
    </row>
    <row r="1745" spans="2:9" x14ac:dyDescent="0.25">
      <c r="B1745" s="212">
        <v>1743</v>
      </c>
      <c r="C1745" s="212" t="s">
        <v>2711</v>
      </c>
      <c r="D1745" s="213"/>
      <c r="E1745" s="212" t="s">
        <v>3063</v>
      </c>
      <c r="F1745" s="214">
        <v>949</v>
      </c>
      <c r="G1745" s="215">
        <v>13</v>
      </c>
      <c r="H1745" s="212" t="s">
        <v>580</v>
      </c>
      <c r="I1745" s="216"/>
    </row>
    <row r="1746" spans="2:9" x14ac:dyDescent="0.25">
      <c r="B1746" s="217">
        <v>1744</v>
      </c>
      <c r="C1746" s="217" t="s">
        <v>2712</v>
      </c>
      <c r="D1746" s="218"/>
      <c r="E1746" s="217" t="s">
        <v>3063</v>
      </c>
      <c r="F1746" s="219">
        <v>4694</v>
      </c>
      <c r="G1746" s="220">
        <v>13</v>
      </c>
      <c r="H1746" s="217" t="s">
        <v>2713</v>
      </c>
      <c r="I1746" s="221"/>
    </row>
    <row r="1747" spans="2:9" x14ac:dyDescent="0.25">
      <c r="B1747" s="212">
        <v>1745</v>
      </c>
      <c r="C1747" s="212" t="s">
        <v>2714</v>
      </c>
      <c r="D1747" s="213"/>
      <c r="E1747" s="212" t="s">
        <v>3064</v>
      </c>
      <c r="F1747" s="214" t="s">
        <v>2715</v>
      </c>
      <c r="G1747" s="212" t="s">
        <v>528</v>
      </c>
      <c r="H1747" s="212" t="s">
        <v>2716</v>
      </c>
      <c r="I1747" s="216"/>
    </row>
    <row r="1748" spans="2:9" x14ac:dyDescent="0.25">
      <c r="B1748" s="217">
        <v>1746</v>
      </c>
      <c r="C1748" s="217" t="s">
        <v>2717</v>
      </c>
      <c r="D1748" s="218"/>
      <c r="E1748" s="217" t="s">
        <v>3064</v>
      </c>
      <c r="F1748" s="219" t="s">
        <v>36</v>
      </c>
      <c r="G1748" s="217" t="s">
        <v>528</v>
      </c>
      <c r="H1748" s="217" t="s">
        <v>2718</v>
      </c>
      <c r="I1748" s="221"/>
    </row>
    <row r="1749" spans="2:9" x14ac:dyDescent="0.25">
      <c r="B1749" s="212">
        <v>1747</v>
      </c>
      <c r="C1749" s="212" t="s">
        <v>2729</v>
      </c>
      <c r="D1749" s="213"/>
      <c r="E1749" s="212" t="s">
        <v>3063</v>
      </c>
      <c r="F1749" s="214">
        <v>4818</v>
      </c>
      <c r="G1749" s="215">
        <v>13</v>
      </c>
      <c r="H1749" s="212" t="s">
        <v>2719</v>
      </c>
      <c r="I1749" s="216"/>
    </row>
    <row r="1750" spans="2:9" x14ac:dyDescent="0.25">
      <c r="B1750" s="217">
        <v>1748</v>
      </c>
      <c r="C1750" s="217" t="s">
        <v>2720</v>
      </c>
      <c r="D1750" s="218"/>
      <c r="E1750" s="217" t="s">
        <v>3063</v>
      </c>
      <c r="F1750" s="219">
        <v>4818</v>
      </c>
      <c r="G1750" s="220">
        <v>13</v>
      </c>
      <c r="H1750" s="217" t="s">
        <v>2721</v>
      </c>
      <c r="I1750" s="221"/>
    </row>
    <row r="1751" spans="2:9" x14ac:dyDescent="0.25">
      <c r="B1751" s="212">
        <v>1749</v>
      </c>
      <c r="C1751" s="212" t="s">
        <v>2756</v>
      </c>
      <c r="D1751" s="213"/>
      <c r="E1751" s="212" t="s">
        <v>3064</v>
      </c>
      <c r="F1751" s="214" t="s">
        <v>36</v>
      </c>
      <c r="G1751" s="212" t="s">
        <v>528</v>
      </c>
      <c r="H1751" s="212" t="s">
        <v>2757</v>
      </c>
      <c r="I1751" s="216"/>
    </row>
    <row r="1752" spans="2:9" x14ac:dyDescent="0.25">
      <c r="B1752" s="217">
        <v>1750</v>
      </c>
      <c r="C1752" s="217" t="s">
        <v>2782</v>
      </c>
      <c r="D1752" s="218"/>
      <c r="E1752" s="217" t="s">
        <v>3063</v>
      </c>
      <c r="F1752" s="219">
        <v>4818</v>
      </c>
      <c r="G1752" s="217">
        <v>1288</v>
      </c>
      <c r="H1752" s="217" t="s">
        <v>2722</v>
      </c>
      <c r="I1752" s="221"/>
    </row>
    <row r="1753" spans="2:9" x14ac:dyDescent="0.25">
      <c r="B1753" s="212">
        <v>1751</v>
      </c>
      <c r="C1753" s="212" t="s">
        <v>2723</v>
      </c>
      <c r="D1753" s="213"/>
      <c r="E1753" s="212" t="s">
        <v>3064</v>
      </c>
      <c r="F1753" s="214" t="s">
        <v>36</v>
      </c>
      <c r="G1753" s="212" t="s">
        <v>528</v>
      </c>
      <c r="H1753" s="212" t="s">
        <v>2724</v>
      </c>
      <c r="I1753" s="216"/>
    </row>
    <row r="1754" spans="2:9" x14ac:dyDescent="0.25">
      <c r="B1754" s="217">
        <v>1752</v>
      </c>
      <c r="C1754" s="217" t="s">
        <v>2783</v>
      </c>
      <c r="D1754" s="218"/>
      <c r="E1754" s="217" t="s">
        <v>3063</v>
      </c>
      <c r="F1754" s="219">
        <v>4601</v>
      </c>
      <c r="G1754" s="217">
        <v>1288</v>
      </c>
      <c r="H1754" s="217" t="s">
        <v>2725</v>
      </c>
      <c r="I1754" s="221"/>
    </row>
    <row r="1755" spans="2:9" x14ac:dyDescent="0.25">
      <c r="B1755" s="212">
        <v>1753</v>
      </c>
      <c r="C1755" s="212" t="s">
        <v>2726</v>
      </c>
      <c r="D1755" s="213"/>
      <c r="E1755" s="212" t="s">
        <v>3065</v>
      </c>
      <c r="F1755" s="214" t="s">
        <v>2727</v>
      </c>
      <c r="G1755" s="212" t="s">
        <v>528</v>
      </c>
      <c r="H1755" s="212" t="s">
        <v>2728</v>
      </c>
      <c r="I1755" s="216"/>
    </row>
    <row r="1756" spans="2:9" x14ac:dyDescent="0.25">
      <c r="B1756" s="217">
        <v>1754</v>
      </c>
      <c r="C1756" s="217" t="s">
        <v>2730</v>
      </c>
      <c r="D1756" s="218"/>
      <c r="E1756" s="217" t="s">
        <v>3063</v>
      </c>
      <c r="F1756" s="219">
        <v>780</v>
      </c>
      <c r="G1756" s="217">
        <v>1288</v>
      </c>
      <c r="H1756" s="217" t="s">
        <v>2731</v>
      </c>
      <c r="I1756" s="221"/>
    </row>
    <row r="1757" spans="2:9" x14ac:dyDescent="0.25">
      <c r="B1757" s="212">
        <v>1755</v>
      </c>
      <c r="C1757" s="212" t="s">
        <v>2982</v>
      </c>
      <c r="D1757" s="213"/>
      <c r="E1757" s="212" t="s">
        <v>3063</v>
      </c>
      <c r="F1757" s="214">
        <v>4601</v>
      </c>
      <c r="G1757" s="215">
        <v>13</v>
      </c>
      <c r="H1757" s="212" t="s">
        <v>2732</v>
      </c>
      <c r="I1757" s="216"/>
    </row>
    <row r="1758" spans="2:9" x14ac:dyDescent="0.25">
      <c r="B1758" s="217">
        <v>1756</v>
      </c>
      <c r="C1758" s="217" t="s">
        <v>2733</v>
      </c>
      <c r="D1758" s="218"/>
      <c r="E1758" s="217" t="s">
        <v>3063</v>
      </c>
      <c r="F1758" s="219">
        <v>4825</v>
      </c>
      <c r="G1758" s="220">
        <v>13</v>
      </c>
      <c r="H1758" s="217" t="s">
        <v>2734</v>
      </c>
      <c r="I1758" s="221"/>
    </row>
    <row r="1759" spans="2:9" x14ac:dyDescent="0.25">
      <c r="B1759" s="212">
        <v>1757</v>
      </c>
      <c r="C1759" s="212" t="s">
        <v>2735</v>
      </c>
      <c r="D1759" s="213"/>
      <c r="E1759" s="212" t="s">
        <v>3064</v>
      </c>
      <c r="F1759" s="214" t="s">
        <v>36</v>
      </c>
      <c r="G1759" s="212" t="s">
        <v>528</v>
      </c>
      <c r="H1759" s="212" t="s">
        <v>2736</v>
      </c>
      <c r="I1759" s="216"/>
    </row>
    <row r="1760" spans="2:9" x14ac:dyDescent="0.25">
      <c r="B1760" s="217">
        <v>1758</v>
      </c>
      <c r="C1760" s="217" t="s">
        <v>2737</v>
      </c>
      <c r="D1760" s="218"/>
      <c r="E1760" s="217" t="s">
        <v>3065</v>
      </c>
      <c r="F1760" s="219" t="s">
        <v>28</v>
      </c>
      <c r="G1760" s="217" t="s">
        <v>528</v>
      </c>
      <c r="H1760" s="217" t="s">
        <v>2738</v>
      </c>
      <c r="I1760" s="221"/>
    </row>
    <row r="1761" spans="2:9" x14ac:dyDescent="0.25">
      <c r="B1761" s="212">
        <v>1759</v>
      </c>
      <c r="C1761" s="212" t="s">
        <v>2739</v>
      </c>
      <c r="D1761" s="213"/>
      <c r="E1761" s="212" t="s">
        <v>3064</v>
      </c>
      <c r="F1761" s="214" t="s">
        <v>2740</v>
      </c>
      <c r="G1761" s="212" t="s">
        <v>354</v>
      </c>
      <c r="H1761" s="212" t="s">
        <v>2741</v>
      </c>
      <c r="I1761" s="216"/>
    </row>
    <row r="1762" spans="2:9" x14ac:dyDescent="0.25">
      <c r="B1762" s="217">
        <v>1760</v>
      </c>
      <c r="C1762" s="217" t="s">
        <v>2742</v>
      </c>
      <c r="D1762" s="218"/>
      <c r="E1762" s="217" t="s">
        <v>3063</v>
      </c>
      <c r="F1762" s="219">
        <v>4818</v>
      </c>
      <c r="G1762" s="217">
        <v>1288</v>
      </c>
      <c r="H1762" s="217" t="s">
        <v>2743</v>
      </c>
      <c r="I1762" s="221"/>
    </row>
    <row r="1763" spans="2:9" x14ac:dyDescent="0.25">
      <c r="B1763" s="212">
        <v>1761</v>
      </c>
      <c r="C1763" s="212" t="s">
        <v>2744</v>
      </c>
      <c r="D1763" s="213"/>
      <c r="E1763" s="212" t="s">
        <v>3063</v>
      </c>
      <c r="F1763" s="214">
        <v>4818</v>
      </c>
      <c r="G1763" s="215">
        <v>13</v>
      </c>
      <c r="H1763" s="212" t="s">
        <v>2745</v>
      </c>
      <c r="I1763" s="216"/>
    </row>
    <row r="1764" spans="2:9" x14ac:dyDescent="0.25">
      <c r="B1764" s="217">
        <v>1762</v>
      </c>
      <c r="C1764" s="217" t="s">
        <v>2746</v>
      </c>
      <c r="D1764" s="218"/>
      <c r="E1764" s="217" t="s">
        <v>3065</v>
      </c>
      <c r="F1764" s="219" t="s">
        <v>28</v>
      </c>
      <c r="G1764" s="217" t="s">
        <v>354</v>
      </c>
      <c r="H1764" s="217" t="s">
        <v>2747</v>
      </c>
      <c r="I1764" s="221"/>
    </row>
    <row r="1765" spans="2:9" x14ac:dyDescent="0.25">
      <c r="B1765" s="212">
        <v>1763</v>
      </c>
      <c r="C1765" s="212" t="s">
        <v>2784</v>
      </c>
      <c r="D1765" s="213"/>
      <c r="E1765" s="212" t="s">
        <v>3063</v>
      </c>
      <c r="F1765" s="214">
        <v>4825</v>
      </c>
      <c r="G1765" s="212">
        <v>1288</v>
      </c>
      <c r="H1765" s="212" t="s">
        <v>2748</v>
      </c>
      <c r="I1765" s="216"/>
    </row>
    <row r="1766" spans="2:9" x14ac:dyDescent="0.25">
      <c r="B1766" s="217">
        <v>1764</v>
      </c>
      <c r="C1766" s="217" t="s">
        <v>2749</v>
      </c>
      <c r="D1766" s="218"/>
      <c r="E1766" s="217" t="s">
        <v>3063</v>
      </c>
      <c r="F1766" s="219">
        <v>1732</v>
      </c>
      <c r="G1766" s="220">
        <v>13</v>
      </c>
      <c r="H1766" s="217" t="s">
        <v>2750</v>
      </c>
      <c r="I1766" s="221"/>
    </row>
    <row r="1767" spans="2:9" x14ac:dyDescent="0.25">
      <c r="B1767" s="212">
        <v>1765</v>
      </c>
      <c r="C1767" s="212" t="s">
        <v>2785</v>
      </c>
      <c r="D1767" s="213"/>
      <c r="E1767" s="212" t="s">
        <v>3063</v>
      </c>
      <c r="F1767" s="214">
        <v>949</v>
      </c>
      <c r="G1767" s="212">
        <v>1288</v>
      </c>
      <c r="H1767" s="212" t="s">
        <v>2751</v>
      </c>
      <c r="I1767" s="216"/>
    </row>
    <row r="1768" spans="2:9" x14ac:dyDescent="0.25">
      <c r="B1768" s="217">
        <v>1766</v>
      </c>
      <c r="C1768" s="217" t="s">
        <v>2786</v>
      </c>
      <c r="D1768" s="218"/>
      <c r="E1768" s="217" t="s">
        <v>3063</v>
      </c>
      <c r="F1768" s="219">
        <v>780</v>
      </c>
      <c r="G1768" s="217">
        <v>1288</v>
      </c>
      <c r="H1768" s="217" t="s">
        <v>2752</v>
      </c>
      <c r="I1768" s="221"/>
    </row>
    <row r="1769" spans="2:9" x14ac:dyDescent="0.25">
      <c r="B1769" s="212">
        <v>1767</v>
      </c>
      <c r="C1769" s="212" t="s">
        <v>2753</v>
      </c>
      <c r="D1769" s="213"/>
      <c r="E1769" s="212" t="s">
        <v>3063</v>
      </c>
      <c r="F1769" s="214">
        <v>4601</v>
      </c>
      <c r="G1769" s="212">
        <v>1288</v>
      </c>
      <c r="H1769" s="212" t="s">
        <v>2754</v>
      </c>
      <c r="I1769" s="216"/>
    </row>
    <row r="1770" spans="2:9" x14ac:dyDescent="0.25">
      <c r="B1770" s="217">
        <v>1768</v>
      </c>
      <c r="C1770" s="217" t="s">
        <v>2759</v>
      </c>
      <c r="D1770" s="218"/>
      <c r="E1770" s="217" t="s">
        <v>3063</v>
      </c>
      <c r="F1770" s="219">
        <v>1367</v>
      </c>
      <c r="G1770" s="217">
        <v>1288</v>
      </c>
      <c r="H1770" s="217" t="s">
        <v>2760</v>
      </c>
      <c r="I1770" s="221"/>
    </row>
    <row r="1771" spans="2:9" x14ac:dyDescent="0.25">
      <c r="B1771" s="212">
        <v>1769</v>
      </c>
      <c r="C1771" s="212" t="s">
        <v>2761</v>
      </c>
      <c r="D1771" s="213"/>
      <c r="E1771" s="212" t="s">
        <v>3063</v>
      </c>
      <c r="F1771" s="214">
        <v>4818</v>
      </c>
      <c r="G1771" s="215">
        <v>13</v>
      </c>
      <c r="H1771" s="212" t="s">
        <v>2762</v>
      </c>
      <c r="I1771" s="216"/>
    </row>
    <row r="1772" spans="2:9" x14ac:dyDescent="0.25">
      <c r="B1772" s="217">
        <v>1770</v>
      </c>
      <c r="C1772" s="217" t="s">
        <v>2787</v>
      </c>
      <c r="D1772" s="218"/>
      <c r="E1772" s="217" t="s">
        <v>3063</v>
      </c>
      <c r="F1772" s="219">
        <v>4818</v>
      </c>
      <c r="G1772" s="217">
        <v>1288</v>
      </c>
      <c r="H1772" s="217" t="s">
        <v>2763</v>
      </c>
      <c r="I1772" s="221"/>
    </row>
    <row r="1773" spans="2:9" x14ac:dyDescent="0.25">
      <c r="B1773" s="212">
        <v>1771</v>
      </c>
      <c r="C1773" s="212" t="s">
        <v>2764</v>
      </c>
      <c r="D1773" s="213"/>
      <c r="E1773" s="212" t="s">
        <v>3063</v>
      </c>
      <c r="F1773" s="214">
        <v>949</v>
      </c>
      <c r="G1773" s="215">
        <v>13</v>
      </c>
      <c r="H1773" s="212" t="s">
        <v>2765</v>
      </c>
      <c r="I1773" s="216"/>
    </row>
    <row r="1774" spans="2:9" x14ac:dyDescent="0.25">
      <c r="B1774" s="217">
        <v>1772</v>
      </c>
      <c r="C1774" s="217" t="s">
        <v>2766</v>
      </c>
      <c r="D1774" s="218"/>
      <c r="E1774" s="217" t="s">
        <v>3063</v>
      </c>
      <c r="F1774" s="219">
        <v>949</v>
      </c>
      <c r="G1774" s="217">
        <v>1288</v>
      </c>
      <c r="H1774" s="217" t="s">
        <v>2767</v>
      </c>
      <c r="I1774" s="221"/>
    </row>
    <row r="1775" spans="2:9" x14ac:dyDescent="0.25">
      <c r="B1775" s="212">
        <v>1773</v>
      </c>
      <c r="C1775" s="212" t="s">
        <v>2768</v>
      </c>
      <c r="D1775" s="213"/>
      <c r="E1775" s="212" t="s">
        <v>3063</v>
      </c>
      <c r="F1775" s="214">
        <v>4818</v>
      </c>
      <c r="G1775" s="215">
        <v>13</v>
      </c>
      <c r="H1775" s="212" t="s">
        <v>2769</v>
      </c>
      <c r="I1775" s="216"/>
    </row>
    <row r="1776" spans="2:9" x14ac:dyDescent="0.25">
      <c r="B1776" s="217">
        <v>1774</v>
      </c>
      <c r="C1776" s="217" t="s">
        <v>2788</v>
      </c>
      <c r="D1776" s="218"/>
      <c r="E1776" s="217" t="s">
        <v>3063</v>
      </c>
      <c r="F1776" s="219">
        <v>4601</v>
      </c>
      <c r="G1776" s="217">
        <v>1288</v>
      </c>
      <c r="H1776" s="217" t="s">
        <v>2770</v>
      </c>
      <c r="I1776" s="221"/>
    </row>
    <row r="1777" spans="2:9" x14ac:dyDescent="0.25">
      <c r="B1777" s="212">
        <v>1775</v>
      </c>
      <c r="C1777" s="212" t="s">
        <v>2772</v>
      </c>
      <c r="D1777" s="213"/>
      <c r="E1777" s="212" t="s">
        <v>3063</v>
      </c>
      <c r="F1777" s="214">
        <v>4601</v>
      </c>
      <c r="G1777" s="212">
        <v>1288</v>
      </c>
      <c r="H1777" s="212" t="s">
        <v>2773</v>
      </c>
      <c r="I1777" s="216"/>
    </row>
    <row r="1778" spans="2:9" x14ac:dyDescent="0.25">
      <c r="B1778" s="217">
        <v>1776</v>
      </c>
      <c r="C1778" s="217" t="s">
        <v>2800</v>
      </c>
      <c r="D1778" s="218"/>
      <c r="E1778" s="217" t="s">
        <v>3063</v>
      </c>
      <c r="F1778" s="219">
        <v>780</v>
      </c>
      <c r="G1778" s="217">
        <v>1288</v>
      </c>
      <c r="H1778" s="217" t="s">
        <v>2801</v>
      </c>
      <c r="I1778" s="221"/>
    </row>
    <row r="1779" spans="2:9" x14ac:dyDescent="0.25">
      <c r="B1779" s="212">
        <v>1777</v>
      </c>
      <c r="C1779" s="212" t="s">
        <v>2802</v>
      </c>
      <c r="D1779" s="213"/>
      <c r="E1779" s="212" t="s">
        <v>3063</v>
      </c>
      <c r="F1779" s="214">
        <v>4601</v>
      </c>
      <c r="G1779" s="215">
        <v>13</v>
      </c>
      <c r="H1779" s="212" t="s">
        <v>2803</v>
      </c>
      <c r="I1779" s="216"/>
    </row>
    <row r="1780" spans="2:9" x14ac:dyDescent="0.25">
      <c r="B1780" s="217">
        <v>1778</v>
      </c>
      <c r="C1780" s="217" t="s">
        <v>2804</v>
      </c>
      <c r="D1780" s="218"/>
      <c r="E1780" s="217" t="s">
        <v>3063</v>
      </c>
      <c r="F1780" s="219">
        <v>4818</v>
      </c>
      <c r="G1780" s="220">
        <v>13</v>
      </c>
      <c r="H1780" s="217" t="s">
        <v>2805</v>
      </c>
      <c r="I1780" s="221"/>
    </row>
    <row r="1781" spans="2:9" x14ac:dyDescent="0.25">
      <c r="B1781" s="212">
        <v>1779</v>
      </c>
      <c r="C1781" s="212" t="s">
        <v>2806</v>
      </c>
      <c r="D1781" s="213"/>
      <c r="E1781" s="212" t="s">
        <v>3063</v>
      </c>
      <c r="F1781" s="214">
        <v>2307</v>
      </c>
      <c r="G1781" s="215">
        <v>13</v>
      </c>
      <c r="H1781" s="212" t="s">
        <v>2807</v>
      </c>
      <c r="I1781" s="216"/>
    </row>
    <row r="1782" spans="2:9" x14ac:dyDescent="0.25">
      <c r="B1782" s="217">
        <v>1780</v>
      </c>
      <c r="C1782" s="217" t="s">
        <v>2808</v>
      </c>
      <c r="D1782" s="218"/>
      <c r="E1782" s="217" t="s">
        <v>3063</v>
      </c>
      <c r="F1782" s="219">
        <v>4825</v>
      </c>
      <c r="G1782" s="220">
        <v>13</v>
      </c>
      <c r="H1782" s="217" t="s">
        <v>2809</v>
      </c>
      <c r="I1782" s="221"/>
    </row>
    <row r="1783" spans="2:9" x14ac:dyDescent="0.25">
      <c r="B1783" s="212">
        <v>1781</v>
      </c>
      <c r="C1783" s="212" t="s">
        <v>2810</v>
      </c>
      <c r="D1783" s="213"/>
      <c r="E1783" s="212" t="s">
        <v>3064</v>
      </c>
      <c r="F1783" s="214" t="s">
        <v>550</v>
      </c>
      <c r="G1783" s="212" t="s">
        <v>528</v>
      </c>
      <c r="H1783" s="212" t="s">
        <v>2142</v>
      </c>
      <c r="I1783" s="216"/>
    </row>
    <row r="1784" spans="2:9" x14ac:dyDescent="0.25">
      <c r="B1784" s="217">
        <v>1782</v>
      </c>
      <c r="C1784" s="217" t="s">
        <v>2811</v>
      </c>
      <c r="D1784" s="218"/>
      <c r="E1784" s="217" t="s">
        <v>3065</v>
      </c>
      <c r="F1784" s="219" t="s">
        <v>134</v>
      </c>
      <c r="G1784" s="217" t="s">
        <v>354</v>
      </c>
      <c r="H1784" s="217" t="s">
        <v>2812</v>
      </c>
      <c r="I1784" s="221"/>
    </row>
    <row r="1785" spans="2:9" x14ac:dyDescent="0.25">
      <c r="B1785" s="212">
        <v>1783</v>
      </c>
      <c r="C1785" s="212" t="s">
        <v>2813</v>
      </c>
      <c r="D1785" s="213"/>
      <c r="E1785" s="212" t="s">
        <v>3065</v>
      </c>
      <c r="F1785" s="214" t="s">
        <v>134</v>
      </c>
      <c r="G1785" s="212" t="s">
        <v>354</v>
      </c>
      <c r="H1785" s="212" t="s">
        <v>2814</v>
      </c>
      <c r="I1785" s="216"/>
    </row>
    <row r="1786" spans="2:9" x14ac:dyDescent="0.25">
      <c r="B1786" s="217">
        <v>1784</v>
      </c>
      <c r="C1786" s="217" t="s">
        <v>608</v>
      </c>
      <c r="D1786" s="218"/>
      <c r="E1786" s="217" t="s">
        <v>3063</v>
      </c>
      <c r="F1786" s="219">
        <v>4825</v>
      </c>
      <c r="G1786" s="220">
        <v>13</v>
      </c>
      <c r="H1786" s="217" t="s">
        <v>609</v>
      </c>
      <c r="I1786" s="221"/>
    </row>
    <row r="1787" spans="2:9" x14ac:dyDescent="0.25">
      <c r="B1787" s="212">
        <v>1785</v>
      </c>
      <c r="C1787" s="212" t="s">
        <v>2815</v>
      </c>
      <c r="D1787" s="213"/>
      <c r="E1787" s="212" t="s">
        <v>3063</v>
      </c>
      <c r="F1787" s="214">
        <v>4825</v>
      </c>
      <c r="G1787" s="215">
        <v>13</v>
      </c>
      <c r="H1787" s="212" t="s">
        <v>2816</v>
      </c>
      <c r="I1787" s="216"/>
    </row>
    <row r="1788" spans="2:9" x14ac:dyDescent="0.25">
      <c r="B1788" s="217">
        <v>1786</v>
      </c>
      <c r="C1788" s="217" t="s">
        <v>3269</v>
      </c>
      <c r="D1788" s="218"/>
      <c r="E1788" s="217" t="s">
        <v>3064</v>
      </c>
      <c r="F1788" s="219" t="s">
        <v>606</v>
      </c>
      <c r="G1788" s="217" t="s">
        <v>528</v>
      </c>
      <c r="H1788" s="217" t="s">
        <v>2825</v>
      </c>
      <c r="I1788" s="221"/>
    </row>
    <row r="1789" spans="2:9" x14ac:dyDescent="0.25">
      <c r="B1789" s="212">
        <v>1787</v>
      </c>
      <c r="C1789" s="212" t="s">
        <v>2817</v>
      </c>
      <c r="D1789" s="213"/>
      <c r="E1789" s="212" t="s">
        <v>3065</v>
      </c>
      <c r="F1789" s="214" t="s">
        <v>26</v>
      </c>
      <c r="G1789" s="212" t="s">
        <v>528</v>
      </c>
      <c r="H1789" s="212" t="s">
        <v>3352</v>
      </c>
      <c r="I1789" s="216"/>
    </row>
    <row r="1790" spans="2:9" x14ac:dyDescent="0.25">
      <c r="B1790" s="217">
        <v>1788</v>
      </c>
      <c r="C1790" s="217" t="s">
        <v>2818</v>
      </c>
      <c r="D1790" s="218"/>
      <c r="E1790" s="217" t="s">
        <v>3063</v>
      </c>
      <c r="F1790" s="219">
        <v>4825</v>
      </c>
      <c r="G1790" s="220">
        <v>13</v>
      </c>
      <c r="H1790" s="217" t="s">
        <v>2827</v>
      </c>
      <c r="I1790" s="221"/>
    </row>
    <row r="1791" spans="2:9" x14ac:dyDescent="0.25">
      <c r="B1791" s="212">
        <v>1789</v>
      </c>
      <c r="C1791" s="212" t="s">
        <v>2819</v>
      </c>
      <c r="D1791" s="213"/>
      <c r="E1791" s="212" t="s">
        <v>3063</v>
      </c>
      <c r="F1791" s="214">
        <v>4818</v>
      </c>
      <c r="G1791" s="215">
        <v>13</v>
      </c>
      <c r="H1791" s="212" t="s">
        <v>2828</v>
      </c>
      <c r="I1791" s="216"/>
    </row>
    <row r="1792" spans="2:9" x14ac:dyDescent="0.25">
      <c r="B1792" s="217">
        <v>1790</v>
      </c>
      <c r="C1792" s="217" t="s">
        <v>2820</v>
      </c>
      <c r="D1792" s="218"/>
      <c r="E1792" s="217" t="s">
        <v>3063</v>
      </c>
      <c r="F1792" s="219">
        <v>4818</v>
      </c>
      <c r="G1792" s="220">
        <v>13</v>
      </c>
      <c r="H1792" s="217" t="s">
        <v>2829</v>
      </c>
      <c r="I1792" s="221"/>
    </row>
    <row r="1793" spans="2:9" x14ac:dyDescent="0.25">
      <c r="B1793" s="212">
        <v>1791</v>
      </c>
      <c r="C1793" s="212" t="s">
        <v>2821</v>
      </c>
      <c r="D1793" s="213"/>
      <c r="E1793" s="212" t="s">
        <v>3063</v>
      </c>
      <c r="F1793" s="214">
        <v>4223</v>
      </c>
      <c r="G1793" s="215">
        <v>13</v>
      </c>
      <c r="H1793" s="212" t="s">
        <v>2830</v>
      </c>
      <c r="I1793" s="216"/>
    </row>
    <row r="1794" spans="2:9" x14ac:dyDescent="0.25">
      <c r="B1794" s="217">
        <v>1792</v>
      </c>
      <c r="C1794" s="217" t="s">
        <v>2822</v>
      </c>
      <c r="D1794" s="218"/>
      <c r="E1794" s="217" t="s">
        <v>3064</v>
      </c>
      <c r="F1794" s="219" t="s">
        <v>36</v>
      </c>
      <c r="G1794" s="217" t="s">
        <v>354</v>
      </c>
      <c r="H1794" s="217" t="s">
        <v>2831</v>
      </c>
      <c r="I1794" s="221"/>
    </row>
    <row r="1795" spans="2:9" x14ac:dyDescent="0.25">
      <c r="B1795" s="212">
        <v>1793</v>
      </c>
      <c r="C1795" s="212" t="s">
        <v>2823</v>
      </c>
      <c r="D1795" s="213"/>
      <c r="E1795" s="212" t="s">
        <v>3063</v>
      </c>
      <c r="F1795" s="214">
        <v>2734</v>
      </c>
      <c r="G1795" s="215">
        <v>13</v>
      </c>
      <c r="H1795" s="212" t="s">
        <v>2832</v>
      </c>
      <c r="I1795" s="216"/>
    </row>
    <row r="1796" spans="2:9" x14ac:dyDescent="0.25">
      <c r="B1796" s="217">
        <v>1794</v>
      </c>
      <c r="C1796" s="217" t="s">
        <v>2824</v>
      </c>
      <c r="D1796" s="218"/>
      <c r="E1796" s="217" t="s">
        <v>3063</v>
      </c>
      <c r="F1796" s="219">
        <v>4825</v>
      </c>
      <c r="G1796" s="220">
        <v>23</v>
      </c>
      <c r="H1796" s="217" t="s">
        <v>2833</v>
      </c>
      <c r="I1796" s="221"/>
    </row>
    <row r="1797" spans="2:9" x14ac:dyDescent="0.25">
      <c r="B1797" s="212">
        <v>1795</v>
      </c>
      <c r="C1797" s="212" t="s">
        <v>2834</v>
      </c>
      <c r="D1797" s="213"/>
      <c r="E1797" s="212" t="s">
        <v>3063</v>
      </c>
      <c r="F1797" s="214">
        <v>949</v>
      </c>
      <c r="G1797" s="215">
        <v>23</v>
      </c>
      <c r="H1797" s="212" t="s">
        <v>2835</v>
      </c>
      <c r="I1797" s="216"/>
    </row>
    <row r="1798" spans="2:9" x14ac:dyDescent="0.25">
      <c r="B1798" s="217">
        <v>1796</v>
      </c>
      <c r="C1798" s="217" t="s">
        <v>2836</v>
      </c>
      <c r="D1798" s="218"/>
      <c r="E1798" s="217" t="s">
        <v>3063</v>
      </c>
      <c r="F1798" s="219">
        <v>4825</v>
      </c>
      <c r="G1798" s="217">
        <v>1288</v>
      </c>
      <c r="H1798" s="217" t="s">
        <v>2837</v>
      </c>
      <c r="I1798" s="221"/>
    </row>
    <row r="1799" spans="2:9" x14ac:dyDescent="0.25">
      <c r="B1799" s="212">
        <v>1797</v>
      </c>
      <c r="C1799" s="212" t="s">
        <v>2838</v>
      </c>
      <c r="D1799" s="213"/>
      <c r="E1799" s="212" t="s">
        <v>3063</v>
      </c>
      <c r="F1799" s="214">
        <v>949</v>
      </c>
      <c r="G1799" s="215">
        <v>23</v>
      </c>
      <c r="H1799" s="212" t="s">
        <v>2839</v>
      </c>
      <c r="I1799" s="216"/>
    </row>
    <row r="1800" spans="2:9" x14ac:dyDescent="0.25">
      <c r="B1800" s="217">
        <v>1798</v>
      </c>
      <c r="C1800" s="217" t="s">
        <v>2840</v>
      </c>
      <c r="D1800" s="218"/>
      <c r="E1800" s="217" t="s">
        <v>3063</v>
      </c>
      <c r="F1800" s="219">
        <v>4818</v>
      </c>
      <c r="G1800" s="217">
        <v>1288</v>
      </c>
      <c r="H1800" s="217" t="s">
        <v>2841</v>
      </c>
      <c r="I1800" s="221"/>
    </row>
    <row r="1801" spans="2:9" x14ac:dyDescent="0.25">
      <c r="B1801" s="212">
        <v>1799</v>
      </c>
      <c r="C1801" s="212" t="s">
        <v>2842</v>
      </c>
      <c r="D1801" s="213"/>
      <c r="E1801" s="212" t="s">
        <v>3063</v>
      </c>
      <c r="F1801" s="214">
        <v>4818</v>
      </c>
      <c r="G1801" s="215">
        <v>13</v>
      </c>
      <c r="H1801" s="212" t="s">
        <v>2843</v>
      </c>
      <c r="I1801" s="216"/>
    </row>
    <row r="1802" spans="2:9" x14ac:dyDescent="0.25">
      <c r="B1802" s="217">
        <v>1800</v>
      </c>
      <c r="C1802" s="217" t="s">
        <v>2844</v>
      </c>
      <c r="D1802" s="218"/>
      <c r="E1802" s="217" t="s">
        <v>3064</v>
      </c>
      <c r="F1802" s="219" t="s">
        <v>36</v>
      </c>
      <c r="G1802" s="217" t="s">
        <v>528</v>
      </c>
      <c r="H1802" s="217" t="s">
        <v>2845</v>
      </c>
      <c r="I1802" s="221"/>
    </row>
    <row r="1803" spans="2:9" x14ac:dyDescent="0.25">
      <c r="B1803" s="212">
        <v>1801</v>
      </c>
      <c r="C1803" s="212" t="s">
        <v>3011</v>
      </c>
      <c r="D1803" s="213"/>
      <c r="E1803" s="212" t="s">
        <v>3064</v>
      </c>
      <c r="F1803" s="214" t="s">
        <v>36</v>
      </c>
      <c r="G1803" s="212" t="s">
        <v>528</v>
      </c>
      <c r="H1803" s="212" t="s">
        <v>1107</v>
      </c>
      <c r="I1803" s="216"/>
    </row>
    <row r="1804" spans="2:9" x14ac:dyDescent="0.25">
      <c r="B1804" s="217">
        <v>1802</v>
      </c>
      <c r="C1804" s="217" t="s">
        <v>893</v>
      </c>
      <c r="D1804" s="218"/>
      <c r="E1804" s="217" t="s">
        <v>3063</v>
      </c>
      <c r="F1804" s="219">
        <v>4825</v>
      </c>
      <c r="G1804" s="220">
        <v>13</v>
      </c>
      <c r="H1804" s="217" t="s">
        <v>894</v>
      </c>
      <c r="I1804" s="221"/>
    </row>
    <row r="1805" spans="2:9" x14ac:dyDescent="0.25">
      <c r="B1805" s="212">
        <v>1803</v>
      </c>
      <c r="C1805" s="212" t="s">
        <v>2846</v>
      </c>
      <c r="D1805" s="213"/>
      <c r="E1805" s="212" t="s">
        <v>3065</v>
      </c>
      <c r="F1805" s="214" t="s">
        <v>134</v>
      </c>
      <c r="G1805" s="212" t="s">
        <v>528</v>
      </c>
      <c r="H1805" s="212" t="s">
        <v>2847</v>
      </c>
      <c r="I1805" s="216"/>
    </row>
    <row r="1806" spans="2:9" x14ac:dyDescent="0.25">
      <c r="B1806" s="217">
        <v>1804</v>
      </c>
      <c r="C1806" s="217" t="s">
        <v>2848</v>
      </c>
      <c r="D1806" s="218"/>
      <c r="E1806" s="217" t="s">
        <v>3063</v>
      </c>
      <c r="F1806" s="219">
        <v>4825</v>
      </c>
      <c r="G1806" s="220">
        <v>13</v>
      </c>
      <c r="H1806" s="217" t="s">
        <v>2849</v>
      </c>
      <c r="I1806" s="221"/>
    </row>
    <row r="1807" spans="2:9" x14ac:dyDescent="0.25">
      <c r="B1807" s="212">
        <v>1805</v>
      </c>
      <c r="C1807" s="212" t="s">
        <v>2850</v>
      </c>
      <c r="D1807" s="213"/>
      <c r="E1807" s="212" t="s">
        <v>3063</v>
      </c>
      <c r="F1807" s="214">
        <v>949</v>
      </c>
      <c r="G1807" s="215">
        <v>13</v>
      </c>
      <c r="H1807" s="212" t="s">
        <v>2851</v>
      </c>
      <c r="I1807" s="216"/>
    </row>
    <row r="1808" spans="2:9" x14ac:dyDescent="0.25">
      <c r="B1808" s="217">
        <v>1806</v>
      </c>
      <c r="C1808" s="217" t="s">
        <v>2852</v>
      </c>
      <c r="D1808" s="218"/>
      <c r="E1808" s="217" t="s">
        <v>3063</v>
      </c>
      <c r="F1808" s="219">
        <v>4818</v>
      </c>
      <c r="G1808" s="220">
        <v>13</v>
      </c>
      <c r="H1808" s="217" t="s">
        <v>2853</v>
      </c>
      <c r="I1808" s="221"/>
    </row>
    <row r="1809" spans="2:9" x14ac:dyDescent="0.25">
      <c r="B1809" s="212">
        <v>1807</v>
      </c>
      <c r="C1809" s="212" t="s">
        <v>3251</v>
      </c>
      <c r="D1809" s="213"/>
      <c r="E1809" s="212" t="s">
        <v>3063</v>
      </c>
      <c r="F1809" s="214">
        <v>780</v>
      </c>
      <c r="G1809" s="212">
        <v>1288</v>
      </c>
      <c r="H1809" s="212" t="s">
        <v>2855</v>
      </c>
      <c r="I1809" s="216"/>
    </row>
    <row r="1810" spans="2:9" x14ac:dyDescent="0.25">
      <c r="B1810" s="217">
        <v>1808</v>
      </c>
      <c r="C1810" s="217" t="s">
        <v>2983</v>
      </c>
      <c r="D1810" s="218"/>
      <c r="E1810" s="217" t="s">
        <v>3063</v>
      </c>
      <c r="F1810" s="219">
        <v>949</v>
      </c>
      <c r="G1810" s="217">
        <v>1288</v>
      </c>
      <c r="H1810" s="217" t="s">
        <v>2856</v>
      </c>
      <c r="I1810" s="221"/>
    </row>
    <row r="1811" spans="2:9" x14ac:dyDescent="0.25">
      <c r="B1811" s="212">
        <v>1809</v>
      </c>
      <c r="C1811" s="212" t="s">
        <v>2857</v>
      </c>
      <c r="D1811" s="213"/>
      <c r="E1811" s="212" t="s">
        <v>3063</v>
      </c>
      <c r="F1811" s="214">
        <v>4825</v>
      </c>
      <c r="G1811" s="215">
        <v>13</v>
      </c>
      <c r="H1811" s="212" t="s">
        <v>2858</v>
      </c>
      <c r="I1811" s="216"/>
    </row>
    <row r="1812" spans="2:9" x14ac:dyDescent="0.25">
      <c r="B1812" s="217">
        <v>1810</v>
      </c>
      <c r="C1812" s="217" t="s">
        <v>2859</v>
      </c>
      <c r="D1812" s="218"/>
      <c r="E1812" s="217" t="s">
        <v>3063</v>
      </c>
      <c r="F1812" s="219">
        <v>949</v>
      </c>
      <c r="G1812" s="220">
        <v>13</v>
      </c>
      <c r="H1812" s="217" t="s">
        <v>2321</v>
      </c>
      <c r="I1812" s="221"/>
    </row>
    <row r="1813" spans="2:9" x14ac:dyDescent="0.25">
      <c r="B1813" s="212">
        <v>1811</v>
      </c>
      <c r="C1813" s="212" t="s">
        <v>2860</v>
      </c>
      <c r="D1813" s="213"/>
      <c r="E1813" s="212" t="s">
        <v>3063</v>
      </c>
      <c r="F1813" s="214">
        <v>949</v>
      </c>
      <c r="G1813" s="215">
        <v>23</v>
      </c>
      <c r="H1813" s="212" t="s">
        <v>2861</v>
      </c>
      <c r="I1813" s="216"/>
    </row>
    <row r="1814" spans="2:9" x14ac:dyDescent="0.25">
      <c r="B1814" s="217">
        <v>1812</v>
      </c>
      <c r="C1814" s="217" t="s">
        <v>3349</v>
      </c>
      <c r="D1814" s="218"/>
      <c r="E1814" s="217" t="s">
        <v>3063</v>
      </c>
      <c r="F1814" s="219">
        <v>4825</v>
      </c>
      <c r="G1814" s="217">
        <v>1288</v>
      </c>
      <c r="H1814" s="217" t="s">
        <v>3350</v>
      </c>
      <c r="I1814" s="221"/>
    </row>
    <row r="1815" spans="2:9" x14ac:dyDescent="0.25">
      <c r="B1815" s="212">
        <v>1813</v>
      </c>
      <c r="C1815" s="212" t="s">
        <v>2862</v>
      </c>
      <c r="D1815" s="213"/>
      <c r="E1815" s="212" t="s">
        <v>3065</v>
      </c>
      <c r="F1815" s="214" t="s">
        <v>2863</v>
      </c>
      <c r="G1815" s="212" t="s">
        <v>354</v>
      </c>
      <c r="H1815" s="212" t="s">
        <v>2864</v>
      </c>
      <c r="I1815" s="216"/>
    </row>
    <row r="1816" spans="2:9" x14ac:dyDescent="0.25">
      <c r="B1816" s="217">
        <v>1814</v>
      </c>
      <c r="C1816" s="217" t="s">
        <v>3316</v>
      </c>
      <c r="D1816" s="218"/>
      <c r="E1816" s="217" t="s">
        <v>3063</v>
      </c>
      <c r="F1816" s="219">
        <v>4379</v>
      </c>
      <c r="G1816" s="217">
        <v>1288</v>
      </c>
      <c r="H1816" s="217" t="s">
        <v>2871</v>
      </c>
      <c r="I1816" s="221"/>
    </row>
    <row r="1817" spans="2:9" x14ac:dyDescent="0.25">
      <c r="B1817" s="212">
        <v>1815</v>
      </c>
      <c r="C1817" s="212" t="s">
        <v>2872</v>
      </c>
      <c r="D1817" s="213"/>
      <c r="E1817" s="212" t="s">
        <v>3064</v>
      </c>
      <c r="F1817" s="214" t="s">
        <v>36</v>
      </c>
      <c r="G1817" s="212" t="s">
        <v>528</v>
      </c>
      <c r="H1817" s="212" t="s">
        <v>2873</v>
      </c>
      <c r="I1817" s="216"/>
    </row>
    <row r="1818" spans="2:9" x14ac:dyDescent="0.25">
      <c r="B1818" s="217">
        <v>1816</v>
      </c>
      <c r="C1818" s="217" t="s">
        <v>2874</v>
      </c>
      <c r="D1818" s="218"/>
      <c r="E1818" s="217" t="s">
        <v>3063</v>
      </c>
      <c r="F1818" s="219">
        <v>4818</v>
      </c>
      <c r="G1818" s="217">
        <v>1288</v>
      </c>
      <c r="H1818" s="217" t="s">
        <v>2875</v>
      </c>
      <c r="I1818" s="221"/>
    </row>
    <row r="1819" spans="2:9" x14ac:dyDescent="0.25">
      <c r="B1819" s="212">
        <v>1817</v>
      </c>
      <c r="C1819" s="212" t="s">
        <v>2876</v>
      </c>
      <c r="D1819" s="213"/>
      <c r="E1819" s="212" t="s">
        <v>3063</v>
      </c>
      <c r="F1819" s="214">
        <v>4825</v>
      </c>
      <c r="G1819" s="215">
        <v>13</v>
      </c>
      <c r="H1819" s="212" t="s">
        <v>2877</v>
      </c>
      <c r="I1819" s="216"/>
    </row>
    <row r="1820" spans="2:9" x14ac:dyDescent="0.25">
      <c r="B1820" s="217">
        <v>1818</v>
      </c>
      <c r="C1820" s="217" t="s">
        <v>2878</v>
      </c>
      <c r="D1820" s="218"/>
      <c r="E1820" s="217" t="s">
        <v>3063</v>
      </c>
      <c r="F1820" s="219">
        <v>949</v>
      </c>
      <c r="G1820" s="220">
        <v>23</v>
      </c>
      <c r="H1820" s="217" t="s">
        <v>2879</v>
      </c>
      <c r="I1820" s="221"/>
    </row>
    <row r="1821" spans="2:9" x14ac:dyDescent="0.25">
      <c r="B1821" s="212">
        <v>1819</v>
      </c>
      <c r="C1821" s="212" t="s">
        <v>2880</v>
      </c>
      <c r="D1821" s="213"/>
      <c r="E1821" s="212" t="s">
        <v>3065</v>
      </c>
      <c r="F1821" s="214">
        <v>3532</v>
      </c>
      <c r="G1821" s="212" t="s">
        <v>528</v>
      </c>
      <c r="H1821" s="212" t="s">
        <v>2881</v>
      </c>
      <c r="I1821" s="216"/>
    </row>
    <row r="1822" spans="2:9" x14ac:dyDescent="0.25">
      <c r="B1822" s="217">
        <v>1820</v>
      </c>
      <c r="C1822" s="217" t="s">
        <v>3268</v>
      </c>
      <c r="D1822" s="218"/>
      <c r="E1822" s="217" t="s">
        <v>3064</v>
      </c>
      <c r="F1822" s="219" t="s">
        <v>550</v>
      </c>
      <c r="G1822" s="217" t="s">
        <v>528</v>
      </c>
      <c r="H1822" s="217" t="s">
        <v>2882</v>
      </c>
      <c r="I1822" s="221"/>
    </row>
    <row r="1823" spans="2:9" x14ac:dyDescent="0.25">
      <c r="B1823" s="212">
        <v>1821</v>
      </c>
      <c r="C1823" s="212" t="s">
        <v>2885</v>
      </c>
      <c r="D1823" s="213"/>
      <c r="E1823" s="212" t="s">
        <v>3063</v>
      </c>
      <c r="F1823" s="214">
        <v>949</v>
      </c>
      <c r="G1823" s="212">
        <v>1288</v>
      </c>
      <c r="H1823" s="212" t="s">
        <v>2886</v>
      </c>
      <c r="I1823" s="216"/>
    </row>
    <row r="1824" spans="2:9" x14ac:dyDescent="0.25">
      <c r="B1824" s="217">
        <v>1822</v>
      </c>
      <c r="C1824" s="217" t="s">
        <v>2887</v>
      </c>
      <c r="D1824" s="218"/>
      <c r="E1824" s="217" t="s">
        <v>3065</v>
      </c>
      <c r="F1824" s="219">
        <v>3801</v>
      </c>
      <c r="G1824" s="217" t="s">
        <v>528</v>
      </c>
      <c r="H1824" s="217" t="s">
        <v>2888</v>
      </c>
      <c r="I1824" s="221"/>
    </row>
    <row r="1825" spans="2:9" x14ac:dyDescent="0.25">
      <c r="B1825" s="212">
        <v>1823</v>
      </c>
      <c r="C1825" s="212" t="s">
        <v>2889</v>
      </c>
      <c r="D1825" s="213"/>
      <c r="E1825" s="212" t="s">
        <v>3063</v>
      </c>
      <c r="F1825" s="214">
        <v>4825</v>
      </c>
      <c r="G1825" s="212">
        <v>1288</v>
      </c>
      <c r="H1825" s="212" t="s">
        <v>2890</v>
      </c>
      <c r="I1825" s="216"/>
    </row>
    <row r="1826" spans="2:9" x14ac:dyDescent="0.25">
      <c r="B1826" s="217">
        <v>1824</v>
      </c>
      <c r="C1826" s="217" t="s">
        <v>2891</v>
      </c>
      <c r="D1826" s="218"/>
      <c r="E1826" s="217" t="s">
        <v>3064</v>
      </c>
      <c r="F1826" s="219" t="s">
        <v>36</v>
      </c>
      <c r="G1826" s="217" t="s">
        <v>528</v>
      </c>
      <c r="H1826" s="217" t="s">
        <v>2892</v>
      </c>
      <c r="I1826" s="221"/>
    </row>
    <row r="1827" spans="2:9" x14ac:dyDescent="0.25">
      <c r="B1827" s="212">
        <v>1825</v>
      </c>
      <c r="C1827" s="212" t="s">
        <v>2893</v>
      </c>
      <c r="D1827" s="213"/>
      <c r="E1827" s="212" t="s">
        <v>3065</v>
      </c>
      <c r="F1827" s="214">
        <v>3655</v>
      </c>
      <c r="G1827" s="212" t="s">
        <v>528</v>
      </c>
      <c r="H1827" s="212" t="s">
        <v>2894</v>
      </c>
      <c r="I1827" s="216"/>
    </row>
    <row r="1828" spans="2:9" x14ac:dyDescent="0.25">
      <c r="B1828" s="217">
        <v>1826</v>
      </c>
      <c r="C1828" s="217" t="s">
        <v>2895</v>
      </c>
      <c r="D1828" s="218"/>
      <c r="E1828" s="217" t="s">
        <v>3063</v>
      </c>
      <c r="F1828" s="219">
        <v>1086</v>
      </c>
      <c r="G1828" s="220">
        <v>13</v>
      </c>
      <c r="H1828" s="217" t="s">
        <v>2896</v>
      </c>
      <c r="I1828" s="221"/>
    </row>
    <row r="1829" spans="2:9" x14ac:dyDescent="0.25">
      <c r="B1829" s="212">
        <v>1827</v>
      </c>
      <c r="C1829" s="212" t="s">
        <v>2902</v>
      </c>
      <c r="D1829" s="213"/>
      <c r="E1829" s="212" t="s">
        <v>3063</v>
      </c>
      <c r="F1829" s="214">
        <v>949</v>
      </c>
      <c r="G1829" s="215">
        <v>13</v>
      </c>
      <c r="H1829" s="212" t="s">
        <v>2897</v>
      </c>
      <c r="I1829" s="216"/>
    </row>
    <row r="1830" spans="2:9" x14ac:dyDescent="0.25">
      <c r="B1830" s="217">
        <v>1828</v>
      </c>
      <c r="C1830" s="217" t="s">
        <v>2898</v>
      </c>
      <c r="D1830" s="218"/>
      <c r="E1830" s="217" t="s">
        <v>3063</v>
      </c>
      <c r="F1830" s="219">
        <v>4825</v>
      </c>
      <c r="G1830" s="220">
        <v>13</v>
      </c>
      <c r="H1830" s="217" t="s">
        <v>2899</v>
      </c>
      <c r="I1830" s="221"/>
    </row>
    <row r="1831" spans="2:9" x14ac:dyDescent="0.25">
      <c r="B1831" s="212">
        <v>1829</v>
      </c>
      <c r="C1831" s="212" t="s">
        <v>2900</v>
      </c>
      <c r="D1831" s="213"/>
      <c r="E1831" s="212" t="s">
        <v>3065</v>
      </c>
      <c r="F1831" s="214">
        <v>3801</v>
      </c>
      <c r="G1831" s="212" t="s">
        <v>528</v>
      </c>
      <c r="H1831" s="212" t="s">
        <v>2901</v>
      </c>
      <c r="I1831" s="216"/>
    </row>
    <row r="1832" spans="2:9" x14ac:dyDescent="0.25">
      <c r="B1832" s="217">
        <v>1830</v>
      </c>
      <c r="C1832" s="217" t="s">
        <v>2905</v>
      </c>
      <c r="D1832" s="218"/>
      <c r="E1832" s="217" t="s">
        <v>3063</v>
      </c>
      <c r="F1832" s="219">
        <v>4825</v>
      </c>
      <c r="G1832" s="217">
        <v>13</v>
      </c>
      <c r="H1832" s="217" t="s">
        <v>2906</v>
      </c>
      <c r="I1832" s="221"/>
    </row>
    <row r="1833" spans="2:9" x14ac:dyDescent="0.25">
      <c r="B1833" s="212">
        <v>1831</v>
      </c>
      <c r="C1833" s="212" t="s">
        <v>2907</v>
      </c>
      <c r="D1833" s="213"/>
      <c r="E1833" s="212" t="s">
        <v>3063</v>
      </c>
      <c r="F1833" s="214">
        <v>2734</v>
      </c>
      <c r="G1833" s="212">
        <v>1288</v>
      </c>
      <c r="H1833" s="212" t="s">
        <v>2908</v>
      </c>
      <c r="I1833" s="216"/>
    </row>
    <row r="1834" spans="2:9" x14ac:dyDescent="0.25">
      <c r="B1834" s="217">
        <v>1832</v>
      </c>
      <c r="C1834" s="217" t="s">
        <v>3252</v>
      </c>
      <c r="D1834" s="218"/>
      <c r="E1834" s="217" t="s">
        <v>3063</v>
      </c>
      <c r="F1834" s="219">
        <v>4825</v>
      </c>
      <c r="G1834" s="217">
        <v>1288</v>
      </c>
      <c r="H1834" s="217" t="s">
        <v>2910</v>
      </c>
      <c r="I1834" s="221"/>
    </row>
    <row r="1835" spans="2:9" x14ac:dyDescent="0.25">
      <c r="B1835" s="212">
        <v>1833</v>
      </c>
      <c r="C1835" s="212" t="s">
        <v>736</v>
      </c>
      <c r="D1835" s="213"/>
      <c r="E1835" s="212" t="s">
        <v>3063</v>
      </c>
      <c r="F1835" s="214">
        <v>4825</v>
      </c>
      <c r="G1835" s="215">
        <v>13</v>
      </c>
      <c r="H1835" s="212" t="s">
        <v>737</v>
      </c>
      <c r="I1835" s="216"/>
    </row>
    <row r="1836" spans="2:9" x14ac:dyDescent="0.25">
      <c r="B1836" s="217">
        <v>1834</v>
      </c>
      <c r="C1836" s="217" t="s">
        <v>2911</v>
      </c>
      <c r="D1836" s="218"/>
      <c r="E1836" s="217" t="s">
        <v>3063</v>
      </c>
      <c r="F1836" s="219">
        <v>4825</v>
      </c>
      <c r="G1836" s="217">
        <v>1288</v>
      </c>
      <c r="H1836" s="217" t="s">
        <v>2912</v>
      </c>
      <c r="I1836" s="221"/>
    </row>
    <row r="1837" spans="2:9" x14ac:dyDescent="0.25">
      <c r="B1837" s="212">
        <v>1835</v>
      </c>
      <c r="C1837" s="212" t="s">
        <v>2913</v>
      </c>
      <c r="D1837" s="213"/>
      <c r="E1837" s="212" t="s">
        <v>3063</v>
      </c>
      <c r="F1837" s="214">
        <v>4825</v>
      </c>
      <c r="G1837" s="212">
        <v>1288</v>
      </c>
      <c r="H1837" s="212" t="s">
        <v>2914</v>
      </c>
      <c r="I1837" s="216"/>
    </row>
    <row r="1838" spans="2:9" x14ac:dyDescent="0.25">
      <c r="B1838" s="217">
        <v>1836</v>
      </c>
      <c r="C1838" s="217" t="s">
        <v>2915</v>
      </c>
      <c r="D1838" s="218"/>
      <c r="E1838" s="217" t="s">
        <v>3063</v>
      </c>
      <c r="F1838" s="219">
        <v>4132</v>
      </c>
      <c r="G1838" s="220">
        <v>13</v>
      </c>
      <c r="H1838" s="217" t="s">
        <v>2916</v>
      </c>
      <c r="I1838" s="221"/>
    </row>
    <row r="1839" spans="2:9" x14ac:dyDescent="0.25">
      <c r="B1839" s="212">
        <v>1837</v>
      </c>
      <c r="C1839" s="212" t="s">
        <v>2917</v>
      </c>
      <c r="D1839" s="213"/>
      <c r="E1839" s="212" t="s">
        <v>3065</v>
      </c>
      <c r="F1839" s="214">
        <v>2018</v>
      </c>
      <c r="G1839" s="212" t="s">
        <v>528</v>
      </c>
      <c r="H1839" s="212" t="s">
        <v>2918</v>
      </c>
      <c r="I1839" s="216"/>
    </row>
    <row r="1840" spans="2:9" x14ac:dyDescent="0.25">
      <c r="B1840" s="217">
        <v>1838</v>
      </c>
      <c r="C1840" s="217" t="s">
        <v>3253</v>
      </c>
      <c r="D1840" s="218"/>
      <c r="E1840" s="217" t="s">
        <v>3063</v>
      </c>
      <c r="F1840" s="219">
        <v>780</v>
      </c>
      <c r="G1840" s="217">
        <v>1288</v>
      </c>
      <c r="H1840" s="217" t="s">
        <v>2920</v>
      </c>
      <c r="I1840" s="221"/>
    </row>
    <row r="1841" spans="2:9" x14ac:dyDescent="0.25">
      <c r="B1841" s="212">
        <v>1839</v>
      </c>
      <c r="C1841" s="212" t="s">
        <v>2921</v>
      </c>
      <c r="D1841" s="213"/>
      <c r="E1841" s="212" t="s">
        <v>3065</v>
      </c>
      <c r="F1841" s="214">
        <v>3862</v>
      </c>
      <c r="G1841" s="212" t="s">
        <v>354</v>
      </c>
      <c r="H1841" s="212" t="s">
        <v>2922</v>
      </c>
      <c r="I1841" s="216"/>
    </row>
    <row r="1842" spans="2:9" x14ac:dyDescent="0.25">
      <c r="B1842" s="217">
        <v>1840</v>
      </c>
      <c r="C1842" s="217" t="s">
        <v>2923</v>
      </c>
      <c r="D1842" s="218"/>
      <c r="E1842" s="217" t="s">
        <v>3065</v>
      </c>
      <c r="F1842" s="219">
        <v>7320</v>
      </c>
      <c r="G1842" s="217" t="s">
        <v>354</v>
      </c>
      <c r="H1842" s="217" t="s">
        <v>2924</v>
      </c>
      <c r="I1842" s="221"/>
    </row>
    <row r="1843" spans="2:9" x14ac:dyDescent="0.25">
      <c r="B1843" s="212">
        <v>1841</v>
      </c>
      <c r="C1843" s="212" t="s">
        <v>2119</v>
      </c>
      <c r="D1843" s="213"/>
      <c r="E1843" s="212" t="s">
        <v>3065</v>
      </c>
      <c r="F1843" s="214">
        <v>3801</v>
      </c>
      <c r="G1843" s="212" t="s">
        <v>354</v>
      </c>
      <c r="H1843" s="212" t="s">
        <v>2120</v>
      </c>
      <c r="I1843" s="216"/>
    </row>
    <row r="1844" spans="2:9" x14ac:dyDescent="0.25">
      <c r="B1844" s="217">
        <v>1842</v>
      </c>
      <c r="C1844" s="217" t="s">
        <v>2925</v>
      </c>
      <c r="D1844" s="218"/>
      <c r="E1844" s="217" t="s">
        <v>3063</v>
      </c>
      <c r="F1844" s="219">
        <v>4825</v>
      </c>
      <c r="G1844" s="220">
        <v>13</v>
      </c>
      <c r="H1844" s="217" t="s">
        <v>2926</v>
      </c>
      <c r="I1844" s="221"/>
    </row>
    <row r="1845" spans="2:9" x14ac:dyDescent="0.25">
      <c r="B1845" s="212">
        <v>1843</v>
      </c>
      <c r="C1845" s="212" t="s">
        <v>2927</v>
      </c>
      <c r="D1845" s="213"/>
      <c r="E1845" s="212" t="s">
        <v>3064</v>
      </c>
      <c r="F1845" s="214" t="s">
        <v>348</v>
      </c>
      <c r="G1845" s="212" t="s">
        <v>354</v>
      </c>
      <c r="H1845" s="212" t="s">
        <v>2928</v>
      </c>
      <c r="I1845" s="216"/>
    </row>
    <row r="1846" spans="2:9" x14ac:dyDescent="0.25">
      <c r="B1846" s="217">
        <v>1844</v>
      </c>
      <c r="C1846" s="217" t="s">
        <v>2929</v>
      </c>
      <c r="D1846" s="218"/>
      <c r="E1846" s="217" t="s">
        <v>3065</v>
      </c>
      <c r="F1846" s="219">
        <v>3801</v>
      </c>
      <c r="G1846" s="217" t="s">
        <v>528</v>
      </c>
      <c r="H1846" s="217" t="s">
        <v>2930</v>
      </c>
      <c r="I1846" s="221"/>
    </row>
    <row r="1847" spans="2:9" x14ac:dyDescent="0.25">
      <c r="B1847" s="212">
        <v>1845</v>
      </c>
      <c r="C1847" s="212" t="s">
        <v>3270</v>
      </c>
      <c r="D1847" s="213"/>
      <c r="E1847" s="212" t="s">
        <v>3064</v>
      </c>
      <c r="F1847" s="214" t="s">
        <v>36</v>
      </c>
      <c r="G1847" s="212" t="s">
        <v>528</v>
      </c>
      <c r="H1847" s="212" t="s">
        <v>2560</v>
      </c>
      <c r="I1847" s="216"/>
    </row>
    <row r="1848" spans="2:9" x14ac:dyDescent="0.25">
      <c r="B1848" s="217">
        <v>1846</v>
      </c>
      <c r="C1848" s="217" t="s">
        <v>3254</v>
      </c>
      <c r="D1848" s="218"/>
      <c r="E1848" s="217" t="s">
        <v>3063</v>
      </c>
      <c r="F1848" s="219">
        <v>4825</v>
      </c>
      <c r="G1848" s="220">
        <v>13</v>
      </c>
      <c r="H1848" s="217" t="s">
        <v>2933</v>
      </c>
      <c r="I1848" s="221"/>
    </row>
    <row r="1849" spans="2:9" x14ac:dyDescent="0.25">
      <c r="B1849" s="212">
        <v>1847</v>
      </c>
      <c r="C1849" s="212" t="s">
        <v>2934</v>
      </c>
      <c r="D1849" s="213"/>
      <c r="E1849" s="212" t="s">
        <v>3064</v>
      </c>
      <c r="F1849" s="214" t="s">
        <v>36</v>
      </c>
      <c r="G1849" s="212" t="s">
        <v>528</v>
      </c>
      <c r="H1849" s="212" t="s">
        <v>2935</v>
      </c>
      <c r="I1849" s="216"/>
    </row>
    <row r="1850" spans="2:9" x14ac:dyDescent="0.25">
      <c r="B1850" s="217">
        <v>1848</v>
      </c>
      <c r="C1850" s="217" t="s">
        <v>2936</v>
      </c>
      <c r="D1850" s="218"/>
      <c r="E1850" s="217" t="s">
        <v>3064</v>
      </c>
      <c r="F1850" s="219" t="s">
        <v>36</v>
      </c>
      <c r="G1850" s="217" t="s">
        <v>354</v>
      </c>
      <c r="H1850" s="217" t="s">
        <v>2937</v>
      </c>
      <c r="I1850" s="221"/>
    </row>
    <row r="1851" spans="2:9" x14ac:dyDescent="0.25">
      <c r="B1851" s="212">
        <v>1849</v>
      </c>
      <c r="C1851" s="212" t="s">
        <v>3061</v>
      </c>
      <c r="D1851" s="213"/>
      <c r="E1851" s="212" t="s">
        <v>3064</v>
      </c>
      <c r="F1851" s="214" t="s">
        <v>36</v>
      </c>
      <c r="G1851" s="212" t="s">
        <v>528</v>
      </c>
      <c r="H1851" s="212" t="s">
        <v>2939</v>
      </c>
      <c r="I1851" s="216"/>
    </row>
    <row r="1852" spans="2:9" x14ac:dyDescent="0.25">
      <c r="B1852" s="217">
        <v>1850</v>
      </c>
      <c r="C1852" s="217" t="s">
        <v>490</v>
      </c>
      <c r="D1852" s="218"/>
      <c r="E1852" s="217" t="s">
        <v>3065</v>
      </c>
      <c r="F1852" s="219">
        <v>3801</v>
      </c>
      <c r="G1852" s="217" t="s">
        <v>528</v>
      </c>
      <c r="H1852" s="217" t="s">
        <v>2941</v>
      </c>
      <c r="I1852" s="221"/>
    </row>
    <row r="1853" spans="2:9" x14ac:dyDescent="0.25">
      <c r="B1853" s="212">
        <v>1851</v>
      </c>
      <c r="C1853" s="212" t="s">
        <v>2942</v>
      </c>
      <c r="D1853" s="213"/>
      <c r="E1853" s="212" t="s">
        <v>3065</v>
      </c>
      <c r="F1853" s="214">
        <v>3655</v>
      </c>
      <c r="G1853" s="212" t="s">
        <v>528</v>
      </c>
      <c r="H1853" s="212" t="s">
        <v>2943</v>
      </c>
      <c r="I1853" s="216"/>
    </row>
    <row r="1854" spans="2:9" x14ac:dyDescent="0.25">
      <c r="B1854" s="217">
        <v>1852</v>
      </c>
      <c r="C1854" s="217" t="s">
        <v>2944</v>
      </c>
      <c r="D1854" s="218"/>
      <c r="E1854" s="217" t="s">
        <v>3065</v>
      </c>
      <c r="F1854" s="219">
        <v>3871</v>
      </c>
      <c r="G1854" s="217" t="s">
        <v>354</v>
      </c>
      <c r="H1854" s="217" t="s">
        <v>2945</v>
      </c>
      <c r="I1854" s="221"/>
    </row>
    <row r="1855" spans="2:9" x14ac:dyDescent="0.25">
      <c r="B1855" s="212">
        <v>1853</v>
      </c>
      <c r="C1855" s="212" t="s">
        <v>2946</v>
      </c>
      <c r="D1855" s="213"/>
      <c r="E1855" s="212" t="s">
        <v>3063</v>
      </c>
      <c r="F1855" s="214">
        <v>4825</v>
      </c>
      <c r="G1855" s="215">
        <v>13</v>
      </c>
      <c r="H1855" s="212" t="s">
        <v>2947</v>
      </c>
      <c r="I1855" s="216"/>
    </row>
    <row r="1856" spans="2:9" x14ac:dyDescent="0.25">
      <c r="B1856" s="217">
        <v>1854</v>
      </c>
      <c r="C1856" s="217" t="s">
        <v>2948</v>
      </c>
      <c r="D1856" s="218"/>
      <c r="E1856" s="217" t="s">
        <v>3063</v>
      </c>
      <c r="F1856" s="219">
        <v>4825</v>
      </c>
      <c r="G1856" s="217">
        <v>1288</v>
      </c>
      <c r="H1856" s="217" t="s">
        <v>2949</v>
      </c>
      <c r="I1856" s="221"/>
    </row>
    <row r="1857" spans="2:9" x14ac:dyDescent="0.25">
      <c r="B1857" s="212">
        <v>1855</v>
      </c>
      <c r="C1857" s="212" t="s">
        <v>2950</v>
      </c>
      <c r="D1857" s="213"/>
      <c r="E1857" s="212" t="s">
        <v>3063</v>
      </c>
      <c r="F1857" s="214">
        <v>1168</v>
      </c>
      <c r="G1857" s="215">
        <v>13</v>
      </c>
      <c r="H1857" s="212" t="s">
        <v>2951</v>
      </c>
      <c r="I1857" s="216"/>
    </row>
    <row r="1858" spans="2:9" x14ac:dyDescent="0.25">
      <c r="B1858" s="217">
        <v>1856</v>
      </c>
      <c r="C1858" s="217" t="s">
        <v>2952</v>
      </c>
      <c r="D1858" s="218"/>
      <c r="E1858" s="217" t="s">
        <v>3065</v>
      </c>
      <c r="F1858" s="219">
        <v>3801</v>
      </c>
      <c r="G1858" s="217" t="s">
        <v>528</v>
      </c>
      <c r="H1858" s="217" t="s">
        <v>2953</v>
      </c>
      <c r="I1858" s="221"/>
    </row>
    <row r="1859" spans="2:9" x14ac:dyDescent="0.25">
      <c r="B1859" s="212">
        <v>1857</v>
      </c>
      <c r="C1859" s="212" t="s">
        <v>3271</v>
      </c>
      <c r="D1859" s="213"/>
      <c r="E1859" s="212" t="s">
        <v>3064</v>
      </c>
      <c r="F1859" s="214" t="s">
        <v>36</v>
      </c>
      <c r="G1859" s="212" t="s">
        <v>354</v>
      </c>
      <c r="H1859" s="212" t="s">
        <v>2937</v>
      </c>
      <c r="I1859" s="216"/>
    </row>
    <row r="1860" spans="2:9" x14ac:dyDescent="0.25">
      <c r="B1860" s="217">
        <v>1858</v>
      </c>
      <c r="C1860" s="217" t="s">
        <v>2955</v>
      </c>
      <c r="D1860" s="218"/>
      <c r="E1860" s="217" t="s">
        <v>3065</v>
      </c>
      <c r="F1860" s="219">
        <v>354</v>
      </c>
      <c r="G1860" s="217" t="s">
        <v>528</v>
      </c>
      <c r="H1860" s="217" t="s">
        <v>2956</v>
      </c>
      <c r="I1860" s="221"/>
    </row>
    <row r="1861" spans="2:9" x14ac:dyDescent="0.25">
      <c r="B1861" s="212">
        <v>1859</v>
      </c>
      <c r="C1861" s="212" t="s">
        <v>581</v>
      </c>
      <c r="D1861" s="213"/>
      <c r="E1861" s="212" t="s">
        <v>3063</v>
      </c>
      <c r="F1861" s="214">
        <v>4825</v>
      </c>
      <c r="G1861" s="212">
        <v>1288</v>
      </c>
      <c r="H1861" s="212" t="s">
        <v>2957</v>
      </c>
      <c r="I1861" s="216"/>
    </row>
    <row r="1862" spans="2:9" x14ac:dyDescent="0.25">
      <c r="B1862" s="217">
        <v>1860</v>
      </c>
      <c r="C1862" s="217" t="s">
        <v>2958</v>
      </c>
      <c r="D1862" s="218"/>
      <c r="E1862" s="217" t="s">
        <v>3063</v>
      </c>
      <c r="F1862" s="219">
        <v>4818</v>
      </c>
      <c r="G1862" s="220">
        <v>13</v>
      </c>
      <c r="H1862" s="217" t="s">
        <v>2959</v>
      </c>
      <c r="I1862" s="221"/>
    </row>
    <row r="1863" spans="2:9" x14ac:dyDescent="0.25">
      <c r="B1863" s="212">
        <v>1861</v>
      </c>
      <c r="C1863" s="212" t="s">
        <v>2960</v>
      </c>
      <c r="D1863" s="213"/>
      <c r="E1863" s="212" t="s">
        <v>3063</v>
      </c>
      <c r="F1863" s="214">
        <v>4818</v>
      </c>
      <c r="G1863" s="215">
        <v>23</v>
      </c>
      <c r="H1863" s="212" t="s">
        <v>1422</v>
      </c>
      <c r="I1863" s="216"/>
    </row>
    <row r="1864" spans="2:9" x14ac:dyDescent="0.25">
      <c r="B1864" s="217">
        <v>1862</v>
      </c>
      <c r="C1864" s="217" t="s">
        <v>2971</v>
      </c>
      <c r="D1864" s="218"/>
      <c r="E1864" s="217" t="s">
        <v>3064</v>
      </c>
      <c r="F1864" s="219" t="s">
        <v>550</v>
      </c>
      <c r="G1864" s="217" t="s">
        <v>528</v>
      </c>
      <c r="H1864" s="217" t="s">
        <v>2972</v>
      </c>
      <c r="I1864" s="221"/>
    </row>
    <row r="1865" spans="2:9" x14ac:dyDescent="0.25">
      <c r="B1865" s="212">
        <v>1863</v>
      </c>
      <c r="C1865" s="212" t="s">
        <v>3255</v>
      </c>
      <c r="D1865" s="213"/>
      <c r="E1865" s="212" t="s">
        <v>3063</v>
      </c>
      <c r="F1865" s="214">
        <v>3280</v>
      </c>
      <c r="G1865" s="215">
        <v>13</v>
      </c>
      <c r="H1865" s="212" t="s">
        <v>2974</v>
      </c>
      <c r="I1865" s="216"/>
    </row>
    <row r="1866" spans="2:9" x14ac:dyDescent="0.25">
      <c r="B1866" s="217">
        <v>1864</v>
      </c>
      <c r="C1866" s="217" t="s">
        <v>2975</v>
      </c>
      <c r="D1866" s="218"/>
      <c r="E1866" s="217" t="s">
        <v>3063</v>
      </c>
      <c r="F1866" s="219">
        <v>4601</v>
      </c>
      <c r="G1866" s="220">
        <v>13</v>
      </c>
      <c r="H1866" s="217" t="s">
        <v>2976</v>
      </c>
      <c r="I1866" s="221"/>
    </row>
    <row r="1867" spans="2:9" x14ac:dyDescent="0.25">
      <c r="B1867" s="212">
        <v>1865</v>
      </c>
      <c r="C1867" s="212" t="s">
        <v>2977</v>
      </c>
      <c r="D1867" s="213"/>
      <c r="E1867" s="212" t="s">
        <v>3063</v>
      </c>
      <c r="F1867" s="214">
        <v>780</v>
      </c>
      <c r="G1867" s="212">
        <v>1288</v>
      </c>
      <c r="H1867" s="212" t="s">
        <v>2978</v>
      </c>
      <c r="I1867" s="216"/>
    </row>
    <row r="1868" spans="2:9" x14ac:dyDescent="0.25">
      <c r="B1868" s="217">
        <v>1866</v>
      </c>
      <c r="C1868" s="217" t="s">
        <v>2979</v>
      </c>
      <c r="D1868" s="218"/>
      <c r="E1868" s="217" t="s">
        <v>3063</v>
      </c>
      <c r="F1868" s="219">
        <v>949</v>
      </c>
      <c r="G1868" s="220">
        <v>23</v>
      </c>
      <c r="H1868" s="217" t="s">
        <v>2981</v>
      </c>
      <c r="I1868" s="221"/>
    </row>
    <row r="1869" spans="2:9" x14ac:dyDescent="0.25">
      <c r="B1869" s="212">
        <v>1867</v>
      </c>
      <c r="C1869" s="212" t="s">
        <v>3256</v>
      </c>
      <c r="D1869" s="213"/>
      <c r="E1869" s="212" t="s">
        <v>3063</v>
      </c>
      <c r="F1869" s="214">
        <v>4825</v>
      </c>
      <c r="G1869" s="215">
        <v>13</v>
      </c>
      <c r="H1869" s="212" t="s">
        <v>1996</v>
      </c>
      <c r="I1869" s="216"/>
    </row>
    <row r="1870" spans="2:9" x14ac:dyDescent="0.25">
      <c r="B1870" s="217">
        <v>1868</v>
      </c>
      <c r="C1870" s="217" t="s">
        <v>2986</v>
      </c>
      <c r="D1870" s="218"/>
      <c r="E1870" s="217" t="s">
        <v>3065</v>
      </c>
      <c r="F1870" s="219">
        <v>3871</v>
      </c>
      <c r="G1870" s="217" t="s">
        <v>354</v>
      </c>
      <c r="H1870" s="217" t="s">
        <v>2987</v>
      </c>
      <c r="I1870" s="221"/>
    </row>
    <row r="1871" spans="2:9" x14ac:dyDescent="0.25">
      <c r="B1871" s="212">
        <v>1869</v>
      </c>
      <c r="C1871" s="212" t="s">
        <v>2988</v>
      </c>
      <c r="D1871" s="213"/>
      <c r="E1871" s="212" t="s">
        <v>3065</v>
      </c>
      <c r="F1871" s="214">
        <v>3801</v>
      </c>
      <c r="G1871" s="212" t="s">
        <v>528</v>
      </c>
      <c r="H1871" s="212" t="s">
        <v>2989</v>
      </c>
      <c r="I1871" s="216"/>
    </row>
    <row r="1872" spans="2:9" x14ac:dyDescent="0.25">
      <c r="B1872" s="217">
        <v>1870</v>
      </c>
      <c r="C1872" s="217" t="s">
        <v>2990</v>
      </c>
      <c r="D1872" s="218"/>
      <c r="E1872" s="217" t="s">
        <v>3063</v>
      </c>
      <c r="F1872" s="219">
        <v>4825</v>
      </c>
      <c r="G1872" s="220">
        <v>13</v>
      </c>
      <c r="H1872" s="217" t="s">
        <v>2991</v>
      </c>
      <c r="I1872" s="221"/>
    </row>
    <row r="1873" spans="2:9" x14ac:dyDescent="0.25">
      <c r="B1873" s="212">
        <v>1871</v>
      </c>
      <c r="C1873" s="212" t="s">
        <v>3257</v>
      </c>
      <c r="D1873" s="213"/>
      <c r="E1873" s="212" t="s">
        <v>3063</v>
      </c>
      <c r="F1873" s="214">
        <v>4818</v>
      </c>
      <c r="G1873" s="215">
        <v>13</v>
      </c>
      <c r="H1873" s="212" t="s">
        <v>2993</v>
      </c>
      <c r="I1873" s="216"/>
    </row>
    <row r="1874" spans="2:9" x14ac:dyDescent="0.25">
      <c r="B1874" s="217">
        <v>1872</v>
      </c>
      <c r="C1874" s="217" t="s">
        <v>2994</v>
      </c>
      <c r="D1874" s="218"/>
      <c r="E1874" s="217" t="s">
        <v>3065</v>
      </c>
      <c r="F1874" s="219">
        <v>3532</v>
      </c>
      <c r="G1874" s="217" t="s">
        <v>354</v>
      </c>
      <c r="H1874" s="217" t="s">
        <v>2995</v>
      </c>
      <c r="I1874" s="221"/>
    </row>
    <row r="1875" spans="2:9" x14ac:dyDescent="0.25">
      <c r="B1875" s="212">
        <v>1873</v>
      </c>
      <c r="C1875" s="212" t="s">
        <v>2996</v>
      </c>
      <c r="D1875" s="213"/>
      <c r="E1875" s="212" t="s">
        <v>3063</v>
      </c>
      <c r="F1875" s="214">
        <v>780</v>
      </c>
      <c r="G1875" s="215">
        <v>13</v>
      </c>
      <c r="H1875" s="212" t="s">
        <v>2997</v>
      </c>
      <c r="I1875" s="216"/>
    </row>
    <row r="1876" spans="2:9" x14ac:dyDescent="0.25">
      <c r="B1876" s="217">
        <v>1874</v>
      </c>
      <c r="C1876" s="217" t="s">
        <v>2998</v>
      </c>
      <c r="D1876" s="218"/>
      <c r="E1876" s="217" t="s">
        <v>3063</v>
      </c>
      <c r="F1876" s="219">
        <v>4825</v>
      </c>
      <c r="G1876" s="220">
        <v>13</v>
      </c>
      <c r="H1876" s="217" t="s">
        <v>2999</v>
      </c>
      <c r="I1876" s="221"/>
    </row>
    <row r="1877" spans="2:9" x14ac:dyDescent="0.25">
      <c r="B1877" s="212">
        <v>1875</v>
      </c>
      <c r="C1877" s="212" t="s">
        <v>3000</v>
      </c>
      <c r="D1877" s="213"/>
      <c r="E1877" s="212" t="s">
        <v>3063</v>
      </c>
      <c r="F1877" s="214">
        <v>4825</v>
      </c>
      <c r="G1877" s="215">
        <v>13</v>
      </c>
      <c r="H1877" s="212" t="s">
        <v>3001</v>
      </c>
      <c r="I1877" s="216"/>
    </row>
    <row r="1878" spans="2:9" x14ac:dyDescent="0.25">
      <c r="B1878" s="217">
        <v>1876</v>
      </c>
      <c r="C1878" s="217" t="s">
        <v>3002</v>
      </c>
      <c r="D1878" s="218"/>
      <c r="E1878" s="217" t="s">
        <v>3064</v>
      </c>
      <c r="F1878" s="219" t="s">
        <v>36</v>
      </c>
      <c r="G1878" s="217" t="s">
        <v>354</v>
      </c>
      <c r="H1878" s="217" t="s">
        <v>3003</v>
      </c>
      <c r="I1878" s="221"/>
    </row>
    <row r="1879" spans="2:9" x14ac:dyDescent="0.25">
      <c r="B1879" s="212">
        <v>1877</v>
      </c>
      <c r="C1879" s="212" t="s">
        <v>3004</v>
      </c>
      <c r="D1879" s="213"/>
      <c r="E1879" s="212" t="s">
        <v>3063</v>
      </c>
      <c r="F1879" s="214">
        <v>949</v>
      </c>
      <c r="G1879" s="215">
        <v>13</v>
      </c>
      <c r="H1879" s="212" t="s">
        <v>3005</v>
      </c>
      <c r="I1879" s="216"/>
    </row>
    <row r="1880" spans="2:9" x14ac:dyDescent="0.25">
      <c r="B1880" s="217">
        <v>1878</v>
      </c>
      <c r="C1880" s="217" t="s">
        <v>3006</v>
      </c>
      <c r="D1880" s="218"/>
      <c r="E1880" s="217" t="s">
        <v>3065</v>
      </c>
      <c r="F1880" s="219">
        <v>3801</v>
      </c>
      <c r="G1880" s="217" t="s">
        <v>354</v>
      </c>
      <c r="H1880" s="217" t="s">
        <v>3007</v>
      </c>
      <c r="I1880" s="221"/>
    </row>
    <row r="1881" spans="2:9" x14ac:dyDescent="0.25">
      <c r="B1881" s="212">
        <v>1879</v>
      </c>
      <c r="C1881" s="212" t="s">
        <v>3008</v>
      </c>
      <c r="D1881" s="213"/>
      <c r="E1881" s="212" t="s">
        <v>3063</v>
      </c>
      <c r="F1881" s="214">
        <v>4818</v>
      </c>
      <c r="G1881" s="215">
        <v>13</v>
      </c>
      <c r="H1881" s="212" t="s">
        <v>48</v>
      </c>
      <c r="I1881" s="216"/>
    </row>
    <row r="1882" spans="2:9" x14ac:dyDescent="0.25">
      <c r="B1882" s="217">
        <v>1880</v>
      </c>
      <c r="C1882" s="217" t="s">
        <v>3009</v>
      </c>
      <c r="D1882" s="218"/>
      <c r="E1882" s="217" t="s">
        <v>3065</v>
      </c>
      <c r="F1882" s="219">
        <v>3801</v>
      </c>
      <c r="G1882" s="217" t="s">
        <v>528</v>
      </c>
      <c r="H1882" s="217" t="s">
        <v>3010</v>
      </c>
      <c r="I1882" s="221"/>
    </row>
    <row r="1883" spans="2:9" x14ac:dyDescent="0.25">
      <c r="B1883" s="212">
        <v>1881</v>
      </c>
      <c r="C1883" s="212" t="s">
        <v>3258</v>
      </c>
      <c r="D1883" s="213"/>
      <c r="E1883" s="212" t="s">
        <v>3063</v>
      </c>
      <c r="F1883" s="214">
        <v>4825</v>
      </c>
      <c r="G1883" s="215">
        <v>13</v>
      </c>
      <c r="H1883" s="212" t="s">
        <v>3013</v>
      </c>
      <c r="I1883" s="216"/>
    </row>
    <row r="1884" spans="2:9" x14ac:dyDescent="0.25">
      <c r="B1884" s="217">
        <v>1882</v>
      </c>
      <c r="C1884" s="217" t="s">
        <v>3014</v>
      </c>
      <c r="D1884" s="218"/>
      <c r="E1884" s="217" t="s">
        <v>3063</v>
      </c>
      <c r="F1884" s="219">
        <v>2374</v>
      </c>
      <c r="G1884" s="217">
        <v>1288</v>
      </c>
      <c r="H1884" s="217" t="s">
        <v>3015</v>
      </c>
      <c r="I1884" s="221"/>
    </row>
    <row r="1885" spans="2:9" x14ac:dyDescent="0.25">
      <c r="B1885" s="212">
        <v>1883</v>
      </c>
      <c r="C1885" s="212" t="s">
        <v>3016</v>
      </c>
      <c r="D1885" s="213"/>
      <c r="E1885" s="212" t="s">
        <v>3063</v>
      </c>
      <c r="F1885" s="214">
        <v>4818</v>
      </c>
      <c r="G1885" s="215">
        <v>13</v>
      </c>
      <c r="H1885" s="212" t="s">
        <v>3017</v>
      </c>
      <c r="I1885" s="216"/>
    </row>
    <row r="1886" spans="2:9" x14ac:dyDescent="0.25">
      <c r="B1886" s="217">
        <v>1884</v>
      </c>
      <c r="C1886" s="217" t="s">
        <v>3018</v>
      </c>
      <c r="D1886" s="218"/>
      <c r="E1886" s="217" t="s">
        <v>3065</v>
      </c>
      <c r="F1886" s="219">
        <v>3801</v>
      </c>
      <c r="G1886" s="217" t="s">
        <v>528</v>
      </c>
      <c r="H1886" s="217" t="s">
        <v>3019</v>
      </c>
      <c r="I1886" s="221"/>
    </row>
    <row r="1887" spans="2:9" x14ac:dyDescent="0.25">
      <c r="B1887" s="212">
        <v>1885</v>
      </c>
      <c r="C1887" s="212" t="s">
        <v>3020</v>
      </c>
      <c r="D1887" s="213"/>
      <c r="E1887" s="212" t="s">
        <v>3063</v>
      </c>
      <c r="F1887" s="214">
        <v>780</v>
      </c>
      <c r="G1887" s="215">
        <v>13</v>
      </c>
      <c r="H1887" s="212" t="s">
        <v>3021</v>
      </c>
      <c r="I1887" s="216"/>
    </row>
    <row r="1888" spans="2:9" x14ac:dyDescent="0.25">
      <c r="B1888" s="217">
        <v>1886</v>
      </c>
      <c r="C1888" s="217" t="s">
        <v>3022</v>
      </c>
      <c r="D1888" s="218"/>
      <c r="E1888" s="217" t="s">
        <v>3063</v>
      </c>
      <c r="F1888" s="219">
        <v>4535</v>
      </c>
      <c r="G1888" s="220">
        <v>13</v>
      </c>
      <c r="H1888" s="217" t="s">
        <v>3023</v>
      </c>
      <c r="I1888" s="221"/>
    </row>
    <row r="1889" spans="2:9" x14ac:dyDescent="0.25">
      <c r="B1889" s="212">
        <v>1887</v>
      </c>
      <c r="C1889" s="212" t="s">
        <v>3024</v>
      </c>
      <c r="D1889" s="213"/>
      <c r="E1889" s="212" t="s">
        <v>3065</v>
      </c>
      <c r="F1889" s="214">
        <v>3801</v>
      </c>
      <c r="G1889" s="212" t="s">
        <v>528</v>
      </c>
      <c r="H1889" s="212" t="s">
        <v>3025</v>
      </c>
      <c r="I1889" s="216"/>
    </row>
    <row r="1890" spans="2:9" x14ac:dyDescent="0.25">
      <c r="B1890" s="217">
        <v>1888</v>
      </c>
      <c r="C1890" s="217" t="s">
        <v>3026</v>
      </c>
      <c r="D1890" s="218"/>
      <c r="E1890" s="217" t="s">
        <v>3063</v>
      </c>
      <c r="F1890" s="219">
        <v>4825</v>
      </c>
      <c r="G1890" s="217">
        <v>1288</v>
      </c>
      <c r="H1890" s="217" t="s">
        <v>3027</v>
      </c>
      <c r="I1890" s="221"/>
    </row>
    <row r="1891" spans="2:9" x14ac:dyDescent="0.25">
      <c r="B1891" s="212">
        <v>1889</v>
      </c>
      <c r="C1891" s="212" t="s">
        <v>3259</v>
      </c>
      <c r="D1891" s="213"/>
      <c r="E1891" s="212" t="s">
        <v>3063</v>
      </c>
      <c r="F1891" s="214">
        <v>4825</v>
      </c>
      <c r="G1891" s="212">
        <v>1288</v>
      </c>
      <c r="H1891" s="212" t="s">
        <v>3029</v>
      </c>
      <c r="I1891" s="216"/>
    </row>
    <row r="1892" spans="2:9" x14ac:dyDescent="0.25">
      <c r="B1892" s="217">
        <v>1890</v>
      </c>
      <c r="C1892" s="217" t="s">
        <v>3030</v>
      </c>
      <c r="D1892" s="218"/>
      <c r="E1892" s="217" t="s">
        <v>3063</v>
      </c>
      <c r="F1892" s="219">
        <v>4825</v>
      </c>
      <c r="G1892" s="220">
        <v>13</v>
      </c>
      <c r="H1892" s="217" t="s">
        <v>3031</v>
      </c>
      <c r="I1892" s="221"/>
    </row>
    <row r="1893" spans="2:9" x14ac:dyDescent="0.25">
      <c r="B1893" s="212">
        <v>1891</v>
      </c>
      <c r="C1893" s="212" t="s">
        <v>1888</v>
      </c>
      <c r="D1893" s="213"/>
      <c r="E1893" s="212" t="s">
        <v>3063</v>
      </c>
      <c r="F1893" s="214">
        <v>4825</v>
      </c>
      <c r="G1893" s="215">
        <v>13</v>
      </c>
      <c r="H1893" s="212" t="s">
        <v>1889</v>
      </c>
      <c r="I1893" s="216"/>
    </row>
    <row r="1894" spans="2:9" x14ac:dyDescent="0.25">
      <c r="B1894" s="217">
        <v>1892</v>
      </c>
      <c r="C1894" s="217" t="s">
        <v>3032</v>
      </c>
      <c r="D1894" s="218"/>
      <c r="E1894" s="217" t="s">
        <v>3063</v>
      </c>
      <c r="F1894" s="219">
        <v>4825</v>
      </c>
      <c r="G1894" s="220">
        <v>13</v>
      </c>
      <c r="H1894" s="217" t="s">
        <v>3033</v>
      </c>
      <c r="I1894" s="221"/>
    </row>
    <row r="1895" spans="2:9" x14ac:dyDescent="0.25">
      <c r="B1895" s="212">
        <v>1893</v>
      </c>
      <c r="C1895" s="212" t="s">
        <v>3034</v>
      </c>
      <c r="D1895" s="213"/>
      <c r="E1895" s="212" t="s">
        <v>3063</v>
      </c>
      <c r="F1895" s="214">
        <v>2437</v>
      </c>
      <c r="G1895" s="215">
        <v>23</v>
      </c>
      <c r="H1895" s="212" t="s">
        <v>3035</v>
      </c>
      <c r="I1895" s="216"/>
    </row>
    <row r="1896" spans="2:9" x14ac:dyDescent="0.25">
      <c r="B1896" s="217">
        <v>1894</v>
      </c>
      <c r="C1896" s="217" t="s">
        <v>3036</v>
      </c>
      <c r="D1896" s="218"/>
      <c r="E1896" s="217" t="s">
        <v>3063</v>
      </c>
      <c r="F1896" s="219">
        <v>4818</v>
      </c>
      <c r="G1896" s="220">
        <v>13</v>
      </c>
      <c r="H1896" s="217" t="s">
        <v>3037</v>
      </c>
      <c r="I1896" s="221"/>
    </row>
    <row r="1897" spans="2:9" x14ac:dyDescent="0.25">
      <c r="B1897" s="212">
        <v>1895</v>
      </c>
      <c r="C1897" s="212" t="s">
        <v>3038</v>
      </c>
      <c r="D1897" s="213"/>
      <c r="E1897" s="212" t="s">
        <v>3064</v>
      </c>
      <c r="F1897" s="214" t="s">
        <v>36</v>
      </c>
      <c r="G1897" s="212" t="s">
        <v>528</v>
      </c>
      <c r="H1897" s="212" t="s">
        <v>3039</v>
      </c>
      <c r="I1897" s="216"/>
    </row>
    <row r="1898" spans="2:9" x14ac:dyDescent="0.25">
      <c r="B1898" s="217">
        <v>1896</v>
      </c>
      <c r="C1898" s="217" t="s">
        <v>3040</v>
      </c>
      <c r="D1898" s="218"/>
      <c r="E1898" s="217" t="s">
        <v>3063</v>
      </c>
      <c r="F1898" s="219">
        <v>950</v>
      </c>
      <c r="G1898" s="220">
        <v>13</v>
      </c>
      <c r="H1898" s="217" t="s">
        <v>3041</v>
      </c>
      <c r="I1898" s="221"/>
    </row>
    <row r="1899" spans="2:9" x14ac:dyDescent="0.25">
      <c r="B1899" s="212">
        <v>1897</v>
      </c>
      <c r="C1899" s="212" t="s">
        <v>3042</v>
      </c>
      <c r="D1899" s="213"/>
      <c r="E1899" s="212" t="s">
        <v>3063</v>
      </c>
      <c r="F1899" s="214">
        <v>3233</v>
      </c>
      <c r="G1899" s="215">
        <v>13</v>
      </c>
      <c r="H1899" s="212" t="s">
        <v>3043</v>
      </c>
      <c r="I1899" s="216"/>
    </row>
    <row r="1900" spans="2:9" x14ac:dyDescent="0.25">
      <c r="B1900" s="217">
        <v>1898</v>
      </c>
      <c r="C1900" s="217" t="s">
        <v>978</v>
      </c>
      <c r="D1900" s="218"/>
      <c r="E1900" s="217" t="s">
        <v>3063</v>
      </c>
      <c r="F1900" s="219">
        <v>4825</v>
      </c>
      <c r="G1900" s="217">
        <v>1288</v>
      </c>
      <c r="H1900" s="217" t="s">
        <v>3044</v>
      </c>
      <c r="I1900" s="221"/>
    </row>
    <row r="1901" spans="2:9" x14ac:dyDescent="0.25">
      <c r="B1901" s="212">
        <v>1899</v>
      </c>
      <c r="C1901" s="212" t="s">
        <v>3045</v>
      </c>
      <c r="D1901" s="213"/>
      <c r="E1901" s="212" t="s">
        <v>3063</v>
      </c>
      <c r="F1901" s="214">
        <v>4825</v>
      </c>
      <c r="G1901" s="215">
        <v>13</v>
      </c>
      <c r="H1901" s="212" t="s">
        <v>3046</v>
      </c>
      <c r="I1901" s="216"/>
    </row>
    <row r="1902" spans="2:9" x14ac:dyDescent="0.25">
      <c r="B1902" s="217">
        <v>1900</v>
      </c>
      <c r="C1902" s="217" t="s">
        <v>3047</v>
      </c>
      <c r="D1902" s="218"/>
      <c r="E1902" s="217" t="s">
        <v>3063</v>
      </c>
      <c r="F1902" s="219">
        <v>4825</v>
      </c>
      <c r="G1902" s="220">
        <v>13</v>
      </c>
      <c r="H1902" s="217" t="s">
        <v>3048</v>
      </c>
      <c r="I1902" s="221"/>
    </row>
    <row r="1903" spans="2:9" x14ac:dyDescent="0.25">
      <c r="B1903" s="212">
        <v>1901</v>
      </c>
      <c r="C1903" s="212" t="s">
        <v>3049</v>
      </c>
      <c r="D1903" s="213"/>
      <c r="E1903" s="212" t="s">
        <v>3063</v>
      </c>
      <c r="F1903" s="214">
        <v>4825</v>
      </c>
      <c r="G1903" s="212">
        <v>1288</v>
      </c>
      <c r="H1903" s="212" t="s">
        <v>3050</v>
      </c>
      <c r="I1903" s="216"/>
    </row>
    <row r="1904" spans="2:9" x14ac:dyDescent="0.25">
      <c r="B1904" s="217">
        <v>1902</v>
      </c>
      <c r="C1904" s="217" t="s">
        <v>3051</v>
      </c>
      <c r="D1904" s="218"/>
      <c r="E1904" s="217" t="s">
        <v>3063</v>
      </c>
      <c r="F1904" s="219">
        <v>780</v>
      </c>
      <c r="G1904" s="220">
        <v>13</v>
      </c>
      <c r="H1904" s="217" t="s">
        <v>3052</v>
      </c>
      <c r="I1904" s="221"/>
    </row>
    <row r="1905" spans="2:9" x14ac:dyDescent="0.25">
      <c r="B1905" s="212">
        <v>1903</v>
      </c>
      <c r="C1905" s="212" t="s">
        <v>3053</v>
      </c>
      <c r="D1905" s="213"/>
      <c r="E1905" s="212" t="s">
        <v>3063</v>
      </c>
      <c r="F1905" s="214">
        <v>4818</v>
      </c>
      <c r="G1905" s="215">
        <v>13</v>
      </c>
      <c r="H1905" s="212" t="s">
        <v>3054</v>
      </c>
      <c r="I1905" s="216"/>
    </row>
    <row r="1906" spans="2:9" x14ac:dyDescent="0.25">
      <c r="B1906" s="217">
        <v>1904</v>
      </c>
      <c r="C1906" s="217" t="s">
        <v>3055</v>
      </c>
      <c r="D1906" s="218"/>
      <c r="E1906" s="217" t="s">
        <v>3063</v>
      </c>
      <c r="F1906" s="219">
        <v>4818</v>
      </c>
      <c r="G1906" s="220">
        <v>13</v>
      </c>
      <c r="H1906" s="217" t="s">
        <v>1109</v>
      </c>
      <c r="I1906" s="221"/>
    </row>
    <row r="1907" spans="2:9" x14ac:dyDescent="0.25">
      <c r="B1907" s="212">
        <v>1905</v>
      </c>
      <c r="C1907" s="212" t="s">
        <v>2031</v>
      </c>
      <c r="D1907" s="213"/>
      <c r="E1907" s="212" t="s">
        <v>3063</v>
      </c>
      <c r="F1907" s="214">
        <v>4825</v>
      </c>
      <c r="G1907" s="215">
        <v>13</v>
      </c>
      <c r="H1907" s="212" t="s">
        <v>2032</v>
      </c>
      <c r="I1907" s="216"/>
    </row>
    <row r="1908" spans="2:9" x14ac:dyDescent="0.25">
      <c r="B1908" s="217">
        <v>1906</v>
      </c>
      <c r="C1908" s="217" t="s">
        <v>3056</v>
      </c>
      <c r="D1908" s="218"/>
      <c r="E1908" s="217" t="s">
        <v>3063</v>
      </c>
      <c r="F1908" s="219">
        <v>780</v>
      </c>
      <c r="G1908" s="220">
        <v>23</v>
      </c>
      <c r="H1908" s="217" t="s">
        <v>3057</v>
      </c>
      <c r="I1908" s="221"/>
    </row>
    <row r="1909" spans="2:9" x14ac:dyDescent="0.25">
      <c r="B1909" s="212">
        <v>1907</v>
      </c>
      <c r="C1909" s="212" t="s">
        <v>3058</v>
      </c>
      <c r="D1909" s="213"/>
      <c r="E1909" s="212" t="s">
        <v>3065</v>
      </c>
      <c r="F1909" s="214">
        <v>3871</v>
      </c>
      <c r="G1909" s="212" t="s">
        <v>354</v>
      </c>
      <c r="H1909" s="212" t="s">
        <v>3059</v>
      </c>
      <c r="I1909" s="216"/>
    </row>
    <row r="1910" spans="2:9" x14ac:dyDescent="0.25">
      <c r="B1910" s="217">
        <v>1908</v>
      </c>
      <c r="C1910" s="217" t="s">
        <v>3060</v>
      </c>
      <c r="D1910" s="218"/>
      <c r="E1910" s="217" t="s">
        <v>3065</v>
      </c>
      <c r="F1910" s="219">
        <v>3801</v>
      </c>
      <c r="G1910" s="217" t="s">
        <v>528</v>
      </c>
      <c r="H1910" s="217" t="s">
        <v>1858</v>
      </c>
      <c r="I1910" s="221"/>
    </row>
    <row r="1911" spans="2:9" x14ac:dyDescent="0.25">
      <c r="B1911" s="212">
        <v>1909</v>
      </c>
      <c r="C1911" s="212" t="s">
        <v>3078</v>
      </c>
      <c r="D1911" s="213"/>
      <c r="E1911" s="212" t="s">
        <v>3063</v>
      </c>
      <c r="F1911" s="214">
        <v>4818</v>
      </c>
      <c r="G1911" s="215">
        <v>13</v>
      </c>
      <c r="H1911" s="212" t="s">
        <v>317</v>
      </c>
      <c r="I1911" s="216"/>
    </row>
    <row r="1912" spans="2:9" x14ac:dyDescent="0.25">
      <c r="B1912" s="217">
        <v>1910</v>
      </c>
      <c r="C1912" s="217" t="s">
        <v>3079</v>
      </c>
      <c r="D1912" s="218"/>
      <c r="E1912" s="217" t="s">
        <v>3063</v>
      </c>
      <c r="F1912" s="219">
        <v>4825</v>
      </c>
      <c r="G1912" s="220">
        <v>13</v>
      </c>
      <c r="H1912" s="217" t="s">
        <v>3080</v>
      </c>
      <c r="I1912" s="221"/>
    </row>
    <row r="1913" spans="2:9" x14ac:dyDescent="0.25">
      <c r="B1913" s="212">
        <v>1911</v>
      </c>
      <c r="C1913" s="212" t="s">
        <v>3081</v>
      </c>
      <c r="D1913" s="213"/>
      <c r="E1913" s="212" t="s">
        <v>3063</v>
      </c>
      <c r="F1913" s="214">
        <v>949</v>
      </c>
      <c r="G1913" s="212">
        <v>1288</v>
      </c>
      <c r="H1913" s="212" t="s">
        <v>3082</v>
      </c>
      <c r="I1913" s="216"/>
    </row>
    <row r="1914" spans="2:9" x14ac:dyDescent="0.25">
      <c r="B1914" s="217">
        <v>1912</v>
      </c>
      <c r="C1914" s="217" t="s">
        <v>3083</v>
      </c>
      <c r="D1914" s="218"/>
      <c r="E1914" s="217" t="s">
        <v>3064</v>
      </c>
      <c r="F1914" s="219" t="s">
        <v>36</v>
      </c>
      <c r="G1914" s="217" t="s">
        <v>528</v>
      </c>
      <c r="H1914" s="217" t="s">
        <v>3084</v>
      </c>
      <c r="I1914" s="221"/>
    </row>
    <row r="1915" spans="2:9" x14ac:dyDescent="0.25">
      <c r="B1915" s="212">
        <v>1913</v>
      </c>
      <c r="C1915" s="212" t="s">
        <v>3085</v>
      </c>
      <c r="D1915" s="213"/>
      <c r="E1915" s="212" t="s">
        <v>3063</v>
      </c>
      <c r="F1915" s="214">
        <v>4825</v>
      </c>
      <c r="G1915" s="215">
        <v>13</v>
      </c>
      <c r="H1915" s="212" t="s">
        <v>3086</v>
      </c>
      <c r="I1915" s="216"/>
    </row>
    <row r="1916" spans="2:9" x14ac:dyDescent="0.25">
      <c r="B1916" s="217">
        <v>1914</v>
      </c>
      <c r="C1916" s="217" t="s">
        <v>3122</v>
      </c>
      <c r="D1916" s="218"/>
      <c r="E1916" s="217" t="s">
        <v>3063</v>
      </c>
      <c r="F1916" s="219">
        <v>4825</v>
      </c>
      <c r="G1916" s="220">
        <v>13</v>
      </c>
      <c r="H1916" s="217" t="s">
        <v>1037</v>
      </c>
      <c r="I1916" s="221"/>
    </row>
    <row r="1917" spans="2:9" x14ac:dyDescent="0.25">
      <c r="B1917" s="212">
        <v>1915</v>
      </c>
      <c r="C1917" s="212" t="s">
        <v>3099</v>
      </c>
      <c r="D1917" s="213"/>
      <c r="E1917" s="212" t="s">
        <v>3063</v>
      </c>
      <c r="F1917" s="214">
        <v>4825</v>
      </c>
      <c r="G1917" s="212">
        <v>1288</v>
      </c>
      <c r="H1917" s="212" t="s">
        <v>3123</v>
      </c>
      <c r="I1917" s="216"/>
    </row>
    <row r="1918" spans="2:9" x14ac:dyDescent="0.25">
      <c r="B1918" s="217">
        <v>1916</v>
      </c>
      <c r="C1918" s="217" t="s">
        <v>3100</v>
      </c>
      <c r="D1918" s="218"/>
      <c r="E1918" s="217" t="s">
        <v>3063</v>
      </c>
      <c r="F1918" s="219">
        <v>780</v>
      </c>
      <c r="G1918" s="220">
        <v>13</v>
      </c>
      <c r="H1918" s="217" t="s">
        <v>3124</v>
      </c>
      <c r="I1918" s="221"/>
    </row>
    <row r="1919" spans="2:9" x14ac:dyDescent="0.25">
      <c r="B1919" s="212">
        <v>1917</v>
      </c>
      <c r="C1919" s="212" t="s">
        <v>3260</v>
      </c>
      <c r="D1919" s="213"/>
      <c r="E1919" s="212" t="s">
        <v>3063</v>
      </c>
      <c r="F1919" s="214">
        <v>4825</v>
      </c>
      <c r="G1919" s="212">
        <v>1288</v>
      </c>
      <c r="H1919" s="212" t="s">
        <v>3125</v>
      </c>
      <c r="I1919" s="216"/>
    </row>
    <row r="1920" spans="2:9" x14ac:dyDescent="0.25">
      <c r="B1920" s="217">
        <v>1918</v>
      </c>
      <c r="C1920" s="217" t="s">
        <v>3101</v>
      </c>
      <c r="D1920" s="218"/>
      <c r="E1920" s="217" t="s">
        <v>3065</v>
      </c>
      <c r="F1920" s="219">
        <v>3858</v>
      </c>
      <c r="G1920" s="217" t="s">
        <v>354</v>
      </c>
      <c r="H1920" s="217" t="s">
        <v>3126</v>
      </c>
      <c r="I1920" s="221"/>
    </row>
    <row r="1921" spans="2:9" x14ac:dyDescent="0.25">
      <c r="B1921" s="212">
        <v>1919</v>
      </c>
      <c r="C1921" s="212" t="s">
        <v>3102</v>
      </c>
      <c r="D1921" s="213"/>
      <c r="E1921" s="212" t="s">
        <v>3063</v>
      </c>
      <c r="F1921" s="214">
        <v>4825</v>
      </c>
      <c r="G1921" s="212">
        <v>1288</v>
      </c>
      <c r="H1921" s="212" t="s">
        <v>3127</v>
      </c>
      <c r="I1921" s="216"/>
    </row>
    <row r="1922" spans="2:9" x14ac:dyDescent="0.25">
      <c r="B1922" s="217">
        <v>1920</v>
      </c>
      <c r="C1922" s="217" t="s">
        <v>3103</v>
      </c>
      <c r="D1922" s="218"/>
      <c r="E1922" s="217" t="s">
        <v>3063</v>
      </c>
      <c r="F1922" s="219">
        <v>780</v>
      </c>
      <c r="G1922" s="217">
        <v>1288</v>
      </c>
      <c r="H1922" s="217" t="s">
        <v>3128</v>
      </c>
      <c r="I1922" s="221"/>
    </row>
    <row r="1923" spans="2:9" x14ac:dyDescent="0.25">
      <c r="B1923" s="212">
        <v>1921</v>
      </c>
      <c r="C1923" s="212" t="s">
        <v>3104</v>
      </c>
      <c r="D1923" s="213"/>
      <c r="E1923" s="212" t="s">
        <v>3063</v>
      </c>
      <c r="F1923" s="214">
        <v>949</v>
      </c>
      <c r="G1923" s="212">
        <v>1288</v>
      </c>
      <c r="H1923" s="212" t="s">
        <v>3129</v>
      </c>
      <c r="I1923" s="216"/>
    </row>
    <row r="1924" spans="2:9" x14ac:dyDescent="0.25">
      <c r="B1924" s="217">
        <v>1922</v>
      </c>
      <c r="C1924" s="217" t="s">
        <v>3105</v>
      </c>
      <c r="D1924" s="218"/>
      <c r="E1924" s="217" t="s">
        <v>3063</v>
      </c>
      <c r="F1924" s="219">
        <v>4818</v>
      </c>
      <c r="G1924" s="217">
        <v>1288</v>
      </c>
      <c r="H1924" s="217" t="s">
        <v>3130</v>
      </c>
      <c r="I1924" s="221"/>
    </row>
    <row r="1925" spans="2:9" x14ac:dyDescent="0.25">
      <c r="B1925" s="212">
        <v>1923</v>
      </c>
      <c r="C1925" s="212" t="s">
        <v>3272</v>
      </c>
      <c r="D1925" s="213"/>
      <c r="E1925" s="212" t="s">
        <v>3064</v>
      </c>
      <c r="F1925" s="214" t="s">
        <v>36</v>
      </c>
      <c r="G1925" s="212" t="s">
        <v>528</v>
      </c>
      <c r="H1925" s="212" t="s">
        <v>3131</v>
      </c>
      <c r="I1925" s="216"/>
    </row>
    <row r="1926" spans="2:9" x14ac:dyDescent="0.25">
      <c r="B1926" s="217">
        <v>1924</v>
      </c>
      <c r="C1926" s="217" t="s">
        <v>1683</v>
      </c>
      <c r="D1926" s="218"/>
      <c r="E1926" s="217" t="s">
        <v>3063</v>
      </c>
      <c r="F1926" s="219">
        <v>1053</v>
      </c>
      <c r="G1926" s="220">
        <v>13</v>
      </c>
      <c r="H1926" s="217" t="s">
        <v>1684</v>
      </c>
      <c r="I1926" s="221"/>
    </row>
    <row r="1927" spans="2:9" x14ac:dyDescent="0.25">
      <c r="B1927" s="212">
        <v>1925</v>
      </c>
      <c r="C1927" s="212" t="s">
        <v>3106</v>
      </c>
      <c r="D1927" s="213"/>
      <c r="E1927" s="212" t="s">
        <v>3065</v>
      </c>
      <c r="F1927" s="214" t="s">
        <v>26</v>
      </c>
      <c r="G1927" s="212" t="s">
        <v>354</v>
      </c>
      <c r="H1927" s="212" t="s">
        <v>1586</v>
      </c>
      <c r="I1927" s="216"/>
    </row>
    <row r="1928" spans="2:9" x14ac:dyDescent="0.25">
      <c r="B1928" s="217">
        <v>1926</v>
      </c>
      <c r="C1928" s="217" t="s">
        <v>3107</v>
      </c>
      <c r="D1928" s="218"/>
      <c r="E1928" s="217" t="s">
        <v>3065</v>
      </c>
      <c r="F1928" s="219" t="s">
        <v>26</v>
      </c>
      <c r="G1928" s="217" t="s">
        <v>354</v>
      </c>
      <c r="H1928" s="217" t="s">
        <v>3132</v>
      </c>
      <c r="I1928" s="221"/>
    </row>
    <row r="1929" spans="2:9" x14ac:dyDescent="0.25">
      <c r="B1929" s="212">
        <v>1927</v>
      </c>
      <c r="C1929" s="212" t="s">
        <v>3108</v>
      </c>
      <c r="D1929" s="213"/>
      <c r="E1929" s="212" t="s">
        <v>3063</v>
      </c>
      <c r="F1929" s="214">
        <v>4825</v>
      </c>
      <c r="G1929" s="215">
        <v>13</v>
      </c>
      <c r="H1929" s="212" t="s">
        <v>3133</v>
      </c>
      <c r="I1929" s="216"/>
    </row>
    <row r="1930" spans="2:9" x14ac:dyDescent="0.25">
      <c r="B1930" s="217">
        <v>1928</v>
      </c>
      <c r="C1930" s="217" t="s">
        <v>3109</v>
      </c>
      <c r="D1930" s="218"/>
      <c r="E1930" s="217" t="s">
        <v>3063</v>
      </c>
      <c r="F1930" s="219">
        <v>4825</v>
      </c>
      <c r="G1930" s="220">
        <v>13</v>
      </c>
      <c r="H1930" s="217" t="s">
        <v>701</v>
      </c>
      <c r="I1930" s="221"/>
    </row>
    <row r="1931" spans="2:9" x14ac:dyDescent="0.25">
      <c r="B1931" s="212">
        <v>1929</v>
      </c>
      <c r="C1931" s="212" t="s">
        <v>3110</v>
      </c>
      <c r="D1931" s="213"/>
      <c r="E1931" s="212" t="s">
        <v>3064</v>
      </c>
      <c r="F1931" s="214" t="s">
        <v>36</v>
      </c>
      <c r="G1931" s="212" t="s">
        <v>354</v>
      </c>
      <c r="H1931" s="212" t="s">
        <v>3134</v>
      </c>
      <c r="I1931" s="216"/>
    </row>
    <row r="1932" spans="2:9" x14ac:dyDescent="0.25">
      <c r="B1932" s="217">
        <v>1930</v>
      </c>
      <c r="C1932" s="217" t="s">
        <v>3111</v>
      </c>
      <c r="D1932" s="218"/>
      <c r="E1932" s="217" t="s">
        <v>3064</v>
      </c>
      <c r="F1932" s="219" t="s">
        <v>36</v>
      </c>
      <c r="G1932" s="217" t="s">
        <v>528</v>
      </c>
      <c r="H1932" s="217" t="s">
        <v>3135</v>
      </c>
      <c r="I1932" s="221"/>
    </row>
    <row r="1933" spans="2:9" x14ac:dyDescent="0.25">
      <c r="B1933" s="212">
        <v>1931</v>
      </c>
      <c r="C1933" s="212" t="s">
        <v>3112</v>
      </c>
      <c r="D1933" s="213"/>
      <c r="E1933" s="212" t="s">
        <v>3063</v>
      </c>
      <c r="F1933" s="214">
        <v>4694</v>
      </c>
      <c r="G1933" s="215">
        <v>13</v>
      </c>
      <c r="H1933" s="212" t="s">
        <v>3136</v>
      </c>
      <c r="I1933" s="216"/>
    </row>
    <row r="1934" spans="2:9" x14ac:dyDescent="0.25">
      <c r="B1934" s="217">
        <v>1932</v>
      </c>
      <c r="C1934" s="217" t="s">
        <v>3300</v>
      </c>
      <c r="D1934" s="218"/>
      <c r="E1934" s="217" t="s">
        <v>3063</v>
      </c>
      <c r="F1934" s="219">
        <v>783</v>
      </c>
      <c r="G1934" s="217">
        <v>1288</v>
      </c>
      <c r="H1934" s="217" t="s">
        <v>3137</v>
      </c>
      <c r="I1934" s="221"/>
    </row>
    <row r="1935" spans="2:9" x14ac:dyDescent="0.25">
      <c r="B1935" s="212">
        <v>1933</v>
      </c>
      <c r="C1935" s="212" t="s">
        <v>3113</v>
      </c>
      <c r="D1935" s="213"/>
      <c r="E1935" s="212" t="s">
        <v>3064</v>
      </c>
      <c r="F1935" s="214" t="s">
        <v>36</v>
      </c>
      <c r="G1935" s="212" t="s">
        <v>354</v>
      </c>
      <c r="H1935" s="212" t="s">
        <v>3138</v>
      </c>
      <c r="I1935" s="216"/>
    </row>
    <row r="1936" spans="2:9" x14ac:dyDescent="0.25">
      <c r="B1936" s="217">
        <v>1934</v>
      </c>
      <c r="C1936" s="217" t="s">
        <v>3114</v>
      </c>
      <c r="D1936" s="218"/>
      <c r="E1936" s="217" t="s">
        <v>3065</v>
      </c>
      <c r="F1936" s="219" t="s">
        <v>28</v>
      </c>
      <c r="G1936" s="217" t="s">
        <v>354</v>
      </c>
      <c r="H1936" s="217" t="s">
        <v>3139</v>
      </c>
      <c r="I1936" s="221"/>
    </row>
    <row r="1937" spans="2:9" x14ac:dyDescent="0.25">
      <c r="B1937" s="212">
        <v>1935</v>
      </c>
      <c r="C1937" s="212" t="s">
        <v>3115</v>
      </c>
      <c r="D1937" s="213"/>
      <c r="E1937" s="212" t="s">
        <v>3065</v>
      </c>
      <c r="F1937" s="214" t="s">
        <v>26</v>
      </c>
      <c r="G1937" s="212" t="s">
        <v>528</v>
      </c>
      <c r="H1937" s="212" t="s">
        <v>3140</v>
      </c>
      <c r="I1937" s="216"/>
    </row>
    <row r="1938" spans="2:9" x14ac:dyDescent="0.25">
      <c r="B1938" s="217">
        <v>1936</v>
      </c>
      <c r="C1938" s="217" t="s">
        <v>3328</v>
      </c>
      <c r="D1938" s="218"/>
      <c r="E1938" s="217" t="s">
        <v>3063</v>
      </c>
      <c r="F1938" s="219">
        <v>4818</v>
      </c>
      <c r="G1938" s="220">
        <v>13</v>
      </c>
      <c r="H1938" s="217" t="s">
        <v>3141</v>
      </c>
      <c r="I1938" s="221"/>
    </row>
    <row r="1939" spans="2:9" x14ac:dyDescent="0.25">
      <c r="B1939" s="212">
        <v>1937</v>
      </c>
      <c r="C1939" s="212" t="s">
        <v>3116</v>
      </c>
      <c r="D1939" s="213"/>
      <c r="E1939" s="212" t="s">
        <v>3064</v>
      </c>
      <c r="F1939" s="214" t="s">
        <v>36</v>
      </c>
      <c r="G1939" s="212" t="s">
        <v>528</v>
      </c>
      <c r="H1939" s="212" t="s">
        <v>3142</v>
      </c>
      <c r="I1939" s="216"/>
    </row>
    <row r="1940" spans="2:9" x14ac:dyDescent="0.25">
      <c r="B1940" s="217">
        <v>1938</v>
      </c>
      <c r="C1940" s="217" t="s">
        <v>3143</v>
      </c>
      <c r="D1940" s="218"/>
      <c r="E1940" s="217" t="s">
        <v>3065</v>
      </c>
      <c r="F1940" s="219" t="s">
        <v>26</v>
      </c>
      <c r="G1940" s="217" t="s">
        <v>528</v>
      </c>
      <c r="H1940" s="217" t="s">
        <v>3144</v>
      </c>
      <c r="I1940" s="221"/>
    </row>
    <row r="1941" spans="2:9" x14ac:dyDescent="0.25">
      <c r="B1941" s="212">
        <v>1939</v>
      </c>
      <c r="C1941" s="212" t="s">
        <v>3117</v>
      </c>
      <c r="D1941" s="213"/>
      <c r="E1941" s="212" t="s">
        <v>3063</v>
      </c>
      <c r="F1941" s="214">
        <v>4825</v>
      </c>
      <c r="G1941" s="212">
        <v>1288</v>
      </c>
      <c r="H1941" s="212" t="s">
        <v>3145</v>
      </c>
      <c r="I1941" s="216"/>
    </row>
    <row r="1942" spans="2:9" x14ac:dyDescent="0.25">
      <c r="B1942" s="217">
        <v>1940</v>
      </c>
      <c r="C1942" s="217" t="s">
        <v>3118</v>
      </c>
      <c r="D1942" s="218"/>
      <c r="E1942" s="217" t="s">
        <v>3065</v>
      </c>
      <c r="F1942" s="219">
        <v>3858</v>
      </c>
      <c r="G1942" s="217" t="s">
        <v>354</v>
      </c>
      <c r="H1942" s="217" t="s">
        <v>3146</v>
      </c>
      <c r="I1942" s="221"/>
    </row>
    <row r="1943" spans="2:9" x14ac:dyDescent="0.25">
      <c r="B1943" s="212">
        <v>1941</v>
      </c>
      <c r="C1943" s="212" t="s">
        <v>3119</v>
      </c>
      <c r="D1943" s="213"/>
      <c r="E1943" s="212" t="s">
        <v>3063</v>
      </c>
      <c r="F1943" s="214">
        <v>4601</v>
      </c>
      <c r="G1943" s="215">
        <v>13</v>
      </c>
      <c r="H1943" s="212" t="s">
        <v>3147</v>
      </c>
      <c r="I1943" s="216"/>
    </row>
    <row r="1944" spans="2:9" x14ac:dyDescent="0.25">
      <c r="B1944" s="217">
        <v>1942</v>
      </c>
      <c r="C1944" s="217" t="s">
        <v>3120</v>
      </c>
      <c r="D1944" s="218"/>
      <c r="E1944" s="217" t="s">
        <v>3063</v>
      </c>
      <c r="F1944" s="219">
        <v>4825</v>
      </c>
      <c r="G1944" s="217">
        <v>1288</v>
      </c>
      <c r="H1944" s="217" t="s">
        <v>3148</v>
      </c>
      <c r="I1944" s="221"/>
    </row>
    <row r="1945" spans="2:9" x14ac:dyDescent="0.25">
      <c r="B1945" s="212">
        <v>1943</v>
      </c>
      <c r="C1945" s="212" t="s">
        <v>3121</v>
      </c>
      <c r="D1945" s="213"/>
      <c r="E1945" s="212" t="s">
        <v>3063</v>
      </c>
      <c r="F1945" s="214">
        <v>949</v>
      </c>
      <c r="G1945" s="215">
        <v>13</v>
      </c>
      <c r="H1945" s="212" t="s">
        <v>3149</v>
      </c>
      <c r="I1945" s="216"/>
    </row>
    <row r="1946" spans="2:9" x14ac:dyDescent="0.25">
      <c r="B1946" s="222">
        <v>1944</v>
      </c>
      <c r="C1946" s="222" t="s">
        <v>3273</v>
      </c>
      <c r="D1946" s="223"/>
      <c r="E1946" s="222" t="s">
        <v>3064</v>
      </c>
      <c r="F1946" s="224" t="s">
        <v>36</v>
      </c>
      <c r="G1946" s="222" t="s">
        <v>528</v>
      </c>
      <c r="H1946" s="222" t="s">
        <v>3248</v>
      </c>
      <c r="I1946" s="225"/>
    </row>
  </sheetData>
  <dataConsolidate/>
  <dataValidations count="1">
    <dataValidation type="whole" operator="equal" allowBlank="1" showInputMessage="1" showErrorMessage="1" sqref="D1:D1048576" xr:uid="{00000000-0002-0000-0800-000000000000}">
      <formula1>11</formula1>
    </dataValidation>
  </dataValidations>
  <printOptions horizontalCentered="1" verticalCentered="1"/>
  <pageMargins left="0.51181102362204722" right="0" top="0.78740157480314965" bottom="0.78740157480314965" header="0.31496062992125984" footer="0.31496062992125984"/>
  <pageSetup paperSize="9" scale="78" orientation="portrait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DASHBOARD!#REF!</xm:f>
          </x14:formula1>
          <xm:sqref>E4:E1916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roducao_cafe">
    <tabColor rgb="FFFF0000"/>
  </sheetPr>
  <dimension ref="A1:H15"/>
  <sheetViews>
    <sheetView workbookViewId="0">
      <selection activeCell="H5" sqref="H5"/>
    </sheetView>
  </sheetViews>
  <sheetFormatPr defaultRowHeight="15" x14ac:dyDescent="0.25"/>
  <cols>
    <col min="1" max="1" width="8.7109375" style="116" customWidth="1"/>
    <col min="2" max="2" width="53.7109375" style="116" customWidth="1"/>
    <col min="3" max="3" width="17" style="170" customWidth="1"/>
    <col min="4" max="4" width="14.28515625" customWidth="1"/>
    <col min="5" max="5" width="17.85546875" style="171" customWidth="1"/>
  </cols>
  <sheetData>
    <row r="1" spans="1:8" ht="37.5" x14ac:dyDescent="0.25">
      <c r="A1" s="177" t="s">
        <v>3062</v>
      </c>
      <c r="B1" s="177" t="s">
        <v>3395</v>
      </c>
      <c r="C1" s="178" t="s">
        <v>3396</v>
      </c>
      <c r="D1" s="177" t="s">
        <v>3400</v>
      </c>
      <c r="E1" s="179" t="s">
        <v>3397</v>
      </c>
    </row>
    <row r="2" spans="1:8" x14ac:dyDescent="0.25">
      <c r="A2" s="180">
        <v>333</v>
      </c>
      <c r="B2" s="181" t="s">
        <v>471</v>
      </c>
      <c r="C2" s="181" t="s">
        <v>3402</v>
      </c>
      <c r="D2" s="181">
        <v>22</v>
      </c>
      <c r="E2" s="182" t="s">
        <v>3403</v>
      </c>
    </row>
    <row r="3" spans="1:8" x14ac:dyDescent="0.25">
      <c r="A3" s="183"/>
      <c r="B3" s="184"/>
      <c r="C3" s="184"/>
      <c r="D3" s="184"/>
      <c r="E3" s="185"/>
    </row>
    <row r="4" spans="1:8" x14ac:dyDescent="0.25">
      <c r="A4" s="186"/>
      <c r="B4" s="187"/>
      <c r="C4" s="187"/>
      <c r="D4" s="187"/>
      <c r="E4" s="188"/>
    </row>
    <row r="5" spans="1:8" x14ac:dyDescent="0.25">
      <c r="A5" s="183"/>
      <c r="B5" s="184"/>
      <c r="C5" s="184"/>
      <c r="D5" s="184"/>
      <c r="E5" s="185"/>
      <c r="H5" t="s">
        <v>3404</v>
      </c>
    </row>
    <row r="6" spans="1:8" x14ac:dyDescent="0.25">
      <c r="A6" s="186"/>
      <c r="B6" s="187"/>
      <c r="C6" s="187"/>
      <c r="D6" s="187"/>
      <c r="E6" s="188"/>
    </row>
    <row r="7" spans="1:8" x14ac:dyDescent="0.25">
      <c r="A7" s="183"/>
      <c r="B7" s="184"/>
      <c r="C7" s="184"/>
      <c r="D7" s="184"/>
      <c r="E7" s="185"/>
    </row>
    <row r="8" spans="1:8" x14ac:dyDescent="0.25">
      <c r="A8" s="186"/>
      <c r="B8" s="187"/>
      <c r="C8" s="187"/>
      <c r="D8" s="187"/>
      <c r="E8" s="188"/>
    </row>
    <row r="9" spans="1:8" x14ac:dyDescent="0.25">
      <c r="A9" s="183"/>
      <c r="B9" s="184"/>
      <c r="C9" s="184"/>
      <c r="D9" s="184"/>
      <c r="E9" s="185"/>
    </row>
    <row r="10" spans="1:8" x14ac:dyDescent="0.25">
      <c r="A10" s="186"/>
      <c r="B10" s="187"/>
      <c r="C10" s="187"/>
      <c r="D10" s="187"/>
      <c r="E10" s="188"/>
    </row>
    <row r="11" spans="1:8" x14ac:dyDescent="0.25">
      <c r="A11" s="183"/>
      <c r="B11" s="184"/>
      <c r="C11" s="184"/>
      <c r="D11" s="184"/>
      <c r="E11" s="185"/>
    </row>
    <row r="12" spans="1:8" x14ac:dyDescent="0.25">
      <c r="A12" s="186"/>
      <c r="B12" s="187"/>
      <c r="C12" s="189"/>
      <c r="D12" s="187"/>
      <c r="E12" s="188"/>
    </row>
    <row r="13" spans="1:8" x14ac:dyDescent="0.25">
      <c r="A13" s="183"/>
      <c r="B13" s="184"/>
      <c r="C13" s="190"/>
      <c r="D13" s="184"/>
      <c r="E13" s="185"/>
    </row>
    <row r="14" spans="1:8" x14ac:dyDescent="0.25">
      <c r="A14" s="186"/>
      <c r="B14" s="187"/>
      <c r="C14" s="189"/>
      <c r="D14" s="187"/>
      <c r="E14" s="188"/>
    </row>
    <row r="15" spans="1:8" x14ac:dyDescent="0.25">
      <c r="A15" s="174"/>
      <c r="B15" s="175"/>
      <c r="C15" s="175"/>
      <c r="D15" s="175"/>
      <c r="E15" s="176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">
    <tabColor rgb="FFFF0000"/>
    <pageSetUpPr fitToPage="1"/>
  </sheetPr>
  <dimension ref="A2:XFC14"/>
  <sheetViews>
    <sheetView showGridLines="0" topLeftCell="B1" workbookViewId="0">
      <selection activeCell="I15" sqref="I15"/>
    </sheetView>
  </sheetViews>
  <sheetFormatPr defaultColWidth="0" defaultRowHeight="15" x14ac:dyDescent="0.25"/>
  <cols>
    <col min="1" max="1" width="10.7109375" style="200" customWidth="1"/>
    <col min="2" max="2" width="43.140625" style="200" customWidth="1"/>
    <col min="3" max="3" width="16" style="200" customWidth="1"/>
    <col min="4" max="4" width="19.85546875" style="200" customWidth="1"/>
    <col min="5" max="5" width="16" style="200" customWidth="1"/>
    <col min="6" max="6" width="12.7109375" style="200" customWidth="1"/>
    <col min="7" max="7" width="16.42578125" style="200" customWidth="1"/>
    <col min="8" max="8" width="17.7109375" style="200" customWidth="1"/>
    <col min="9" max="9" width="21.5703125" style="201" customWidth="1"/>
    <col min="10" max="10" width="13.85546875" style="202" customWidth="1"/>
    <col min="11" max="11" width="5.140625" hidden="1" customWidth="1"/>
    <col min="12" max="12" width="5.85546875" customWidth="1"/>
    <col min="13" max="13" width="9.140625" customWidth="1"/>
    <col min="14" max="16383" width="9.140625" hidden="1"/>
    <col min="16384" max="16384" width="1.5703125" hidden="1"/>
  </cols>
  <sheetData>
    <row r="2" spans="1:12" ht="18.75" x14ac:dyDescent="0.25">
      <c r="A2" s="205" t="s">
        <v>3062</v>
      </c>
      <c r="B2" s="206" t="s">
        <v>3069</v>
      </c>
      <c r="C2" s="207" t="s">
        <v>7</v>
      </c>
      <c r="D2" s="205" t="s">
        <v>14</v>
      </c>
      <c r="E2" s="208" t="s">
        <v>15</v>
      </c>
      <c r="F2" s="206" t="s">
        <v>16</v>
      </c>
      <c r="G2" s="206" t="s">
        <v>17</v>
      </c>
      <c r="H2" s="205" t="s">
        <v>13</v>
      </c>
      <c r="I2" s="209" t="s">
        <v>3399</v>
      </c>
      <c r="J2" s="210" t="s">
        <v>3398</v>
      </c>
      <c r="K2" s="233" t="s">
        <v>3424</v>
      </c>
      <c r="L2" s="233" t="s">
        <v>3450</v>
      </c>
    </row>
    <row r="3" spans="1:12" x14ac:dyDescent="0.25">
      <c r="A3" s="203">
        <v>11</v>
      </c>
      <c r="B3" s="203" t="s">
        <v>3160</v>
      </c>
      <c r="C3" s="203"/>
      <c r="D3" s="203" t="s">
        <v>3064</v>
      </c>
      <c r="E3" s="203" t="s">
        <v>36</v>
      </c>
      <c r="F3" s="203" t="s">
        <v>528</v>
      </c>
      <c r="G3" s="203" t="s">
        <v>3161</v>
      </c>
      <c r="H3" s="203">
        <v>23</v>
      </c>
      <c r="I3" s="253">
        <v>230</v>
      </c>
      <c r="J3" s="204">
        <v>45170</v>
      </c>
      <c r="K3" s="232" t="str">
        <f>IF(Tabela1[[#This Row],[Data]]="","",UPPER(TEXT(Tabela1[[#This Row],[Data]],"MMM")))</f>
        <v>SET</v>
      </c>
      <c r="L3" s="200">
        <f>IF(Tabela1[[#This Row],[Data]]="","",YEAR(Tabela1[[#This Row],[Data]]))</f>
        <v>2023</v>
      </c>
    </row>
    <row r="4" spans="1:12" x14ac:dyDescent="0.25">
      <c r="A4" s="203">
        <v>77</v>
      </c>
      <c r="B4" s="203" t="s">
        <v>3327</v>
      </c>
      <c r="C4" s="203"/>
      <c r="D4" s="203" t="s">
        <v>3063</v>
      </c>
      <c r="E4" s="203">
        <v>949</v>
      </c>
      <c r="F4" s="203">
        <v>23</v>
      </c>
      <c r="G4" s="203" t="s">
        <v>3324</v>
      </c>
      <c r="H4" s="203">
        <v>56</v>
      </c>
      <c r="I4" s="253">
        <v>560</v>
      </c>
      <c r="J4" s="204">
        <v>45201</v>
      </c>
      <c r="K4" s="232" t="str">
        <f>IF(Tabela1[[#This Row],[Data]]="","",UPPER(TEXT(Tabela1[[#This Row],[Data]],"MMM")))</f>
        <v>OUT</v>
      </c>
      <c r="L4" s="200">
        <f>IF(Tabela1[[#This Row],[Data]]="","",YEAR(Tabela1[[#This Row],[Data]]))</f>
        <v>2023</v>
      </c>
    </row>
    <row r="5" spans="1:12" x14ac:dyDescent="0.25">
      <c r="A5" s="203">
        <v>777</v>
      </c>
      <c r="B5" s="203" t="s">
        <v>901</v>
      </c>
      <c r="C5" s="203"/>
      <c r="D5" s="203" t="s">
        <v>3063</v>
      </c>
      <c r="E5" s="203">
        <v>4825</v>
      </c>
      <c r="F5" s="203">
        <v>13</v>
      </c>
      <c r="G5" s="203" t="s">
        <v>902</v>
      </c>
      <c r="H5" s="203">
        <v>45</v>
      </c>
      <c r="I5" s="253">
        <v>450</v>
      </c>
      <c r="J5" s="204">
        <v>45233</v>
      </c>
      <c r="K5" s="232" t="str">
        <f>IF(Tabela1[[#This Row],[Data]]="","",UPPER(TEXT(Tabela1[[#This Row],[Data]],"MMM")))</f>
        <v>NOV</v>
      </c>
      <c r="L5" s="200">
        <f>IF(Tabela1[[#This Row],[Data]]="","",YEAR(Tabela1[[#This Row],[Data]]))</f>
        <v>2023</v>
      </c>
    </row>
    <row r="6" spans="1:12" x14ac:dyDescent="0.25">
      <c r="A6" s="203">
        <v>888</v>
      </c>
      <c r="B6" s="203" t="s">
        <v>1113</v>
      </c>
      <c r="C6" s="203"/>
      <c r="D6" s="203" t="s">
        <v>3063</v>
      </c>
      <c r="E6" s="203">
        <v>4601</v>
      </c>
      <c r="F6" s="203">
        <v>13</v>
      </c>
      <c r="G6" s="203" t="s">
        <v>1114</v>
      </c>
      <c r="H6" s="203">
        <v>567</v>
      </c>
      <c r="I6" s="253">
        <v>5670</v>
      </c>
      <c r="J6" s="204">
        <v>45173</v>
      </c>
      <c r="K6" s="232" t="str">
        <f>IF(Tabela1[[#This Row],[Data]]="","",UPPER(TEXT(Tabela1[[#This Row],[Data]],"MMM")))</f>
        <v>SET</v>
      </c>
      <c r="L6" s="200">
        <f>IF(Tabela1[[#This Row],[Data]]="","",YEAR(Tabela1[[#This Row],[Data]]))</f>
        <v>2023</v>
      </c>
    </row>
    <row r="7" spans="1:12" x14ac:dyDescent="0.25">
      <c r="A7" s="203">
        <v>890</v>
      </c>
      <c r="B7" s="203" t="s">
        <v>2372</v>
      </c>
      <c r="C7" s="203"/>
      <c r="D7" s="203" t="s">
        <v>3063</v>
      </c>
      <c r="E7" s="203">
        <v>4818</v>
      </c>
      <c r="F7" s="203">
        <v>13</v>
      </c>
      <c r="G7" s="203" t="s">
        <v>1117</v>
      </c>
      <c r="H7" s="203">
        <v>34</v>
      </c>
      <c r="I7" s="253">
        <v>340</v>
      </c>
      <c r="J7" s="204">
        <v>45174</v>
      </c>
      <c r="K7" s="232" t="str">
        <f>IF(Tabela1[[#This Row],[Data]]="","",UPPER(TEXT(Tabela1[[#This Row],[Data]],"MMM")))</f>
        <v>SET</v>
      </c>
      <c r="L7" s="200">
        <f>IF(Tabela1[[#This Row],[Data]]="","",YEAR(Tabela1[[#This Row],[Data]]))</f>
        <v>2023</v>
      </c>
    </row>
    <row r="8" spans="1:12" x14ac:dyDescent="0.25">
      <c r="A8" s="203">
        <v>44</v>
      </c>
      <c r="B8" s="203" t="s">
        <v>3222</v>
      </c>
      <c r="C8" s="203"/>
      <c r="D8" s="203" t="s">
        <v>3065</v>
      </c>
      <c r="E8" s="203" t="s">
        <v>2677</v>
      </c>
      <c r="F8" s="203" t="s">
        <v>354</v>
      </c>
      <c r="G8" s="203" t="s">
        <v>3223</v>
      </c>
      <c r="H8" s="203">
        <v>34</v>
      </c>
      <c r="I8" s="253">
        <v>340</v>
      </c>
      <c r="J8" s="204">
        <v>45175</v>
      </c>
      <c r="K8" s="232" t="str">
        <f>IF(Tabela1[[#This Row],[Data]]="","",UPPER(TEXT(Tabela1[[#This Row],[Data]],"MMM")))</f>
        <v>SET</v>
      </c>
      <c r="L8" s="200">
        <f>IF(Tabela1[[#This Row],[Data]]="","",YEAR(Tabela1[[#This Row],[Data]]))</f>
        <v>2023</v>
      </c>
    </row>
    <row r="9" spans="1:12" ht="15" customHeight="1" x14ac:dyDescent="0.25">
      <c r="A9" s="203">
        <v>11</v>
      </c>
      <c r="B9" s="203" t="s">
        <v>3160</v>
      </c>
      <c r="C9" s="203"/>
      <c r="D9" s="203" t="s">
        <v>3064</v>
      </c>
      <c r="E9" s="203" t="s">
        <v>36</v>
      </c>
      <c r="F9" s="203" t="s">
        <v>528</v>
      </c>
      <c r="G9" s="203" t="s">
        <v>3161</v>
      </c>
      <c r="H9" s="203">
        <v>600</v>
      </c>
      <c r="I9" s="253">
        <v>1111</v>
      </c>
      <c r="J9" s="204">
        <v>45176</v>
      </c>
      <c r="K9" s="232" t="str">
        <f>IF(Tabela1[[#This Row],[Data]]="","",UPPER(TEXT(Tabela1[[#This Row],[Data]],"MMM")))</f>
        <v>SET</v>
      </c>
      <c r="L9" s="200">
        <f>IF(Tabela1[[#This Row],[Data]]="","",YEAR(Tabela1[[#This Row],[Data]]))</f>
        <v>2023</v>
      </c>
    </row>
    <row r="10" spans="1:12" x14ac:dyDescent="0.25">
      <c r="A10" s="203">
        <v>5</v>
      </c>
      <c r="B10" s="203" t="s">
        <v>3152</v>
      </c>
      <c r="C10" s="203"/>
      <c r="D10" s="203" t="s">
        <v>3063</v>
      </c>
      <c r="E10" s="203">
        <v>780</v>
      </c>
      <c r="F10" s="203">
        <v>1288</v>
      </c>
      <c r="G10" s="203" t="s">
        <v>3153</v>
      </c>
      <c r="H10" s="203">
        <v>50</v>
      </c>
      <c r="I10" s="253">
        <v>500</v>
      </c>
      <c r="J10" s="204">
        <v>45177</v>
      </c>
      <c r="K10" s="232" t="str">
        <f>IF(Tabela1[[#This Row],[Data]]="","",UPPER(TEXT(Tabela1[[#This Row],[Data]],"MMM")))</f>
        <v>SET</v>
      </c>
      <c r="L10" s="200">
        <f>IF(Tabela1[[#This Row],[Data]]="","",YEAR(Tabela1[[#This Row],[Data]]))</f>
        <v>2023</v>
      </c>
    </row>
    <row r="11" spans="1:12" x14ac:dyDescent="0.25">
      <c r="A11" s="203">
        <v>5</v>
      </c>
      <c r="B11" s="203" t="s">
        <v>3152</v>
      </c>
      <c r="C11" s="203"/>
      <c r="D11" s="203" t="s">
        <v>3063</v>
      </c>
      <c r="E11" s="203">
        <v>780</v>
      </c>
      <c r="F11" s="203">
        <v>1288</v>
      </c>
      <c r="G11" s="203" t="s">
        <v>3153</v>
      </c>
      <c r="H11" s="203">
        <v>5</v>
      </c>
      <c r="I11" s="253">
        <v>10</v>
      </c>
      <c r="J11" s="204">
        <v>45178</v>
      </c>
      <c r="K11" s="232" t="str">
        <f>IF(Tabela1[[#This Row],[Data]]="","",UPPER(TEXT(Tabela1[[#This Row],[Data]],"MMM")))</f>
        <v>SET</v>
      </c>
      <c r="L11" s="200">
        <f>IF(Tabela1[[#This Row],[Data]]="","",YEAR(Tabela1[[#This Row],[Data]]))</f>
        <v>2023</v>
      </c>
    </row>
    <row r="12" spans="1:12" x14ac:dyDescent="0.25">
      <c r="A12" s="203">
        <v>5</v>
      </c>
      <c r="B12" s="203" t="s">
        <v>3449</v>
      </c>
      <c r="C12" s="203"/>
      <c r="D12" s="203" t="s">
        <v>3063</v>
      </c>
      <c r="E12" s="203">
        <v>780</v>
      </c>
      <c r="F12" s="203">
        <v>1288</v>
      </c>
      <c r="G12" s="203" t="s">
        <v>3153</v>
      </c>
      <c r="H12" s="263">
        <v>5</v>
      </c>
      <c r="I12" s="253">
        <v>10</v>
      </c>
      <c r="J12" s="264">
        <v>45638</v>
      </c>
      <c r="K12" s="203" t="str">
        <f>IF(Tabela1[[#This Row],[Data]]="","",UPPER(TEXT(Tabela1[[#This Row],[Data]],"MMM")))</f>
        <v>DEZ</v>
      </c>
      <c r="L12" s="200">
        <f>IF(Tabela1[[#This Row],[Data]]="","",YEAR(Tabela1[[#This Row],[Data]]))</f>
        <v>2024</v>
      </c>
    </row>
    <row r="13" spans="1:12" x14ac:dyDescent="0.25">
      <c r="A13" s="326">
        <v>34</v>
      </c>
      <c r="B13" s="326" t="s">
        <v>3197</v>
      </c>
      <c r="C13" s="326"/>
      <c r="D13" s="326" t="s">
        <v>3063</v>
      </c>
      <c r="E13" s="326">
        <v>4818</v>
      </c>
      <c r="F13" s="326">
        <v>13</v>
      </c>
      <c r="G13" s="326" t="s">
        <v>3198</v>
      </c>
      <c r="H13" s="327">
        <v>56</v>
      </c>
      <c r="I13" s="328">
        <v>1904</v>
      </c>
      <c r="J13" s="329" t="s">
        <v>3451</v>
      </c>
      <c r="K13" s="330" t="str">
        <f>IF(Tabela1[[#This Row],[Data]]="","",UPPER(TEXT(Tabela1[[#This Row],[Data]],"MMM")))</f>
        <v>SET</v>
      </c>
      <c r="L13" s="331">
        <f>IF(Tabela1[[#This Row],[Data]]="","",YEAR(Tabela1[[#This Row],[Data]]))</f>
        <v>2023</v>
      </c>
    </row>
    <row r="14" spans="1:12" x14ac:dyDescent="0.25">
      <c r="A14" s="326">
        <v>38</v>
      </c>
      <c r="B14" s="326" t="s">
        <v>3211</v>
      </c>
      <c r="C14" s="326"/>
      <c r="D14" s="326" t="s">
        <v>3063</v>
      </c>
      <c r="E14" s="326">
        <v>4825</v>
      </c>
      <c r="F14" s="326">
        <v>13</v>
      </c>
      <c r="G14" s="326" t="s">
        <v>3212</v>
      </c>
      <c r="H14" s="327">
        <v>34</v>
      </c>
      <c r="I14" s="328">
        <v>1836</v>
      </c>
      <c r="J14" s="329" t="s">
        <v>3452</v>
      </c>
      <c r="K14" s="330" t="str">
        <f>IF(Tabela1[[#This Row],[Data]]="","",UPPER(TEXT(Tabela1[[#This Row],[Data]],"MMM")))</f>
        <v>SET</v>
      </c>
      <c r="L14" s="331">
        <f>IF(Tabela1[[#This Row],[Data]]="","",YEAR(Tabela1[[#This Row],[Data]]))</f>
        <v>2023</v>
      </c>
    </row>
  </sheetData>
  <pageMargins left="0.511811024" right="0.511811024" top="0.78740157499999996" bottom="0.78740157499999996" header="0.31496062000000002" footer="0.31496062000000002"/>
  <pageSetup paperSize="9" scale="78" orientation="landscape" horizontalDpi="360" verticalDpi="36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>
    <tabColor rgb="FFFF0000"/>
  </sheetPr>
  <dimension ref="A1:XFC700"/>
  <sheetViews>
    <sheetView showGridLines="0" showRowColHeaders="0" zoomScaleNormal="100" zoomScaleSheetLayoutView="70" workbookViewId="0">
      <selection activeCell="J2" sqref="J2"/>
    </sheetView>
  </sheetViews>
  <sheetFormatPr defaultColWidth="0" defaultRowHeight="15" zeroHeight="1" x14ac:dyDescent="0.25"/>
  <cols>
    <col min="1" max="1" width="9.7109375" style="258" customWidth="1"/>
    <col min="2" max="2" width="33.28515625" style="258" customWidth="1"/>
    <col min="3" max="3" width="20.28515625" style="258" customWidth="1"/>
    <col min="4" max="4" width="10" style="258" bestFit="1" customWidth="1"/>
    <col min="5" max="5" width="18" style="258" customWidth="1"/>
    <col min="6" max="6" width="12.28515625" style="258" customWidth="1"/>
    <col min="7" max="7" width="8.140625" style="258" customWidth="1"/>
    <col min="8" max="8" width="14.140625" style="258" customWidth="1"/>
    <col min="9" max="9" width="13.7109375" style="258" customWidth="1"/>
    <col min="10" max="10" width="9.140625" customWidth="1"/>
    <col min="11" max="16383" width="9.140625" hidden="1"/>
    <col min="16384" max="16384" width="5.7109375" hidden="1"/>
  </cols>
  <sheetData>
    <row r="1" spans="1:15" ht="37.5" customHeight="1" x14ac:dyDescent="0.25">
      <c r="A1" s="322" t="s">
        <v>3442</v>
      </c>
      <c r="B1" s="323"/>
      <c r="C1" s="323"/>
      <c r="D1" s="323"/>
      <c r="E1" s="323"/>
      <c r="F1" s="323"/>
      <c r="G1" s="323"/>
      <c r="H1" s="323"/>
      <c r="I1" s="324"/>
    </row>
    <row r="2" spans="1:15" ht="15" customHeight="1" x14ac:dyDescent="0.25">
      <c r="A2" s="244"/>
      <c r="B2" s="245"/>
      <c r="C2" s="245"/>
      <c r="D2" s="325" t="s">
        <v>3448</v>
      </c>
      <c r="E2" s="325"/>
      <c r="F2" s="242">
        <v>44935</v>
      </c>
      <c r="G2" s="240" t="s">
        <v>3443</v>
      </c>
      <c r="H2" s="242">
        <v>45178</v>
      </c>
      <c r="I2" s="246"/>
    </row>
    <row r="3" spans="1:15" ht="27" customHeight="1" x14ac:dyDescent="0.25">
      <c r="A3" s="241" t="s">
        <v>3444</v>
      </c>
      <c r="B3" s="241" t="s">
        <v>3445</v>
      </c>
      <c r="C3" s="241" t="s">
        <v>7</v>
      </c>
      <c r="D3" s="241" t="s">
        <v>13</v>
      </c>
      <c r="E3" s="241" t="s">
        <v>14</v>
      </c>
      <c r="F3" s="241" t="s">
        <v>15</v>
      </c>
      <c r="G3" s="241" t="s">
        <v>16</v>
      </c>
      <c r="H3" s="241" t="s">
        <v>17</v>
      </c>
      <c r="I3" s="241" t="s">
        <v>3411</v>
      </c>
      <c r="J3" s="121"/>
      <c r="K3" s="121"/>
      <c r="L3" s="121"/>
      <c r="M3" s="121"/>
      <c r="N3" s="121"/>
      <c r="O3" s="121"/>
    </row>
    <row r="4" spans="1:15" x14ac:dyDescent="0.25">
      <c r="A4" s="247">
        <f>IF('IMPRESSÃO (Aux)'!K4="","",'IMPRESSÃO (Aux)'!K4)</f>
        <v>11</v>
      </c>
      <c r="B4" s="247" t="str">
        <f>IF(A4="","",VLOOKUP(A4,'IMPRESSÃO (Aux)'!$A$4:$I$1048576,2,0))</f>
        <v>Carlos Machado Gonçalves</v>
      </c>
      <c r="C4" s="247" t="str">
        <f>IF(A4="","",IF(VLOOKUP(A4,'IMPRESSÃO (Aux)'!$A$4:$I$1048576,3,0)=0,"",VLOOKUP(A4,'IMPRESSÃO (Aux)'!$A$4:$I$1048576,3,0)))</f>
        <v/>
      </c>
      <c r="D4" s="247">
        <f>IF(A4="","",SUMIF('IMPRESSÃO (Aux)'!$A$4:$A$1048576,IMPRESSÃO!A4,'IMPRESSÃO (Aux)'!$D$4:$D$1048576))</f>
        <v>623</v>
      </c>
      <c r="E4" s="247" t="str">
        <f>IF(A4="","",VLOOKUP(A4,'IMPRESSÃO (Aux)'!$A$4:$I$1048576,5,0))</f>
        <v>Banco do Brasil</v>
      </c>
      <c r="F4" s="247" t="str">
        <f>IF(A4="","",VLOOKUP(A4,'IMPRESSÃO (Aux)'!$A$4:$I$1048576,6,0))</f>
        <v>2760-X</v>
      </c>
      <c r="G4" s="247" t="str">
        <f>IF(A4="","",VLOOKUP(A4,'IMPRESSÃO (Aux)'!$A$4:$I$1048576,7,0))</f>
        <v>poup</v>
      </c>
      <c r="H4" s="247" t="str">
        <f>IF(A4="","",VLOOKUP(A4,'IMPRESSÃO (Aux)'!$A$4:$I$1048576,8,0))</f>
        <v>21.346-2</v>
      </c>
      <c r="I4" s="248">
        <f>IF(A4="","",SUMIF('IMPRESSÃO (Aux)'!$A$4:$A$1048576,IMPRESSÃO!A4,'IMPRESSÃO (Aux)'!$I$4:$I$1048576))</f>
        <v>1341</v>
      </c>
      <c r="J4" s="261">
        <f>IF(B4="","",1)</f>
        <v>1</v>
      </c>
      <c r="K4">
        <v>11</v>
      </c>
      <c r="M4" t="str">
        <f>D2&amp;"- "&amp;DAY(F2)&amp;"."&amp;MONTH(F2)&amp;"."&amp;YEAR(F2)&amp;" "&amp;"á "&amp;DAY(H2)&amp;"."&amp;MONTH(H2)&amp;"."&amp;YEAR(H2)</f>
        <v>BONITO-UTINGA - PERÍODO- 9.1.2023 á 9.9.2023</v>
      </c>
    </row>
    <row r="5" spans="1:15" x14ac:dyDescent="0.25">
      <c r="A5" s="247">
        <f>IF('IMPRESSÃO (Aux)'!K5="","",'IMPRESSÃO (Aux)'!K5)</f>
        <v>888</v>
      </c>
      <c r="B5" s="247" t="str">
        <f>IF(A5="","",VLOOKUP(A5,'IMPRESSÃO (Aux)'!$A$4:$I$1048576,2,0))</f>
        <v>Ediandro Fideles de Souza</v>
      </c>
      <c r="C5" s="247" t="str">
        <f>IF(A5="","",IF(VLOOKUP(A5,'IMPRESSÃO (Aux)'!$A$4:$I$1048576,3,0)=0,"",VLOOKUP(A5,'IMPRESSÃO (Aux)'!$A$4:$I$1048576,3,0)))</f>
        <v/>
      </c>
      <c r="D5" s="247">
        <f>IF(A5="","",SUMIF('IMPRESSÃO (Aux)'!$A$4:$A$1048576,IMPRESSÃO!A5,'IMPRESSÃO (Aux)'!$D$4:$D$1048576))</f>
        <v>567</v>
      </c>
      <c r="E5" s="247" t="str">
        <f>IF(A5="","",VLOOKUP(A5,'IMPRESSÃO (Aux)'!$A$4:$I$1048576,5,0))</f>
        <v>Cx. Econômica</v>
      </c>
      <c r="F5" s="247">
        <f>IF(A5="","",VLOOKUP(A5,'IMPRESSÃO (Aux)'!$A$4:$I$1048576,6,0))</f>
        <v>4601</v>
      </c>
      <c r="G5" s="247">
        <f>IF(A5="","",VLOOKUP(A5,'IMPRESSÃO (Aux)'!$A$4:$I$1048576,7,0))</f>
        <v>13</v>
      </c>
      <c r="H5" s="247" t="str">
        <f>IF(A5="","",VLOOKUP(A5,'IMPRESSÃO (Aux)'!$A$4:$I$1048576,8,0))</f>
        <v>00008773-4</v>
      </c>
      <c r="I5" s="248">
        <f>IF(A5="","",SUMIF('IMPRESSÃO (Aux)'!$A$4:$A$1048576,IMPRESSÃO!A5,'IMPRESSÃO (Aux)'!$I$4:$I$1048576))</f>
        <v>5670</v>
      </c>
      <c r="J5" s="261">
        <f t="shared" ref="J5:J68" si="0">IF(B5="","",1)</f>
        <v>1</v>
      </c>
      <c r="K5">
        <v>888</v>
      </c>
    </row>
    <row r="6" spans="1:15" x14ac:dyDescent="0.25">
      <c r="A6" s="247">
        <f>IF('IMPRESSÃO (Aux)'!K6="","",'IMPRESSÃO (Aux)'!K6)</f>
        <v>890</v>
      </c>
      <c r="B6" s="247" t="str">
        <f>IF(A6="","",VLOOKUP(A6,'IMPRESSÃO (Aux)'!$A$4:$I$1048576,2,0))</f>
        <v>Rozalia Pereira da Silva</v>
      </c>
      <c r="C6" s="247" t="str">
        <f>IF(A6="","",IF(VLOOKUP(A6,'IMPRESSÃO (Aux)'!$A$4:$I$1048576,3,0)=0,"",VLOOKUP(A6,'IMPRESSÃO (Aux)'!$A$4:$I$1048576,3,0)))</f>
        <v/>
      </c>
      <c r="D6" s="247">
        <f>IF(A6="","",SUMIF('IMPRESSÃO (Aux)'!$A$4:$A$1048576,IMPRESSÃO!A6,'IMPRESSÃO (Aux)'!$D$4:$D$1048576))</f>
        <v>34</v>
      </c>
      <c r="E6" s="247" t="str">
        <f>IF(A6="","",VLOOKUP(A6,'IMPRESSÃO (Aux)'!$A$4:$I$1048576,5,0))</f>
        <v>Cx. Econômica</v>
      </c>
      <c r="F6" s="247">
        <f>IF(A6="","",VLOOKUP(A6,'IMPRESSÃO (Aux)'!$A$4:$I$1048576,6,0))</f>
        <v>4818</v>
      </c>
      <c r="G6" s="247">
        <f>IF(A6="","",VLOOKUP(A6,'IMPRESSÃO (Aux)'!$A$4:$I$1048576,7,0))</f>
        <v>13</v>
      </c>
      <c r="H6" s="247" t="str">
        <f>IF(A6="","",VLOOKUP(A6,'IMPRESSÃO (Aux)'!$A$4:$I$1048576,8,0))</f>
        <v>00011738-2</v>
      </c>
      <c r="I6" s="248">
        <f>IF(A6="","",SUMIF('IMPRESSÃO (Aux)'!$A$4:$A$1048576,IMPRESSÃO!A6,'IMPRESSÃO (Aux)'!$I$4:$I$1048576))</f>
        <v>340</v>
      </c>
      <c r="J6" s="261">
        <f t="shared" si="0"/>
        <v>1</v>
      </c>
      <c r="K6">
        <v>890</v>
      </c>
    </row>
    <row r="7" spans="1:15" x14ac:dyDescent="0.25">
      <c r="A7" s="247">
        <f>IF('IMPRESSÃO (Aux)'!K7="","",'IMPRESSÃO (Aux)'!K7)</f>
        <v>44</v>
      </c>
      <c r="B7" s="247" t="str">
        <f>IF(A7="","",VLOOKUP(A7,'IMPRESSÃO (Aux)'!$A$4:$I$1048576,2,0))</f>
        <v>Irislene de Novais</v>
      </c>
      <c r="C7" s="247" t="str">
        <f>IF(A7="","",IF(VLOOKUP(A7,'IMPRESSÃO (Aux)'!$A$4:$I$1048576,3,0)=0,"",VLOOKUP(A7,'IMPRESSÃO (Aux)'!$A$4:$I$1048576,3,0)))</f>
        <v/>
      </c>
      <c r="D7" s="247">
        <f>IF(A7="","",SUMIF('IMPRESSÃO (Aux)'!$A$4:$A$1048576,IMPRESSÃO!A7,'IMPRESSÃO (Aux)'!$D$4:$D$1048576))</f>
        <v>34</v>
      </c>
      <c r="E7" s="247" t="str">
        <f>IF(A7="","",VLOOKUP(A7,'IMPRESSÃO (Aux)'!$A$4:$I$1048576,5,0))</f>
        <v>Bradesco</v>
      </c>
      <c r="F7" s="247" t="str">
        <f>IF(A7="","",VLOOKUP(A7,'IMPRESSÃO (Aux)'!$A$4:$I$1048576,6,0))</f>
        <v>7802-6</v>
      </c>
      <c r="G7" s="247" t="str">
        <f>IF(A7="","",VLOOKUP(A7,'IMPRESSÃO (Aux)'!$A$4:$I$1048576,7,0))</f>
        <v>c/corr</v>
      </c>
      <c r="H7" s="247" t="str">
        <f>IF(A7="","",VLOOKUP(A7,'IMPRESSÃO (Aux)'!$A$4:$I$1048576,8,0))</f>
        <v>0016827-0</v>
      </c>
      <c r="I7" s="248">
        <f>IF(A7="","",SUMIF('IMPRESSÃO (Aux)'!$A$4:$A$1048576,IMPRESSÃO!A7,'IMPRESSÃO (Aux)'!$I$4:$I$1048576))</f>
        <v>340</v>
      </c>
      <c r="J7" s="261">
        <f t="shared" si="0"/>
        <v>1</v>
      </c>
      <c r="K7">
        <v>44</v>
      </c>
    </row>
    <row r="8" spans="1:15" x14ac:dyDescent="0.25">
      <c r="A8" s="247">
        <f>IF('IMPRESSÃO (Aux)'!K8="","",'IMPRESSÃO (Aux)'!K8)</f>
        <v>5</v>
      </c>
      <c r="B8" s="247" t="str">
        <f>IF(A8="","",VLOOKUP(A8,'IMPRESSÃO (Aux)'!$A$4:$I$1048576,2,0))</f>
        <v>Itala Daiane Lopes de Oliveira</v>
      </c>
      <c r="C8" s="247" t="str">
        <f>IF(A8="","",IF(VLOOKUP(A8,'IMPRESSÃO (Aux)'!$A$4:$I$1048576,3,0)=0,"",VLOOKUP(A8,'IMPRESSÃO (Aux)'!$A$4:$I$1048576,3,0)))</f>
        <v/>
      </c>
      <c r="D8" s="247">
        <f>IF(A8="","",SUMIF('IMPRESSÃO (Aux)'!$A$4:$A$1048576,IMPRESSÃO!A8,'IMPRESSÃO (Aux)'!$D$4:$D$1048576))</f>
        <v>55</v>
      </c>
      <c r="E8" s="247" t="str">
        <f>IF(A8="","",VLOOKUP(A8,'IMPRESSÃO (Aux)'!$A$4:$I$1048576,5,0))</f>
        <v>Cx. Econômica</v>
      </c>
      <c r="F8" s="247">
        <f>IF(A8="","",VLOOKUP(A8,'IMPRESSÃO (Aux)'!$A$4:$I$1048576,6,0))</f>
        <v>780</v>
      </c>
      <c r="G8" s="247">
        <f>IF(A8="","",VLOOKUP(A8,'IMPRESSÃO (Aux)'!$A$4:$I$1048576,7,0))</f>
        <v>1288</v>
      </c>
      <c r="H8" s="247" t="str">
        <f>IF(A8="","",VLOOKUP(A8,'IMPRESSÃO (Aux)'!$A$4:$I$1048576,8,0))</f>
        <v>835383045-9</v>
      </c>
      <c r="I8" s="248">
        <f>IF(A8="","",SUMIF('IMPRESSÃO (Aux)'!$A$4:$A$1048576,IMPRESSÃO!A8,'IMPRESSÃO (Aux)'!$I$4:$I$1048576))</f>
        <v>510</v>
      </c>
      <c r="J8" s="261">
        <f t="shared" si="0"/>
        <v>1</v>
      </c>
      <c r="K8">
        <v>11</v>
      </c>
    </row>
    <row r="9" spans="1:15" x14ac:dyDescent="0.25">
      <c r="A9" s="247" t="str">
        <f>IF('IMPRESSÃO (Aux)'!K9="","",'IMPRESSÃO (Aux)'!K9)</f>
        <v/>
      </c>
      <c r="B9" s="247" t="str">
        <f>IF(A9="","",VLOOKUP(A9,'IMPRESSÃO (Aux)'!$A$4:$I$1048576,2,0))</f>
        <v/>
      </c>
      <c r="C9" s="247" t="str">
        <f>IF(A9="","",IF(VLOOKUP(A9,'IMPRESSÃO (Aux)'!$A$4:$I$1048576,3,0)=0,"",VLOOKUP(A9,'IMPRESSÃO (Aux)'!$A$4:$I$1048576,3,0)))</f>
        <v/>
      </c>
      <c r="D9" s="247" t="str">
        <f>IF(A9="","",SUMIF('IMPRESSÃO (Aux)'!$A$4:$A$1048576,IMPRESSÃO!A9,'IMPRESSÃO (Aux)'!$D$4:$D$1048576))</f>
        <v/>
      </c>
      <c r="E9" s="247" t="str">
        <f>IF(A9="","",VLOOKUP(A9,'IMPRESSÃO (Aux)'!$A$4:$I$1048576,5,0))</f>
        <v/>
      </c>
      <c r="F9" s="247" t="str">
        <f>IF(A9="","",VLOOKUP(A9,'IMPRESSÃO (Aux)'!$A$4:$I$1048576,6,0))</f>
        <v/>
      </c>
      <c r="G9" s="247" t="str">
        <f>IF(A9="","",VLOOKUP(A9,'IMPRESSÃO (Aux)'!$A$4:$I$1048576,7,0))</f>
        <v/>
      </c>
      <c r="H9" s="247" t="str">
        <f>IF(A9="","",VLOOKUP(A9,'IMPRESSÃO (Aux)'!$A$4:$I$1048576,8,0))</f>
        <v/>
      </c>
      <c r="I9" s="248" t="str">
        <f>IF(A9="","",SUMIF('IMPRESSÃO (Aux)'!$A$4:$A$1048576,IMPRESSÃO!A9,'IMPRESSÃO (Aux)'!$I$4:$I$1048576))</f>
        <v/>
      </c>
      <c r="J9" s="261" t="str">
        <f t="shared" si="0"/>
        <v/>
      </c>
      <c r="K9">
        <v>5</v>
      </c>
    </row>
    <row r="10" spans="1:15" x14ac:dyDescent="0.25">
      <c r="A10" s="247" t="str">
        <f>IF('IMPRESSÃO (Aux)'!K10="","",'IMPRESSÃO (Aux)'!K10)</f>
        <v/>
      </c>
      <c r="B10" s="247" t="str">
        <f>IF(A10="","",VLOOKUP(A10,'IMPRESSÃO (Aux)'!$A$4:$I$1048576,2,0))</f>
        <v/>
      </c>
      <c r="C10" s="247" t="str">
        <f>IF(A10="","",IF(VLOOKUP(A10,'IMPRESSÃO (Aux)'!$A$4:$I$1048576,3,0)=0,"",VLOOKUP(A10,'IMPRESSÃO (Aux)'!$A$4:$I$1048576,3,0)))</f>
        <v/>
      </c>
      <c r="D10" s="247" t="str">
        <f>IF(A10="","",SUMIF('IMPRESSÃO (Aux)'!$A$4:$A$1048576,IMPRESSÃO!A10,'IMPRESSÃO (Aux)'!$D$4:$D$1048576))</f>
        <v/>
      </c>
      <c r="E10" s="247" t="str">
        <f>IF(A10="","",VLOOKUP(A10,'IMPRESSÃO (Aux)'!$A$4:$I$1048576,5,0))</f>
        <v/>
      </c>
      <c r="F10" s="247" t="str">
        <f>IF(A10="","",VLOOKUP(A10,'IMPRESSÃO (Aux)'!$A$4:$I$1048576,6,0))</f>
        <v/>
      </c>
      <c r="G10" s="247" t="str">
        <f>IF(A10="","",VLOOKUP(A10,'IMPRESSÃO (Aux)'!$A$4:$I$1048576,7,0))</f>
        <v/>
      </c>
      <c r="H10" s="247" t="str">
        <f>IF(A10="","",VLOOKUP(A10,'IMPRESSÃO (Aux)'!$A$4:$I$1048576,8,0))</f>
        <v/>
      </c>
      <c r="I10" s="248" t="str">
        <f>IF(A10="","",SUMIF('IMPRESSÃO (Aux)'!$A$4:$A$1048576,IMPRESSÃO!A10,'IMPRESSÃO (Aux)'!$I$4:$I$1048576))</f>
        <v/>
      </c>
      <c r="J10" s="261" t="str">
        <f t="shared" si="0"/>
        <v/>
      </c>
      <c r="K10">
        <v>5</v>
      </c>
    </row>
    <row r="11" spans="1:15" x14ac:dyDescent="0.25">
      <c r="A11" s="247" t="str">
        <f>IF('IMPRESSÃO (Aux)'!K11="","",'IMPRESSÃO (Aux)'!K11)</f>
        <v/>
      </c>
      <c r="B11" s="247" t="str">
        <f>IF(A11="","",VLOOKUP(A11,'IMPRESSÃO (Aux)'!$A$4:$I$1048576,2,0))</f>
        <v/>
      </c>
      <c r="C11" s="247" t="str">
        <f>IF(A11="","",IF(VLOOKUP(A11,'IMPRESSÃO (Aux)'!$A$4:$I$1048576,3,0)=0,"",VLOOKUP(A11,'IMPRESSÃO (Aux)'!$A$4:$I$1048576,3,0)))</f>
        <v/>
      </c>
      <c r="D11" s="247" t="str">
        <f>IF(A11="","",SUMIF('IMPRESSÃO (Aux)'!$A$4:$A$1048576,IMPRESSÃO!A11,'IMPRESSÃO (Aux)'!$D$4:$D$1048576))</f>
        <v/>
      </c>
      <c r="E11" s="247" t="str">
        <f>IF(A11="","",VLOOKUP(A11,'IMPRESSÃO (Aux)'!$A$4:$I$1048576,5,0))</f>
        <v/>
      </c>
      <c r="F11" s="247" t="str">
        <f>IF(A11="","",VLOOKUP(A11,'IMPRESSÃO (Aux)'!$A$4:$I$1048576,6,0))</f>
        <v/>
      </c>
      <c r="G11" s="247" t="str">
        <f>IF(A11="","",VLOOKUP(A11,'IMPRESSÃO (Aux)'!$A$4:$I$1048576,7,0))</f>
        <v/>
      </c>
      <c r="H11" s="247" t="str">
        <f>IF(A11="","",VLOOKUP(A11,'IMPRESSÃO (Aux)'!$A$4:$I$1048576,8,0))</f>
        <v/>
      </c>
      <c r="I11" s="248" t="str">
        <f>IF(A11="","",SUMIF('IMPRESSÃO (Aux)'!$A$4:$A$1048576,IMPRESSÃO!A11,'IMPRESSÃO (Aux)'!$I$4:$I$1048576))</f>
        <v/>
      </c>
      <c r="J11" s="261" t="str">
        <f t="shared" si="0"/>
        <v/>
      </c>
    </row>
    <row r="12" spans="1:15" x14ac:dyDescent="0.25">
      <c r="A12" s="247" t="str">
        <f>IF('IMPRESSÃO (Aux)'!K12="","",'IMPRESSÃO (Aux)'!K12)</f>
        <v/>
      </c>
      <c r="B12" s="247" t="str">
        <f>IF(A12="","",VLOOKUP(A12,'IMPRESSÃO (Aux)'!$A$4:$I$1048576,2,0))</f>
        <v/>
      </c>
      <c r="C12" s="247" t="str">
        <f>IF(A12="","",IF(VLOOKUP(A12,'IMPRESSÃO (Aux)'!$A$4:$I$1048576,3,0)=0,"",VLOOKUP(A12,'IMPRESSÃO (Aux)'!$A$4:$I$1048576,3,0)))</f>
        <v/>
      </c>
      <c r="D12" s="247" t="str">
        <f>IF(A12="","",SUMIF('IMPRESSÃO (Aux)'!$A$4:$A$1048576,IMPRESSÃO!A12,'IMPRESSÃO (Aux)'!$D$4:$D$1048576))</f>
        <v/>
      </c>
      <c r="E12" s="247" t="str">
        <f>IF(A12="","",VLOOKUP(A12,'IMPRESSÃO (Aux)'!$A$4:$I$1048576,5,0))</f>
        <v/>
      </c>
      <c r="F12" s="247" t="str">
        <f>IF(A12="","",VLOOKUP(A12,'IMPRESSÃO (Aux)'!$A$4:$I$1048576,6,0))</f>
        <v/>
      </c>
      <c r="G12" s="247" t="str">
        <f>IF(A12="","",VLOOKUP(A12,'IMPRESSÃO (Aux)'!$A$4:$I$1048576,7,0))</f>
        <v/>
      </c>
      <c r="H12" s="247" t="str">
        <f>IF(A12="","",VLOOKUP(A12,'IMPRESSÃO (Aux)'!$A$4:$I$1048576,8,0))</f>
        <v/>
      </c>
      <c r="I12" s="248" t="str">
        <f>IF(A12="","",SUMIF('IMPRESSÃO (Aux)'!$A$4:$A$1048576,IMPRESSÃO!A12,'IMPRESSÃO (Aux)'!$I$4:$I$1048576))</f>
        <v/>
      </c>
      <c r="J12" s="261" t="str">
        <f t="shared" si="0"/>
        <v/>
      </c>
    </row>
    <row r="13" spans="1:15" x14ac:dyDescent="0.25">
      <c r="A13" s="247" t="str">
        <f>IF('IMPRESSÃO (Aux)'!K13="","",'IMPRESSÃO (Aux)'!K13)</f>
        <v/>
      </c>
      <c r="B13" s="247" t="str">
        <f>IF(A13="","",VLOOKUP(A13,'IMPRESSÃO (Aux)'!$A$4:$I$1048576,2,0))</f>
        <v/>
      </c>
      <c r="C13" s="247" t="str">
        <f>IF(A13="","",IF(VLOOKUP(A13,'IMPRESSÃO (Aux)'!$A$4:$I$1048576,3,0)=0,"",VLOOKUP(A13,'IMPRESSÃO (Aux)'!$A$4:$I$1048576,3,0)))</f>
        <v/>
      </c>
      <c r="D13" s="247" t="str">
        <f>IF(A13="","",SUMIF('IMPRESSÃO (Aux)'!$A$4:$A$1048576,IMPRESSÃO!A13,'IMPRESSÃO (Aux)'!$D$4:$D$1048576))</f>
        <v/>
      </c>
      <c r="E13" s="247" t="str">
        <f>IF(A13="","",VLOOKUP(A13,'IMPRESSÃO (Aux)'!$A$4:$I$1048576,5,0))</f>
        <v/>
      </c>
      <c r="F13" s="247" t="str">
        <f>IF(A13="","",VLOOKUP(A13,'IMPRESSÃO (Aux)'!$A$4:$I$1048576,6,0))</f>
        <v/>
      </c>
      <c r="G13" s="247" t="str">
        <f>IF(A13="","",VLOOKUP(A13,'IMPRESSÃO (Aux)'!$A$4:$I$1048576,7,0))</f>
        <v/>
      </c>
      <c r="H13" s="247" t="str">
        <f>IF(A13="","",VLOOKUP(A13,'IMPRESSÃO (Aux)'!$A$4:$I$1048576,8,0))</f>
        <v/>
      </c>
      <c r="I13" s="248" t="str">
        <f>IF(A13="","",SUMIF('IMPRESSÃO (Aux)'!$A$4:$A$1048576,IMPRESSÃO!A13,'IMPRESSÃO (Aux)'!$I$4:$I$1048576))</f>
        <v/>
      </c>
      <c r="J13" s="261" t="str">
        <f t="shared" si="0"/>
        <v/>
      </c>
    </row>
    <row r="14" spans="1:15" x14ac:dyDescent="0.25">
      <c r="A14" s="247" t="str">
        <f>IF('IMPRESSÃO (Aux)'!K14="","",'IMPRESSÃO (Aux)'!K14)</f>
        <v/>
      </c>
      <c r="B14" s="247" t="str">
        <f>IF(A14="","",VLOOKUP(A14,'IMPRESSÃO (Aux)'!$A$4:$I$1048576,2,0))</f>
        <v/>
      </c>
      <c r="C14" s="247" t="str">
        <f>IF(A14="","",IF(VLOOKUP(A14,'IMPRESSÃO (Aux)'!$A$4:$I$1048576,3,0)=0,"",VLOOKUP(A14,'IMPRESSÃO (Aux)'!$A$4:$I$1048576,3,0)))</f>
        <v/>
      </c>
      <c r="D14" s="247" t="str">
        <f>IF(A14="","",SUMIF('IMPRESSÃO (Aux)'!$A$4:$A$1048576,IMPRESSÃO!A14,'IMPRESSÃO (Aux)'!$D$4:$D$1048576))</f>
        <v/>
      </c>
      <c r="E14" s="247" t="str">
        <f>IF(A14="","",VLOOKUP(A14,'IMPRESSÃO (Aux)'!$A$4:$I$1048576,5,0))</f>
        <v/>
      </c>
      <c r="F14" s="247" t="str">
        <f>IF(A14="","",VLOOKUP(A14,'IMPRESSÃO (Aux)'!$A$4:$I$1048576,6,0))</f>
        <v/>
      </c>
      <c r="G14" s="247" t="str">
        <f>IF(A14="","",VLOOKUP(A14,'IMPRESSÃO (Aux)'!$A$4:$I$1048576,7,0))</f>
        <v/>
      </c>
      <c r="H14" s="247" t="str">
        <f>IF(A14="","",VLOOKUP(A14,'IMPRESSÃO (Aux)'!$A$4:$I$1048576,8,0))</f>
        <v/>
      </c>
      <c r="I14" s="248" t="str">
        <f>IF(A14="","",SUMIF('IMPRESSÃO (Aux)'!$A$4:$A$1048576,IMPRESSÃO!A14,'IMPRESSÃO (Aux)'!$I$4:$I$1048576))</f>
        <v/>
      </c>
      <c r="J14" s="261" t="str">
        <f t="shared" si="0"/>
        <v/>
      </c>
    </row>
    <row r="15" spans="1:15" x14ac:dyDescent="0.25">
      <c r="A15" s="247" t="str">
        <f>IF('IMPRESSÃO (Aux)'!K15="","",'IMPRESSÃO (Aux)'!K15)</f>
        <v/>
      </c>
      <c r="B15" s="247" t="str">
        <f>IF(A15="","",VLOOKUP(A15,'IMPRESSÃO (Aux)'!$A$4:$I$1048576,2,0))</f>
        <v/>
      </c>
      <c r="C15" s="247" t="str">
        <f>IF(A15="","",IF(VLOOKUP(A15,'IMPRESSÃO (Aux)'!$A$4:$I$1048576,3,0)=0,"",VLOOKUP(A15,'IMPRESSÃO (Aux)'!$A$4:$I$1048576,3,0)))</f>
        <v/>
      </c>
      <c r="D15" s="247" t="str">
        <f>IF(A15="","",SUMIF('IMPRESSÃO (Aux)'!$A$4:$A$1048576,IMPRESSÃO!A15,'IMPRESSÃO (Aux)'!$D$4:$D$1048576))</f>
        <v/>
      </c>
      <c r="E15" s="247" t="str">
        <f>IF(A15="","",VLOOKUP(A15,'IMPRESSÃO (Aux)'!$A$4:$I$1048576,5,0))</f>
        <v/>
      </c>
      <c r="F15" s="247" t="str">
        <f>IF(A15="","",VLOOKUP(A15,'IMPRESSÃO (Aux)'!$A$4:$I$1048576,6,0))</f>
        <v/>
      </c>
      <c r="G15" s="247" t="str">
        <f>IF(A15="","",VLOOKUP(A15,'IMPRESSÃO (Aux)'!$A$4:$I$1048576,7,0))</f>
        <v/>
      </c>
      <c r="H15" s="247" t="str">
        <f>IF(A15="","",VLOOKUP(A15,'IMPRESSÃO (Aux)'!$A$4:$I$1048576,8,0))</f>
        <v/>
      </c>
      <c r="I15" s="248" t="str">
        <f>IF(A15="","",SUMIF('IMPRESSÃO (Aux)'!$A$4:$A$1048576,IMPRESSÃO!A15,'IMPRESSÃO (Aux)'!$I$4:$I$1048576))</f>
        <v/>
      </c>
      <c r="J15" s="261" t="str">
        <f t="shared" si="0"/>
        <v/>
      </c>
    </row>
    <row r="16" spans="1:15" x14ac:dyDescent="0.25">
      <c r="A16" s="247" t="str">
        <f>IF('IMPRESSÃO (Aux)'!K16="","",'IMPRESSÃO (Aux)'!K16)</f>
        <v/>
      </c>
      <c r="B16" s="247" t="str">
        <f>IF(A16="","",VLOOKUP(A16,'IMPRESSÃO (Aux)'!$A$4:$I$1048576,2,0))</f>
        <v/>
      </c>
      <c r="C16" s="247" t="str">
        <f>IF(A16="","",IF(VLOOKUP(A16,'IMPRESSÃO (Aux)'!$A$4:$I$1048576,3,0)=0,"",VLOOKUP(A16,'IMPRESSÃO (Aux)'!$A$4:$I$1048576,3,0)))</f>
        <v/>
      </c>
      <c r="D16" s="247" t="str">
        <f>IF(A16="","",SUMIF('IMPRESSÃO (Aux)'!$A$4:$A$1048576,IMPRESSÃO!A16,'IMPRESSÃO (Aux)'!$D$4:$D$1048576))</f>
        <v/>
      </c>
      <c r="E16" s="247" t="str">
        <f>IF(A16="","",VLOOKUP(A16,'IMPRESSÃO (Aux)'!$A$4:$I$1048576,5,0))</f>
        <v/>
      </c>
      <c r="F16" s="247" t="str">
        <f>IF(A16="","",VLOOKUP(A16,'IMPRESSÃO (Aux)'!$A$4:$I$1048576,6,0))</f>
        <v/>
      </c>
      <c r="G16" s="247" t="str">
        <f>IF(A16="","",VLOOKUP(A16,'IMPRESSÃO (Aux)'!$A$4:$I$1048576,7,0))</f>
        <v/>
      </c>
      <c r="H16" s="247" t="str">
        <f>IF(A16="","",VLOOKUP(A16,'IMPRESSÃO (Aux)'!$A$4:$I$1048576,8,0))</f>
        <v/>
      </c>
      <c r="I16" s="248" t="str">
        <f>IF(A16="","",SUMIF('IMPRESSÃO (Aux)'!$A$4:$A$1048576,IMPRESSÃO!A16,'IMPRESSÃO (Aux)'!$I$4:$I$1048576))</f>
        <v/>
      </c>
      <c r="J16" s="261" t="str">
        <f t="shared" si="0"/>
        <v/>
      </c>
    </row>
    <row r="17" spans="1:10" x14ac:dyDescent="0.25">
      <c r="A17" s="247" t="str">
        <f>IF('IMPRESSÃO (Aux)'!K17="","",'IMPRESSÃO (Aux)'!K17)</f>
        <v/>
      </c>
      <c r="B17" s="247" t="str">
        <f>IF(A17="","",VLOOKUP(A17,'IMPRESSÃO (Aux)'!$A$4:$I$1048576,2,0))</f>
        <v/>
      </c>
      <c r="C17" s="247" t="str">
        <f>IF(A17="","",IF(VLOOKUP(A17,'IMPRESSÃO (Aux)'!$A$4:$I$1048576,3,0)=0,"",VLOOKUP(A17,'IMPRESSÃO (Aux)'!$A$4:$I$1048576,3,0)))</f>
        <v/>
      </c>
      <c r="D17" s="247" t="str">
        <f>IF(A17="","",SUMIF('IMPRESSÃO (Aux)'!$A$4:$A$1048576,IMPRESSÃO!A17,'IMPRESSÃO (Aux)'!$D$4:$D$1048576))</f>
        <v/>
      </c>
      <c r="E17" s="247" t="str">
        <f>IF(A17="","",VLOOKUP(A17,'IMPRESSÃO (Aux)'!$A$4:$I$1048576,5,0))</f>
        <v/>
      </c>
      <c r="F17" s="247" t="str">
        <f>IF(A17="","",VLOOKUP(A17,'IMPRESSÃO (Aux)'!$A$4:$I$1048576,6,0))</f>
        <v/>
      </c>
      <c r="G17" s="247" t="str">
        <f>IF(A17="","",VLOOKUP(A17,'IMPRESSÃO (Aux)'!$A$4:$I$1048576,7,0))</f>
        <v/>
      </c>
      <c r="H17" s="247" t="str">
        <f>IF(A17="","",VLOOKUP(A17,'IMPRESSÃO (Aux)'!$A$4:$I$1048576,8,0))</f>
        <v/>
      </c>
      <c r="I17" s="248" t="str">
        <f>IF(A17="","",SUMIF('IMPRESSÃO (Aux)'!$A$4:$A$1048576,IMPRESSÃO!A17,'IMPRESSÃO (Aux)'!$I$4:$I$1048576))</f>
        <v/>
      </c>
      <c r="J17" s="261" t="str">
        <f t="shared" si="0"/>
        <v/>
      </c>
    </row>
    <row r="18" spans="1:10" x14ac:dyDescent="0.25">
      <c r="A18" s="247" t="str">
        <f>IF('IMPRESSÃO (Aux)'!K18="","",'IMPRESSÃO (Aux)'!K18)</f>
        <v/>
      </c>
      <c r="B18" s="247" t="str">
        <f>IF(A18="","",VLOOKUP(A18,'IMPRESSÃO (Aux)'!$A$4:$I$1048576,2,0))</f>
        <v/>
      </c>
      <c r="C18" s="247" t="str">
        <f>IF(A18="","",IF(VLOOKUP(A18,'IMPRESSÃO (Aux)'!$A$4:$I$1048576,3,0)=0,"",VLOOKUP(A18,'IMPRESSÃO (Aux)'!$A$4:$I$1048576,3,0)))</f>
        <v/>
      </c>
      <c r="D18" s="247" t="str">
        <f>IF(A18="","",SUMIF('IMPRESSÃO (Aux)'!$A$4:$A$1048576,IMPRESSÃO!A18,'IMPRESSÃO (Aux)'!$D$4:$D$1048576))</f>
        <v/>
      </c>
      <c r="E18" s="247" t="str">
        <f>IF(A18="","",VLOOKUP(A18,'IMPRESSÃO (Aux)'!$A$4:$I$1048576,5,0))</f>
        <v/>
      </c>
      <c r="F18" s="247" t="str">
        <f>IF(A18="","",VLOOKUP(A18,'IMPRESSÃO (Aux)'!$A$4:$I$1048576,6,0))</f>
        <v/>
      </c>
      <c r="G18" s="247" t="str">
        <f>IF(A18="","",VLOOKUP(A18,'IMPRESSÃO (Aux)'!$A$4:$I$1048576,7,0))</f>
        <v/>
      </c>
      <c r="H18" s="247" t="str">
        <f>IF(A18="","",VLOOKUP(A18,'IMPRESSÃO (Aux)'!$A$4:$I$1048576,8,0))</f>
        <v/>
      </c>
      <c r="I18" s="248" t="str">
        <f>IF(A18="","",SUMIF('IMPRESSÃO (Aux)'!$A$4:$A$1048576,IMPRESSÃO!A18,'IMPRESSÃO (Aux)'!$I$4:$I$1048576))</f>
        <v/>
      </c>
      <c r="J18" s="261" t="str">
        <f t="shared" si="0"/>
        <v/>
      </c>
    </row>
    <row r="19" spans="1:10" x14ac:dyDescent="0.25">
      <c r="A19" s="247" t="str">
        <f>IF('IMPRESSÃO (Aux)'!K19="","",'IMPRESSÃO (Aux)'!K19)</f>
        <v/>
      </c>
      <c r="B19" s="247" t="str">
        <f>IF(A19="","",VLOOKUP(A19,'IMPRESSÃO (Aux)'!$A$4:$I$1048576,2,0))</f>
        <v/>
      </c>
      <c r="C19" s="247" t="str">
        <f>IF(A19="","",IF(VLOOKUP(A19,'IMPRESSÃO (Aux)'!$A$4:$I$1048576,3,0)=0,"",VLOOKUP(A19,'IMPRESSÃO (Aux)'!$A$4:$I$1048576,3,0)))</f>
        <v/>
      </c>
      <c r="D19" s="247" t="str">
        <f>IF(A19="","",SUMIF('IMPRESSÃO (Aux)'!$A$4:$A$1048576,IMPRESSÃO!A19,'IMPRESSÃO (Aux)'!$D$4:$D$1048576))</f>
        <v/>
      </c>
      <c r="E19" s="247" t="str">
        <f>IF(A19="","",VLOOKUP(A19,'IMPRESSÃO (Aux)'!$A$4:$I$1048576,5,0))</f>
        <v/>
      </c>
      <c r="F19" s="247" t="str">
        <f>IF(A19="","",VLOOKUP(A19,'IMPRESSÃO (Aux)'!$A$4:$I$1048576,6,0))</f>
        <v/>
      </c>
      <c r="G19" s="247" t="str">
        <f>IF(A19="","",VLOOKUP(A19,'IMPRESSÃO (Aux)'!$A$4:$I$1048576,7,0))</f>
        <v/>
      </c>
      <c r="H19" s="247" t="str">
        <f>IF(A19="","",VLOOKUP(A19,'IMPRESSÃO (Aux)'!$A$4:$I$1048576,8,0))</f>
        <v/>
      </c>
      <c r="I19" s="248" t="str">
        <f>IF(A19="","",SUMIF('IMPRESSÃO (Aux)'!$A$4:$A$1048576,IMPRESSÃO!A19,'IMPRESSÃO (Aux)'!$I$4:$I$1048576))</f>
        <v/>
      </c>
      <c r="J19" s="261" t="str">
        <f t="shared" si="0"/>
        <v/>
      </c>
    </row>
    <row r="20" spans="1:10" x14ac:dyDescent="0.25">
      <c r="A20" s="247" t="str">
        <f>IF('IMPRESSÃO (Aux)'!K20="","",'IMPRESSÃO (Aux)'!K20)</f>
        <v/>
      </c>
      <c r="B20" s="247" t="str">
        <f>IF(A20="","",VLOOKUP(A20,'IMPRESSÃO (Aux)'!$A$4:$I$1048576,2,0))</f>
        <v/>
      </c>
      <c r="C20" s="247" t="str">
        <f>IF(A20="","",IF(VLOOKUP(A20,'IMPRESSÃO (Aux)'!$A$4:$I$1048576,3,0)=0,"",VLOOKUP(A20,'IMPRESSÃO (Aux)'!$A$4:$I$1048576,3,0)))</f>
        <v/>
      </c>
      <c r="D20" s="247" t="str">
        <f>IF(A20="","",SUMIF('IMPRESSÃO (Aux)'!$A$4:$A$1048576,IMPRESSÃO!A20,'IMPRESSÃO (Aux)'!$D$4:$D$1048576))</f>
        <v/>
      </c>
      <c r="E20" s="247" t="str">
        <f>IF(A20="","",VLOOKUP(A20,'IMPRESSÃO (Aux)'!$A$4:$I$1048576,5,0))</f>
        <v/>
      </c>
      <c r="F20" s="247" t="str">
        <f>IF(A20="","",VLOOKUP(A20,'IMPRESSÃO (Aux)'!$A$4:$I$1048576,6,0))</f>
        <v/>
      </c>
      <c r="G20" s="247" t="str">
        <f>IF(A20="","",VLOOKUP(A20,'IMPRESSÃO (Aux)'!$A$4:$I$1048576,7,0))</f>
        <v/>
      </c>
      <c r="H20" s="247" t="str">
        <f>IF(A20="","",VLOOKUP(A20,'IMPRESSÃO (Aux)'!$A$4:$I$1048576,8,0))</f>
        <v/>
      </c>
      <c r="I20" s="248" t="str">
        <f>IF(A20="","",SUMIF('IMPRESSÃO (Aux)'!$A$4:$A$1048576,IMPRESSÃO!A20,'IMPRESSÃO (Aux)'!$I$4:$I$1048576))</f>
        <v/>
      </c>
      <c r="J20" s="261" t="str">
        <f t="shared" si="0"/>
        <v/>
      </c>
    </row>
    <row r="21" spans="1:10" x14ac:dyDescent="0.25">
      <c r="A21" s="247" t="str">
        <f>IF('IMPRESSÃO (Aux)'!K21="","",'IMPRESSÃO (Aux)'!K21)</f>
        <v/>
      </c>
      <c r="B21" s="247" t="str">
        <f>IF(A21="","",VLOOKUP(A21,'IMPRESSÃO (Aux)'!$A$4:$I$1048576,2,0))</f>
        <v/>
      </c>
      <c r="C21" s="247" t="str">
        <f>IF(A21="","",IF(VLOOKUP(A21,'IMPRESSÃO (Aux)'!$A$4:$I$1048576,3,0)=0,"",VLOOKUP(A21,'IMPRESSÃO (Aux)'!$A$4:$I$1048576,3,0)))</f>
        <v/>
      </c>
      <c r="D21" s="247" t="str">
        <f>IF(A21="","",SUMIF('IMPRESSÃO (Aux)'!$A$4:$A$1048576,IMPRESSÃO!A21,'IMPRESSÃO (Aux)'!$D$4:$D$1048576))</f>
        <v/>
      </c>
      <c r="E21" s="247" t="str">
        <f>IF(A21="","",VLOOKUP(A21,'IMPRESSÃO (Aux)'!$A$4:$I$1048576,5,0))</f>
        <v/>
      </c>
      <c r="F21" s="247" t="str">
        <f>IF(A21="","",VLOOKUP(A21,'IMPRESSÃO (Aux)'!$A$4:$I$1048576,6,0))</f>
        <v/>
      </c>
      <c r="G21" s="247" t="str">
        <f>IF(A21="","",VLOOKUP(A21,'IMPRESSÃO (Aux)'!$A$4:$I$1048576,7,0))</f>
        <v/>
      </c>
      <c r="H21" s="247" t="str">
        <f>IF(A21="","",VLOOKUP(A21,'IMPRESSÃO (Aux)'!$A$4:$I$1048576,8,0))</f>
        <v/>
      </c>
      <c r="I21" s="248" t="str">
        <f>IF(A21="","",SUMIF('IMPRESSÃO (Aux)'!$A$4:$A$1048576,IMPRESSÃO!A21,'IMPRESSÃO (Aux)'!$I$4:$I$1048576))</f>
        <v/>
      </c>
      <c r="J21" s="261" t="str">
        <f t="shared" si="0"/>
        <v/>
      </c>
    </row>
    <row r="22" spans="1:10" x14ac:dyDescent="0.25">
      <c r="A22" s="247" t="str">
        <f>IF('IMPRESSÃO (Aux)'!K22="","",'IMPRESSÃO (Aux)'!K22)</f>
        <v/>
      </c>
      <c r="B22" s="247" t="str">
        <f>IF(A22="","",VLOOKUP(A22,'IMPRESSÃO (Aux)'!$A$4:$I$1048576,2,0))</f>
        <v/>
      </c>
      <c r="C22" s="247" t="str">
        <f>IF(A22="","",IF(VLOOKUP(A22,'IMPRESSÃO (Aux)'!$A$4:$I$1048576,3,0)=0,"",VLOOKUP(A22,'IMPRESSÃO (Aux)'!$A$4:$I$1048576,3,0)))</f>
        <v/>
      </c>
      <c r="D22" s="247" t="str">
        <f>IF(A22="","",SUMIF('IMPRESSÃO (Aux)'!$A$4:$A$1048576,IMPRESSÃO!A22,'IMPRESSÃO (Aux)'!$D$4:$D$1048576))</f>
        <v/>
      </c>
      <c r="E22" s="247" t="str">
        <f>IF(A22="","",VLOOKUP(A22,'IMPRESSÃO (Aux)'!$A$4:$I$1048576,5,0))</f>
        <v/>
      </c>
      <c r="F22" s="247" t="str">
        <f>IF(A22="","",VLOOKUP(A22,'IMPRESSÃO (Aux)'!$A$4:$I$1048576,6,0))</f>
        <v/>
      </c>
      <c r="G22" s="247" t="str">
        <f>IF(A22="","",VLOOKUP(A22,'IMPRESSÃO (Aux)'!$A$4:$I$1048576,7,0))</f>
        <v/>
      </c>
      <c r="H22" s="247" t="str">
        <f>IF(A22="","",VLOOKUP(A22,'IMPRESSÃO (Aux)'!$A$4:$I$1048576,8,0))</f>
        <v/>
      </c>
      <c r="I22" s="248" t="str">
        <f>IF(A22="","",SUMIF('IMPRESSÃO (Aux)'!$A$4:$A$1048576,IMPRESSÃO!A22,'IMPRESSÃO (Aux)'!$I$4:$I$1048576))</f>
        <v/>
      </c>
      <c r="J22" s="261" t="str">
        <f t="shared" si="0"/>
        <v/>
      </c>
    </row>
    <row r="23" spans="1:10" x14ac:dyDescent="0.25">
      <c r="A23" s="247" t="str">
        <f>IF('IMPRESSÃO (Aux)'!K23="","",'IMPRESSÃO (Aux)'!K23)</f>
        <v/>
      </c>
      <c r="B23" s="247" t="str">
        <f>IF(A23="","",VLOOKUP(A23,'IMPRESSÃO (Aux)'!$A$4:$I$1048576,2,0))</f>
        <v/>
      </c>
      <c r="C23" s="247" t="str">
        <f>IF(A23="","",IF(VLOOKUP(A23,'IMPRESSÃO (Aux)'!$A$4:$I$1048576,3,0)=0,"",VLOOKUP(A23,'IMPRESSÃO (Aux)'!$A$4:$I$1048576,3,0)))</f>
        <v/>
      </c>
      <c r="D23" s="247" t="str">
        <f>IF(A23="","",SUMIF('IMPRESSÃO (Aux)'!$A$4:$A$1048576,IMPRESSÃO!A23,'IMPRESSÃO (Aux)'!$D$4:$D$1048576))</f>
        <v/>
      </c>
      <c r="E23" s="247" t="str">
        <f>IF(A23="","",VLOOKUP(A23,'IMPRESSÃO (Aux)'!$A$4:$I$1048576,5,0))</f>
        <v/>
      </c>
      <c r="F23" s="247" t="str">
        <f>IF(A23="","",VLOOKUP(A23,'IMPRESSÃO (Aux)'!$A$4:$I$1048576,6,0))</f>
        <v/>
      </c>
      <c r="G23" s="247" t="str">
        <f>IF(A23="","",VLOOKUP(A23,'IMPRESSÃO (Aux)'!$A$4:$I$1048576,7,0))</f>
        <v/>
      </c>
      <c r="H23" s="247" t="str">
        <f>IF(A23="","",VLOOKUP(A23,'IMPRESSÃO (Aux)'!$A$4:$I$1048576,8,0))</f>
        <v/>
      </c>
      <c r="I23" s="248" t="str">
        <f>IF(A23="","",SUMIF('IMPRESSÃO (Aux)'!$A$4:$A$1048576,IMPRESSÃO!A23,'IMPRESSÃO (Aux)'!$I$4:$I$1048576))</f>
        <v/>
      </c>
      <c r="J23" s="261" t="str">
        <f t="shared" si="0"/>
        <v/>
      </c>
    </row>
    <row r="24" spans="1:10" x14ac:dyDescent="0.25">
      <c r="A24" s="247" t="str">
        <f>IF('IMPRESSÃO (Aux)'!K24="","",'IMPRESSÃO (Aux)'!K24)</f>
        <v/>
      </c>
      <c r="B24" s="247" t="str">
        <f>IF(A24="","",VLOOKUP(A24,'IMPRESSÃO (Aux)'!$A$4:$I$1048576,2,0))</f>
        <v/>
      </c>
      <c r="C24" s="247" t="str">
        <f>IF(A24="","",IF(VLOOKUP(A24,'IMPRESSÃO (Aux)'!$A$4:$I$1048576,3,0)=0,"",VLOOKUP(A24,'IMPRESSÃO (Aux)'!$A$4:$I$1048576,3,0)))</f>
        <v/>
      </c>
      <c r="D24" s="247" t="str">
        <f>IF(A24="","",SUMIF('IMPRESSÃO (Aux)'!$A$4:$A$1048576,IMPRESSÃO!A24,'IMPRESSÃO (Aux)'!$D$4:$D$1048576))</f>
        <v/>
      </c>
      <c r="E24" s="247" t="str">
        <f>IF(A24="","",VLOOKUP(A24,'IMPRESSÃO (Aux)'!$A$4:$I$1048576,5,0))</f>
        <v/>
      </c>
      <c r="F24" s="247" t="str">
        <f>IF(A24="","",VLOOKUP(A24,'IMPRESSÃO (Aux)'!$A$4:$I$1048576,6,0))</f>
        <v/>
      </c>
      <c r="G24" s="247" t="str">
        <f>IF(A24="","",VLOOKUP(A24,'IMPRESSÃO (Aux)'!$A$4:$I$1048576,7,0))</f>
        <v/>
      </c>
      <c r="H24" s="247" t="str">
        <f>IF(A24="","",VLOOKUP(A24,'IMPRESSÃO (Aux)'!$A$4:$I$1048576,8,0))</f>
        <v/>
      </c>
      <c r="I24" s="248" t="str">
        <f>IF(A24="","",SUMIF('IMPRESSÃO (Aux)'!$A$4:$A$1048576,IMPRESSÃO!A24,'IMPRESSÃO (Aux)'!$I$4:$I$1048576))</f>
        <v/>
      </c>
      <c r="J24" s="261" t="str">
        <f t="shared" si="0"/>
        <v/>
      </c>
    </row>
    <row r="25" spans="1:10" x14ac:dyDescent="0.25">
      <c r="A25" s="247" t="str">
        <f>IF('IMPRESSÃO (Aux)'!K25="","",'IMPRESSÃO (Aux)'!K25)</f>
        <v/>
      </c>
      <c r="B25" s="247" t="str">
        <f>IF(A25="","",VLOOKUP(A25,'IMPRESSÃO (Aux)'!$A$4:$I$1048576,2,0))</f>
        <v/>
      </c>
      <c r="C25" s="247" t="str">
        <f>IF(A25="","",IF(VLOOKUP(A25,'IMPRESSÃO (Aux)'!$A$4:$I$1048576,3,0)=0,"",VLOOKUP(A25,'IMPRESSÃO (Aux)'!$A$4:$I$1048576,3,0)))</f>
        <v/>
      </c>
      <c r="D25" s="247" t="str">
        <f>IF(A25="","",SUMIF('IMPRESSÃO (Aux)'!$A$4:$A$1048576,IMPRESSÃO!A25,'IMPRESSÃO (Aux)'!$D$4:$D$1048576))</f>
        <v/>
      </c>
      <c r="E25" s="247" t="str">
        <f>IF(A25="","",VLOOKUP(A25,'IMPRESSÃO (Aux)'!$A$4:$I$1048576,5,0))</f>
        <v/>
      </c>
      <c r="F25" s="247" t="str">
        <f>IF(A25="","",VLOOKUP(A25,'IMPRESSÃO (Aux)'!$A$4:$I$1048576,6,0))</f>
        <v/>
      </c>
      <c r="G25" s="247" t="str">
        <f>IF(A25="","",VLOOKUP(A25,'IMPRESSÃO (Aux)'!$A$4:$I$1048576,7,0))</f>
        <v/>
      </c>
      <c r="H25" s="247" t="str">
        <f>IF(A25="","",VLOOKUP(A25,'IMPRESSÃO (Aux)'!$A$4:$I$1048576,8,0))</f>
        <v/>
      </c>
      <c r="I25" s="248" t="str">
        <f>IF(A25="","",SUMIF('IMPRESSÃO (Aux)'!$A$4:$A$1048576,IMPRESSÃO!A25,'IMPRESSÃO (Aux)'!$I$4:$I$1048576))</f>
        <v/>
      </c>
      <c r="J25" s="261" t="str">
        <f t="shared" si="0"/>
        <v/>
      </c>
    </row>
    <row r="26" spans="1:10" x14ac:dyDescent="0.25">
      <c r="A26" s="247" t="str">
        <f>IF('IMPRESSÃO (Aux)'!K26="","",'IMPRESSÃO (Aux)'!K26)</f>
        <v/>
      </c>
      <c r="B26" s="247" t="str">
        <f>IF(A26="","",VLOOKUP(A26,'IMPRESSÃO (Aux)'!$A$4:$I$1048576,2,0))</f>
        <v/>
      </c>
      <c r="C26" s="247" t="str">
        <f>IF(A26="","",IF(VLOOKUP(A26,'IMPRESSÃO (Aux)'!$A$4:$I$1048576,3,0)=0,"",VLOOKUP(A26,'IMPRESSÃO (Aux)'!$A$4:$I$1048576,3,0)))</f>
        <v/>
      </c>
      <c r="D26" s="247" t="str">
        <f>IF(A26="","",SUMIF('IMPRESSÃO (Aux)'!$A$4:$A$1048576,IMPRESSÃO!A26,'IMPRESSÃO (Aux)'!$D$4:$D$1048576))</f>
        <v/>
      </c>
      <c r="E26" s="247" t="str">
        <f>IF(A26="","",VLOOKUP(A26,'IMPRESSÃO (Aux)'!$A$4:$I$1048576,5,0))</f>
        <v/>
      </c>
      <c r="F26" s="247" t="str">
        <f>IF(A26="","",VLOOKUP(A26,'IMPRESSÃO (Aux)'!$A$4:$I$1048576,6,0))</f>
        <v/>
      </c>
      <c r="G26" s="247" t="str">
        <f>IF(A26="","",VLOOKUP(A26,'IMPRESSÃO (Aux)'!$A$4:$I$1048576,7,0))</f>
        <v/>
      </c>
      <c r="H26" s="247" t="str">
        <f>IF(A26="","",VLOOKUP(A26,'IMPRESSÃO (Aux)'!$A$4:$I$1048576,8,0))</f>
        <v/>
      </c>
      <c r="I26" s="248" t="str">
        <f>IF(A26="","",SUMIF('IMPRESSÃO (Aux)'!$A$4:$A$1048576,IMPRESSÃO!A26,'IMPRESSÃO (Aux)'!$I$4:$I$1048576))</f>
        <v/>
      </c>
      <c r="J26" s="261" t="str">
        <f t="shared" si="0"/>
        <v/>
      </c>
    </row>
    <row r="27" spans="1:10" x14ac:dyDescent="0.25">
      <c r="A27" s="247" t="str">
        <f>IF('IMPRESSÃO (Aux)'!K27="","",'IMPRESSÃO (Aux)'!K27)</f>
        <v/>
      </c>
      <c r="B27" s="247" t="str">
        <f>IF(A27="","",VLOOKUP(A27,'IMPRESSÃO (Aux)'!$A$4:$I$1048576,2,0))</f>
        <v/>
      </c>
      <c r="C27" s="247" t="str">
        <f>IF(A27="","",IF(VLOOKUP(A27,'IMPRESSÃO (Aux)'!$A$4:$I$1048576,3,0)=0,"",VLOOKUP(A27,'IMPRESSÃO (Aux)'!$A$4:$I$1048576,3,0)))</f>
        <v/>
      </c>
      <c r="D27" s="247" t="str">
        <f>IF(A27="","",SUMIF('IMPRESSÃO (Aux)'!$A$4:$A$1048576,IMPRESSÃO!A27,'IMPRESSÃO (Aux)'!$D$4:$D$1048576))</f>
        <v/>
      </c>
      <c r="E27" s="247" t="str">
        <f>IF(A27="","",VLOOKUP(A27,'IMPRESSÃO (Aux)'!$A$4:$I$1048576,5,0))</f>
        <v/>
      </c>
      <c r="F27" s="247" t="str">
        <f>IF(A27="","",VLOOKUP(A27,'IMPRESSÃO (Aux)'!$A$4:$I$1048576,6,0))</f>
        <v/>
      </c>
      <c r="G27" s="247" t="str">
        <f>IF(A27="","",VLOOKUP(A27,'IMPRESSÃO (Aux)'!$A$4:$I$1048576,7,0))</f>
        <v/>
      </c>
      <c r="H27" s="247" t="str">
        <f>IF(A27="","",VLOOKUP(A27,'IMPRESSÃO (Aux)'!$A$4:$I$1048576,8,0))</f>
        <v/>
      </c>
      <c r="I27" s="248" t="str">
        <f>IF(A27="","",SUMIF('IMPRESSÃO (Aux)'!$A$4:$A$1048576,IMPRESSÃO!A27,'IMPRESSÃO (Aux)'!$I$4:$I$1048576))</f>
        <v/>
      </c>
      <c r="J27" s="261" t="str">
        <f t="shared" si="0"/>
        <v/>
      </c>
    </row>
    <row r="28" spans="1:10" x14ac:dyDescent="0.25">
      <c r="A28" s="247" t="str">
        <f>IF('IMPRESSÃO (Aux)'!K28="","",'IMPRESSÃO (Aux)'!K28)</f>
        <v/>
      </c>
      <c r="B28" s="247" t="str">
        <f>IF(A28="","",VLOOKUP(A28,'IMPRESSÃO (Aux)'!$A$4:$I$1048576,2,0))</f>
        <v/>
      </c>
      <c r="C28" s="247" t="str">
        <f>IF(A28="","",IF(VLOOKUP(A28,'IMPRESSÃO (Aux)'!$A$4:$I$1048576,3,0)=0,"",VLOOKUP(A28,'IMPRESSÃO (Aux)'!$A$4:$I$1048576,3,0)))</f>
        <v/>
      </c>
      <c r="D28" s="247" t="str">
        <f>IF(A28="","",SUMIF('IMPRESSÃO (Aux)'!$A$4:$A$1048576,IMPRESSÃO!A28,'IMPRESSÃO (Aux)'!$D$4:$D$1048576))</f>
        <v/>
      </c>
      <c r="E28" s="247" t="str">
        <f>IF(A28="","",VLOOKUP(A28,'IMPRESSÃO (Aux)'!$A$4:$I$1048576,5,0))</f>
        <v/>
      </c>
      <c r="F28" s="247" t="str">
        <f>IF(A28="","",VLOOKUP(A28,'IMPRESSÃO (Aux)'!$A$4:$I$1048576,6,0))</f>
        <v/>
      </c>
      <c r="G28" s="247" t="str">
        <f>IF(A28="","",VLOOKUP(A28,'IMPRESSÃO (Aux)'!$A$4:$I$1048576,7,0))</f>
        <v/>
      </c>
      <c r="H28" s="247" t="str">
        <f>IF(A28="","",VLOOKUP(A28,'IMPRESSÃO (Aux)'!$A$4:$I$1048576,8,0))</f>
        <v/>
      </c>
      <c r="I28" s="248" t="str">
        <f>IF(A28="","",SUMIF('IMPRESSÃO (Aux)'!$A$4:$A$1048576,IMPRESSÃO!A28,'IMPRESSÃO (Aux)'!$I$4:$I$1048576))</f>
        <v/>
      </c>
      <c r="J28" s="261" t="str">
        <f t="shared" si="0"/>
        <v/>
      </c>
    </row>
    <row r="29" spans="1:10" x14ac:dyDescent="0.25">
      <c r="A29" s="247" t="str">
        <f>IF('IMPRESSÃO (Aux)'!K29="","",'IMPRESSÃO (Aux)'!K29)</f>
        <v/>
      </c>
      <c r="B29" s="247" t="str">
        <f>IF(A29="","",VLOOKUP(A29,'IMPRESSÃO (Aux)'!$A$4:$I$1048576,2,0))</f>
        <v/>
      </c>
      <c r="C29" s="247" t="str">
        <f>IF(A29="","",IF(VLOOKUP(A29,'IMPRESSÃO (Aux)'!$A$4:$I$1048576,3,0)=0,"",VLOOKUP(A29,'IMPRESSÃO (Aux)'!$A$4:$I$1048576,3,0)))</f>
        <v/>
      </c>
      <c r="D29" s="247" t="str">
        <f>IF(A29="","",SUMIF('IMPRESSÃO (Aux)'!$A$4:$A$1048576,IMPRESSÃO!A29,'IMPRESSÃO (Aux)'!$D$4:$D$1048576))</f>
        <v/>
      </c>
      <c r="E29" s="247" t="str">
        <f>IF(A29="","",VLOOKUP(A29,'IMPRESSÃO (Aux)'!$A$4:$I$1048576,5,0))</f>
        <v/>
      </c>
      <c r="F29" s="247" t="str">
        <f>IF(A29="","",VLOOKUP(A29,'IMPRESSÃO (Aux)'!$A$4:$I$1048576,6,0))</f>
        <v/>
      </c>
      <c r="G29" s="247" t="str">
        <f>IF(A29="","",VLOOKUP(A29,'IMPRESSÃO (Aux)'!$A$4:$I$1048576,7,0))</f>
        <v/>
      </c>
      <c r="H29" s="247" t="str">
        <f>IF(A29="","",VLOOKUP(A29,'IMPRESSÃO (Aux)'!$A$4:$I$1048576,8,0))</f>
        <v/>
      </c>
      <c r="I29" s="248" t="str">
        <f>IF(A29="","",SUMIF('IMPRESSÃO (Aux)'!$A$4:$A$1048576,IMPRESSÃO!A29,'IMPRESSÃO (Aux)'!$I$4:$I$1048576))</f>
        <v/>
      </c>
      <c r="J29" s="261" t="str">
        <f t="shared" si="0"/>
        <v/>
      </c>
    </row>
    <row r="30" spans="1:10" x14ac:dyDescent="0.25">
      <c r="A30" s="247" t="str">
        <f>IF('IMPRESSÃO (Aux)'!K30="","",'IMPRESSÃO (Aux)'!K30)</f>
        <v/>
      </c>
      <c r="B30" s="247" t="str">
        <f>IF(A30="","",VLOOKUP(A30,'IMPRESSÃO (Aux)'!$A$4:$I$1048576,2,0))</f>
        <v/>
      </c>
      <c r="C30" s="247" t="str">
        <f>IF(A30="","",IF(VLOOKUP(A30,'IMPRESSÃO (Aux)'!$A$4:$I$1048576,3,0)=0,"",VLOOKUP(A30,'IMPRESSÃO (Aux)'!$A$4:$I$1048576,3,0)))</f>
        <v/>
      </c>
      <c r="D30" s="247" t="str">
        <f>IF(A30="","",SUMIF('IMPRESSÃO (Aux)'!$A$4:$A$1048576,IMPRESSÃO!A30,'IMPRESSÃO (Aux)'!$D$4:$D$1048576))</f>
        <v/>
      </c>
      <c r="E30" s="247" t="str">
        <f>IF(A30="","",VLOOKUP(A30,'IMPRESSÃO (Aux)'!$A$4:$I$1048576,5,0))</f>
        <v/>
      </c>
      <c r="F30" s="247" t="str">
        <f>IF(A30="","",VLOOKUP(A30,'IMPRESSÃO (Aux)'!$A$4:$I$1048576,6,0))</f>
        <v/>
      </c>
      <c r="G30" s="247" t="str">
        <f>IF(A30="","",VLOOKUP(A30,'IMPRESSÃO (Aux)'!$A$4:$I$1048576,7,0))</f>
        <v/>
      </c>
      <c r="H30" s="247" t="str">
        <f>IF(A30="","",VLOOKUP(A30,'IMPRESSÃO (Aux)'!$A$4:$I$1048576,8,0))</f>
        <v/>
      </c>
      <c r="I30" s="248" t="str">
        <f>IF(A30="","",SUMIF('IMPRESSÃO (Aux)'!$A$4:$A$1048576,IMPRESSÃO!A30,'IMPRESSÃO (Aux)'!$I$4:$I$1048576))</f>
        <v/>
      </c>
      <c r="J30" s="261" t="str">
        <f t="shared" si="0"/>
        <v/>
      </c>
    </row>
    <row r="31" spans="1:10" x14ac:dyDescent="0.25">
      <c r="A31" s="247" t="str">
        <f>IF('IMPRESSÃO (Aux)'!K31="","",'IMPRESSÃO (Aux)'!K31)</f>
        <v/>
      </c>
      <c r="B31" s="247" t="str">
        <f>IF(A31="","",VLOOKUP(A31,'IMPRESSÃO (Aux)'!$A$4:$I$1048576,2,0))</f>
        <v/>
      </c>
      <c r="C31" s="247" t="str">
        <f>IF(A31="","",IF(VLOOKUP(A31,'IMPRESSÃO (Aux)'!$A$4:$I$1048576,3,0)=0,"",VLOOKUP(A31,'IMPRESSÃO (Aux)'!$A$4:$I$1048576,3,0)))</f>
        <v/>
      </c>
      <c r="D31" s="247" t="str">
        <f>IF(A31="","",SUMIF('IMPRESSÃO (Aux)'!$A$4:$A$1048576,IMPRESSÃO!A31,'IMPRESSÃO (Aux)'!$D$4:$D$1048576))</f>
        <v/>
      </c>
      <c r="E31" s="247" t="str">
        <f>IF(A31="","",VLOOKUP(A31,'IMPRESSÃO (Aux)'!$A$4:$I$1048576,5,0))</f>
        <v/>
      </c>
      <c r="F31" s="247" t="str">
        <f>IF(A31="","",VLOOKUP(A31,'IMPRESSÃO (Aux)'!$A$4:$I$1048576,6,0))</f>
        <v/>
      </c>
      <c r="G31" s="247" t="str">
        <f>IF(A31="","",VLOOKUP(A31,'IMPRESSÃO (Aux)'!$A$4:$I$1048576,7,0))</f>
        <v/>
      </c>
      <c r="H31" s="247" t="str">
        <f>IF(A31="","",VLOOKUP(A31,'IMPRESSÃO (Aux)'!$A$4:$I$1048576,8,0))</f>
        <v/>
      </c>
      <c r="I31" s="248" t="str">
        <f>IF(A31="","",SUMIF('IMPRESSÃO (Aux)'!$A$4:$A$1048576,IMPRESSÃO!A31,'IMPRESSÃO (Aux)'!$I$4:$I$1048576))</f>
        <v/>
      </c>
      <c r="J31" s="261" t="str">
        <f t="shared" si="0"/>
        <v/>
      </c>
    </row>
    <row r="32" spans="1:10" x14ac:dyDescent="0.25">
      <c r="A32" s="247" t="str">
        <f>IF('IMPRESSÃO (Aux)'!K32="","",'IMPRESSÃO (Aux)'!K32)</f>
        <v/>
      </c>
      <c r="B32" s="247" t="str">
        <f>IF(A32="","",VLOOKUP(A32,'IMPRESSÃO (Aux)'!$A$4:$I$1048576,2,0))</f>
        <v/>
      </c>
      <c r="C32" s="247" t="str">
        <f>IF(A32="","",IF(VLOOKUP(A32,'IMPRESSÃO (Aux)'!$A$4:$I$1048576,3,0)=0,"",VLOOKUP(A32,'IMPRESSÃO (Aux)'!$A$4:$I$1048576,3,0)))</f>
        <v/>
      </c>
      <c r="D32" s="247" t="str">
        <f>IF(A32="","",SUMIF('IMPRESSÃO (Aux)'!$A$4:$A$1048576,IMPRESSÃO!A32,'IMPRESSÃO (Aux)'!$D$4:$D$1048576))</f>
        <v/>
      </c>
      <c r="E32" s="247" t="str">
        <f>IF(A32="","",VLOOKUP(A32,'IMPRESSÃO (Aux)'!$A$4:$I$1048576,5,0))</f>
        <v/>
      </c>
      <c r="F32" s="247" t="str">
        <f>IF(A32="","",VLOOKUP(A32,'IMPRESSÃO (Aux)'!$A$4:$I$1048576,6,0))</f>
        <v/>
      </c>
      <c r="G32" s="247" t="str">
        <f>IF(A32="","",VLOOKUP(A32,'IMPRESSÃO (Aux)'!$A$4:$I$1048576,7,0))</f>
        <v/>
      </c>
      <c r="H32" s="247" t="str">
        <f>IF(A32="","",VLOOKUP(A32,'IMPRESSÃO (Aux)'!$A$4:$I$1048576,8,0))</f>
        <v/>
      </c>
      <c r="I32" s="248" t="str">
        <f>IF(A32="","",SUMIF('IMPRESSÃO (Aux)'!$A$4:$A$1048576,IMPRESSÃO!A32,'IMPRESSÃO (Aux)'!$I$4:$I$1048576))</f>
        <v/>
      </c>
      <c r="J32" s="261" t="str">
        <f t="shared" si="0"/>
        <v/>
      </c>
    </row>
    <row r="33" spans="1:10" x14ac:dyDescent="0.25">
      <c r="A33" s="247" t="str">
        <f>IF('IMPRESSÃO (Aux)'!K33="","",'IMPRESSÃO (Aux)'!K33)</f>
        <v/>
      </c>
      <c r="B33" s="247" t="str">
        <f>IF(A33="","",VLOOKUP(A33,'IMPRESSÃO (Aux)'!$A$4:$I$1048576,2,0))</f>
        <v/>
      </c>
      <c r="C33" s="247" t="str">
        <f>IF(A33="","",IF(VLOOKUP(A33,'IMPRESSÃO (Aux)'!$A$4:$I$1048576,3,0)=0,"",VLOOKUP(A33,'IMPRESSÃO (Aux)'!$A$4:$I$1048576,3,0)))</f>
        <v/>
      </c>
      <c r="D33" s="247" t="str">
        <f>IF(A33="","",SUMIF('IMPRESSÃO (Aux)'!$A$4:$A$1048576,IMPRESSÃO!A33,'IMPRESSÃO (Aux)'!$D$4:$D$1048576))</f>
        <v/>
      </c>
      <c r="E33" s="247" t="str">
        <f>IF(A33="","",VLOOKUP(A33,'IMPRESSÃO (Aux)'!$A$4:$I$1048576,5,0))</f>
        <v/>
      </c>
      <c r="F33" s="247" t="str">
        <f>IF(A33="","",VLOOKUP(A33,'IMPRESSÃO (Aux)'!$A$4:$I$1048576,6,0))</f>
        <v/>
      </c>
      <c r="G33" s="247" t="str">
        <f>IF(A33="","",VLOOKUP(A33,'IMPRESSÃO (Aux)'!$A$4:$I$1048576,7,0))</f>
        <v/>
      </c>
      <c r="H33" s="247" t="str">
        <f>IF(A33="","",VLOOKUP(A33,'IMPRESSÃO (Aux)'!$A$4:$I$1048576,8,0))</f>
        <v/>
      </c>
      <c r="I33" s="248" t="str">
        <f>IF(A33="","",SUMIF('IMPRESSÃO (Aux)'!$A$4:$A$1048576,IMPRESSÃO!A33,'IMPRESSÃO (Aux)'!$I$4:$I$1048576))</f>
        <v/>
      </c>
      <c r="J33" s="261" t="str">
        <f t="shared" si="0"/>
        <v/>
      </c>
    </row>
    <row r="34" spans="1:10" x14ac:dyDescent="0.25">
      <c r="A34" s="247" t="str">
        <f>IF('IMPRESSÃO (Aux)'!K34="","",'IMPRESSÃO (Aux)'!K34)</f>
        <v/>
      </c>
      <c r="B34" s="247" t="str">
        <f>IF(A34="","",VLOOKUP(A34,'IMPRESSÃO (Aux)'!$A$4:$I$1048576,2,0))</f>
        <v/>
      </c>
      <c r="C34" s="247" t="str">
        <f>IF(A34="","",IF(VLOOKUP(A34,'IMPRESSÃO (Aux)'!$A$4:$I$1048576,3,0)=0,"",VLOOKUP(A34,'IMPRESSÃO (Aux)'!$A$4:$I$1048576,3,0)))</f>
        <v/>
      </c>
      <c r="D34" s="247" t="str">
        <f>IF(A34="","",SUMIF('IMPRESSÃO (Aux)'!$A$4:$A$1048576,IMPRESSÃO!A34,'IMPRESSÃO (Aux)'!$D$4:$D$1048576))</f>
        <v/>
      </c>
      <c r="E34" s="247" t="str">
        <f>IF(A34="","",VLOOKUP(A34,'IMPRESSÃO (Aux)'!$A$4:$I$1048576,5,0))</f>
        <v/>
      </c>
      <c r="F34" s="247" t="str">
        <f>IF(A34="","",VLOOKUP(A34,'IMPRESSÃO (Aux)'!$A$4:$I$1048576,6,0))</f>
        <v/>
      </c>
      <c r="G34" s="247" t="str">
        <f>IF(A34="","",VLOOKUP(A34,'IMPRESSÃO (Aux)'!$A$4:$I$1048576,7,0))</f>
        <v/>
      </c>
      <c r="H34" s="247" t="str">
        <f>IF(A34="","",VLOOKUP(A34,'IMPRESSÃO (Aux)'!$A$4:$I$1048576,8,0))</f>
        <v/>
      </c>
      <c r="I34" s="248" t="str">
        <f>IF(A34="","",SUMIF('IMPRESSÃO (Aux)'!$A$4:$A$1048576,IMPRESSÃO!A34,'IMPRESSÃO (Aux)'!$I$4:$I$1048576))</f>
        <v/>
      </c>
      <c r="J34" s="261" t="str">
        <f t="shared" si="0"/>
        <v/>
      </c>
    </row>
    <row r="35" spans="1:10" x14ac:dyDescent="0.25">
      <c r="A35" s="247" t="str">
        <f>IF('IMPRESSÃO (Aux)'!K35="","",'IMPRESSÃO (Aux)'!K35)</f>
        <v/>
      </c>
      <c r="B35" s="247" t="str">
        <f>IF(A35="","",VLOOKUP(A35,'IMPRESSÃO (Aux)'!$A$4:$I$1048576,2,0))</f>
        <v/>
      </c>
      <c r="C35" s="247" t="str">
        <f>IF(A35="","",IF(VLOOKUP(A35,'IMPRESSÃO (Aux)'!$A$4:$I$1048576,3,0)=0,"",VLOOKUP(A35,'IMPRESSÃO (Aux)'!$A$4:$I$1048576,3,0)))</f>
        <v/>
      </c>
      <c r="D35" s="247" t="str">
        <f>IF(A35="","",SUMIF('IMPRESSÃO (Aux)'!$A$4:$A$1048576,IMPRESSÃO!A35,'IMPRESSÃO (Aux)'!$D$4:$D$1048576))</f>
        <v/>
      </c>
      <c r="E35" s="247" t="str">
        <f>IF(A35="","",VLOOKUP(A35,'IMPRESSÃO (Aux)'!$A$4:$I$1048576,5,0))</f>
        <v/>
      </c>
      <c r="F35" s="247" t="str">
        <f>IF(A35="","",VLOOKUP(A35,'IMPRESSÃO (Aux)'!$A$4:$I$1048576,6,0))</f>
        <v/>
      </c>
      <c r="G35" s="247" t="str">
        <f>IF(A35="","",VLOOKUP(A35,'IMPRESSÃO (Aux)'!$A$4:$I$1048576,7,0))</f>
        <v/>
      </c>
      <c r="H35" s="247" t="str">
        <f>IF(A35="","",VLOOKUP(A35,'IMPRESSÃO (Aux)'!$A$4:$I$1048576,8,0))</f>
        <v/>
      </c>
      <c r="I35" s="248" t="str">
        <f>IF(A35="","",SUMIF('IMPRESSÃO (Aux)'!$A$4:$A$1048576,IMPRESSÃO!A35,'IMPRESSÃO (Aux)'!$I$4:$I$1048576))</f>
        <v/>
      </c>
      <c r="J35" s="261" t="str">
        <f t="shared" si="0"/>
        <v/>
      </c>
    </row>
    <row r="36" spans="1:10" x14ac:dyDescent="0.25">
      <c r="A36" s="247" t="str">
        <f>IF('IMPRESSÃO (Aux)'!K36="","",'IMPRESSÃO (Aux)'!K36)</f>
        <v/>
      </c>
      <c r="B36" s="247" t="str">
        <f>IF(A36="","",VLOOKUP(A36,'IMPRESSÃO (Aux)'!$A$4:$I$1048576,2,0))</f>
        <v/>
      </c>
      <c r="C36" s="247" t="str">
        <f>IF(A36="","",IF(VLOOKUP(A36,'IMPRESSÃO (Aux)'!$A$4:$I$1048576,3,0)=0,"",VLOOKUP(A36,'IMPRESSÃO (Aux)'!$A$4:$I$1048576,3,0)))</f>
        <v/>
      </c>
      <c r="D36" s="247" t="str">
        <f>IF(A36="","",SUMIF('IMPRESSÃO (Aux)'!$A$4:$A$1048576,IMPRESSÃO!A36,'IMPRESSÃO (Aux)'!$D$4:$D$1048576))</f>
        <v/>
      </c>
      <c r="E36" s="247" t="str">
        <f>IF(A36="","",VLOOKUP(A36,'IMPRESSÃO (Aux)'!$A$4:$I$1048576,5,0))</f>
        <v/>
      </c>
      <c r="F36" s="247" t="str">
        <f>IF(A36="","",VLOOKUP(A36,'IMPRESSÃO (Aux)'!$A$4:$I$1048576,6,0))</f>
        <v/>
      </c>
      <c r="G36" s="247" t="str">
        <f>IF(A36="","",VLOOKUP(A36,'IMPRESSÃO (Aux)'!$A$4:$I$1048576,7,0))</f>
        <v/>
      </c>
      <c r="H36" s="247" t="str">
        <f>IF(A36="","",VLOOKUP(A36,'IMPRESSÃO (Aux)'!$A$4:$I$1048576,8,0))</f>
        <v/>
      </c>
      <c r="I36" s="248" t="str">
        <f>IF(A36="","",SUMIF('IMPRESSÃO (Aux)'!$A$4:$A$1048576,IMPRESSÃO!A36,'IMPRESSÃO (Aux)'!$I$4:$I$1048576))</f>
        <v/>
      </c>
      <c r="J36" s="261" t="str">
        <f t="shared" si="0"/>
        <v/>
      </c>
    </row>
    <row r="37" spans="1:10" x14ac:dyDescent="0.25">
      <c r="A37" s="247" t="str">
        <f>IF('IMPRESSÃO (Aux)'!K37="","",'IMPRESSÃO (Aux)'!K37)</f>
        <v/>
      </c>
      <c r="B37" s="247" t="str">
        <f>IF(A37="","",VLOOKUP(A37,'IMPRESSÃO (Aux)'!$A$4:$I$1048576,2,0))</f>
        <v/>
      </c>
      <c r="C37" s="247" t="str">
        <f>IF(A37="","",IF(VLOOKUP(A37,'IMPRESSÃO (Aux)'!$A$4:$I$1048576,3,0)=0,"",VLOOKUP(A37,'IMPRESSÃO (Aux)'!$A$4:$I$1048576,3,0)))</f>
        <v/>
      </c>
      <c r="D37" s="247" t="str">
        <f>IF(A37="","",SUMIF('IMPRESSÃO (Aux)'!$A$4:$A$1048576,IMPRESSÃO!A37,'IMPRESSÃO (Aux)'!$D$4:$D$1048576))</f>
        <v/>
      </c>
      <c r="E37" s="247" t="str">
        <f>IF(A37="","",VLOOKUP(A37,'IMPRESSÃO (Aux)'!$A$4:$I$1048576,5,0))</f>
        <v/>
      </c>
      <c r="F37" s="247" t="str">
        <f>IF(A37="","",VLOOKUP(A37,'IMPRESSÃO (Aux)'!$A$4:$I$1048576,6,0))</f>
        <v/>
      </c>
      <c r="G37" s="247" t="str">
        <f>IF(A37="","",VLOOKUP(A37,'IMPRESSÃO (Aux)'!$A$4:$I$1048576,7,0))</f>
        <v/>
      </c>
      <c r="H37" s="247" t="str">
        <f>IF(A37="","",VLOOKUP(A37,'IMPRESSÃO (Aux)'!$A$4:$I$1048576,8,0))</f>
        <v/>
      </c>
      <c r="I37" s="248" t="str">
        <f>IF(A37="","",SUMIF('IMPRESSÃO (Aux)'!$A$4:$A$1048576,IMPRESSÃO!A37,'IMPRESSÃO (Aux)'!$I$4:$I$1048576))</f>
        <v/>
      </c>
      <c r="J37" s="261" t="str">
        <f t="shared" si="0"/>
        <v/>
      </c>
    </row>
    <row r="38" spans="1:10" x14ac:dyDescent="0.25">
      <c r="A38" s="247" t="str">
        <f>IF('IMPRESSÃO (Aux)'!K38="","",'IMPRESSÃO (Aux)'!K38)</f>
        <v/>
      </c>
      <c r="B38" s="247" t="str">
        <f>IF(A38="","",VLOOKUP(A38,'IMPRESSÃO (Aux)'!$A$4:$I$1048576,2,0))</f>
        <v/>
      </c>
      <c r="C38" s="247" t="str">
        <f>IF(A38="","",IF(VLOOKUP(A38,'IMPRESSÃO (Aux)'!$A$4:$I$1048576,3,0)=0,"",VLOOKUP(A38,'IMPRESSÃO (Aux)'!$A$4:$I$1048576,3,0)))</f>
        <v/>
      </c>
      <c r="D38" s="247" t="str">
        <f>IF(A38="","",SUMIF('IMPRESSÃO (Aux)'!$A$4:$A$1048576,IMPRESSÃO!A38,'IMPRESSÃO (Aux)'!$D$4:$D$1048576))</f>
        <v/>
      </c>
      <c r="E38" s="247" t="str">
        <f>IF(A38="","",VLOOKUP(A38,'IMPRESSÃO (Aux)'!$A$4:$I$1048576,5,0))</f>
        <v/>
      </c>
      <c r="F38" s="247" t="str">
        <f>IF(A38="","",VLOOKUP(A38,'IMPRESSÃO (Aux)'!$A$4:$I$1048576,6,0))</f>
        <v/>
      </c>
      <c r="G38" s="247" t="str">
        <f>IF(A38="","",VLOOKUP(A38,'IMPRESSÃO (Aux)'!$A$4:$I$1048576,7,0))</f>
        <v/>
      </c>
      <c r="H38" s="247" t="str">
        <f>IF(A38="","",VLOOKUP(A38,'IMPRESSÃO (Aux)'!$A$4:$I$1048576,8,0))</f>
        <v/>
      </c>
      <c r="I38" s="248" t="str">
        <f>IF(A38="","",SUMIF('IMPRESSÃO (Aux)'!$A$4:$A$1048576,IMPRESSÃO!A38,'IMPRESSÃO (Aux)'!$I$4:$I$1048576))</f>
        <v/>
      </c>
      <c r="J38" s="261" t="str">
        <f t="shared" si="0"/>
        <v/>
      </c>
    </row>
    <row r="39" spans="1:10" x14ac:dyDescent="0.25">
      <c r="A39" s="247" t="str">
        <f>IF('IMPRESSÃO (Aux)'!K39="","",'IMPRESSÃO (Aux)'!K39)</f>
        <v/>
      </c>
      <c r="B39" s="247" t="str">
        <f>IF(A39="","",VLOOKUP(A39,'IMPRESSÃO (Aux)'!$A$4:$I$1048576,2,0))</f>
        <v/>
      </c>
      <c r="C39" s="247" t="str">
        <f>IF(A39="","",IF(VLOOKUP(A39,'IMPRESSÃO (Aux)'!$A$4:$I$1048576,3,0)=0,"",VLOOKUP(A39,'IMPRESSÃO (Aux)'!$A$4:$I$1048576,3,0)))</f>
        <v/>
      </c>
      <c r="D39" s="247" t="str">
        <f>IF(A39="","",SUMIF('IMPRESSÃO (Aux)'!$A$4:$A$1048576,IMPRESSÃO!A39,'IMPRESSÃO (Aux)'!$D$4:$D$1048576))</f>
        <v/>
      </c>
      <c r="E39" s="247" t="str">
        <f>IF(A39="","",VLOOKUP(A39,'IMPRESSÃO (Aux)'!$A$4:$I$1048576,5,0))</f>
        <v/>
      </c>
      <c r="F39" s="247" t="str">
        <f>IF(A39="","",VLOOKUP(A39,'IMPRESSÃO (Aux)'!$A$4:$I$1048576,6,0))</f>
        <v/>
      </c>
      <c r="G39" s="247" t="str">
        <f>IF(A39="","",VLOOKUP(A39,'IMPRESSÃO (Aux)'!$A$4:$I$1048576,7,0))</f>
        <v/>
      </c>
      <c r="H39" s="247" t="str">
        <f>IF(A39="","",VLOOKUP(A39,'IMPRESSÃO (Aux)'!$A$4:$I$1048576,8,0))</f>
        <v/>
      </c>
      <c r="I39" s="248" t="str">
        <f>IF(A39="","",SUMIF('IMPRESSÃO (Aux)'!$A$4:$A$1048576,IMPRESSÃO!A39,'IMPRESSÃO (Aux)'!$I$4:$I$1048576))</f>
        <v/>
      </c>
      <c r="J39" s="261" t="str">
        <f t="shared" si="0"/>
        <v/>
      </c>
    </row>
    <row r="40" spans="1:10" x14ac:dyDescent="0.25">
      <c r="A40" s="247" t="str">
        <f>IF('IMPRESSÃO (Aux)'!K40="","",'IMPRESSÃO (Aux)'!K40)</f>
        <v/>
      </c>
      <c r="B40" s="247" t="str">
        <f>IF(A40="","",VLOOKUP(A40,'IMPRESSÃO (Aux)'!$A$4:$I$1048576,2,0))</f>
        <v/>
      </c>
      <c r="C40" s="247" t="str">
        <f>IF(A40="","",IF(VLOOKUP(A40,'IMPRESSÃO (Aux)'!$A$4:$I$1048576,3,0)=0,"",VLOOKUP(A40,'IMPRESSÃO (Aux)'!$A$4:$I$1048576,3,0)))</f>
        <v/>
      </c>
      <c r="D40" s="247" t="str">
        <f>IF(A40="","",SUMIF('IMPRESSÃO (Aux)'!$A$4:$A$1048576,IMPRESSÃO!A40,'IMPRESSÃO (Aux)'!$D$4:$D$1048576))</f>
        <v/>
      </c>
      <c r="E40" s="247" t="str">
        <f>IF(A40="","",VLOOKUP(A40,'IMPRESSÃO (Aux)'!$A$4:$I$1048576,5,0))</f>
        <v/>
      </c>
      <c r="F40" s="247" t="str">
        <f>IF(A40="","",VLOOKUP(A40,'IMPRESSÃO (Aux)'!$A$4:$I$1048576,6,0))</f>
        <v/>
      </c>
      <c r="G40" s="247" t="str">
        <f>IF(A40="","",VLOOKUP(A40,'IMPRESSÃO (Aux)'!$A$4:$I$1048576,7,0))</f>
        <v/>
      </c>
      <c r="H40" s="247" t="str">
        <f>IF(A40="","",VLOOKUP(A40,'IMPRESSÃO (Aux)'!$A$4:$I$1048576,8,0))</f>
        <v/>
      </c>
      <c r="I40" s="248" t="str">
        <f>IF(A40="","",SUMIF('IMPRESSÃO (Aux)'!$A$4:$A$1048576,IMPRESSÃO!A40,'IMPRESSÃO (Aux)'!$I$4:$I$1048576))</f>
        <v/>
      </c>
      <c r="J40" s="261" t="str">
        <f t="shared" si="0"/>
        <v/>
      </c>
    </row>
    <row r="41" spans="1:10" x14ac:dyDescent="0.25">
      <c r="A41" s="247" t="str">
        <f>IF('IMPRESSÃO (Aux)'!K41="","",'IMPRESSÃO (Aux)'!K41)</f>
        <v/>
      </c>
      <c r="B41" s="247" t="str">
        <f>IF(A41="","",VLOOKUP(A41,'IMPRESSÃO (Aux)'!$A$4:$I$1048576,2,0))</f>
        <v/>
      </c>
      <c r="C41" s="247" t="str">
        <f>IF(A41="","",IF(VLOOKUP(A41,'IMPRESSÃO (Aux)'!$A$4:$I$1048576,3,0)=0,"",VLOOKUP(A41,'IMPRESSÃO (Aux)'!$A$4:$I$1048576,3,0)))</f>
        <v/>
      </c>
      <c r="D41" s="247" t="str">
        <f>IF(A41="","",SUMIF('IMPRESSÃO (Aux)'!$A$4:$A$1048576,IMPRESSÃO!A41,'IMPRESSÃO (Aux)'!$D$4:$D$1048576))</f>
        <v/>
      </c>
      <c r="E41" s="247" t="str">
        <f>IF(A41="","",VLOOKUP(A41,'IMPRESSÃO (Aux)'!$A$4:$I$1048576,5,0))</f>
        <v/>
      </c>
      <c r="F41" s="247" t="str">
        <f>IF(A41="","",VLOOKUP(A41,'IMPRESSÃO (Aux)'!$A$4:$I$1048576,6,0))</f>
        <v/>
      </c>
      <c r="G41" s="247" t="str">
        <f>IF(A41="","",VLOOKUP(A41,'IMPRESSÃO (Aux)'!$A$4:$I$1048576,7,0))</f>
        <v/>
      </c>
      <c r="H41" s="247" t="str">
        <f>IF(A41="","",VLOOKUP(A41,'IMPRESSÃO (Aux)'!$A$4:$I$1048576,8,0))</f>
        <v/>
      </c>
      <c r="I41" s="248" t="str">
        <f>IF(A41="","",SUMIF('IMPRESSÃO (Aux)'!$A$4:$A$1048576,IMPRESSÃO!A41,'IMPRESSÃO (Aux)'!$I$4:$I$1048576))</f>
        <v/>
      </c>
      <c r="J41" s="261" t="str">
        <f t="shared" si="0"/>
        <v/>
      </c>
    </row>
    <row r="42" spans="1:10" x14ac:dyDescent="0.25">
      <c r="A42" s="247" t="str">
        <f>IF('IMPRESSÃO (Aux)'!K42="","",'IMPRESSÃO (Aux)'!K42)</f>
        <v/>
      </c>
      <c r="B42" s="247" t="str">
        <f>IF(A42="","",VLOOKUP(A42,'IMPRESSÃO (Aux)'!$A$4:$I$1048576,2,0))</f>
        <v/>
      </c>
      <c r="C42" s="247" t="str">
        <f>IF(A42="","",IF(VLOOKUP(A42,'IMPRESSÃO (Aux)'!$A$4:$I$1048576,3,0)=0,"",VLOOKUP(A42,'IMPRESSÃO (Aux)'!$A$4:$I$1048576,3,0)))</f>
        <v/>
      </c>
      <c r="D42" s="247" t="str">
        <f>IF(A42="","",SUMIF('IMPRESSÃO (Aux)'!$A$4:$A$1048576,IMPRESSÃO!A42,'IMPRESSÃO (Aux)'!$D$4:$D$1048576))</f>
        <v/>
      </c>
      <c r="E42" s="247" t="str">
        <f>IF(A42="","",VLOOKUP(A42,'IMPRESSÃO (Aux)'!$A$4:$I$1048576,5,0))</f>
        <v/>
      </c>
      <c r="F42" s="247" t="str">
        <f>IF(A42="","",VLOOKUP(A42,'IMPRESSÃO (Aux)'!$A$4:$I$1048576,6,0))</f>
        <v/>
      </c>
      <c r="G42" s="247" t="str">
        <f>IF(A42="","",VLOOKUP(A42,'IMPRESSÃO (Aux)'!$A$4:$I$1048576,7,0))</f>
        <v/>
      </c>
      <c r="H42" s="247" t="str">
        <f>IF(A42="","",VLOOKUP(A42,'IMPRESSÃO (Aux)'!$A$4:$I$1048576,8,0))</f>
        <v/>
      </c>
      <c r="I42" s="248" t="str">
        <f>IF(A42="","",SUMIF('IMPRESSÃO (Aux)'!$A$4:$A$1048576,IMPRESSÃO!A42,'IMPRESSÃO (Aux)'!$I$4:$I$1048576))</f>
        <v/>
      </c>
      <c r="J42" s="261" t="str">
        <f t="shared" si="0"/>
        <v/>
      </c>
    </row>
    <row r="43" spans="1:10" x14ac:dyDescent="0.25">
      <c r="A43" s="247" t="str">
        <f>IF('IMPRESSÃO (Aux)'!K43="","",'IMPRESSÃO (Aux)'!K43)</f>
        <v/>
      </c>
      <c r="B43" s="247" t="str">
        <f>IF(A43="","",VLOOKUP(A43,'IMPRESSÃO (Aux)'!$A$4:$I$1048576,2,0))</f>
        <v/>
      </c>
      <c r="C43" s="247" t="str">
        <f>IF(A43="","",IF(VLOOKUP(A43,'IMPRESSÃO (Aux)'!$A$4:$I$1048576,3,0)=0,"",VLOOKUP(A43,'IMPRESSÃO (Aux)'!$A$4:$I$1048576,3,0)))</f>
        <v/>
      </c>
      <c r="D43" s="247" t="str">
        <f>IF(A43="","",SUMIF('IMPRESSÃO (Aux)'!$A$4:$A$1048576,IMPRESSÃO!A43,'IMPRESSÃO (Aux)'!$D$4:$D$1048576))</f>
        <v/>
      </c>
      <c r="E43" s="247" t="str">
        <f>IF(A43="","",VLOOKUP(A43,'IMPRESSÃO (Aux)'!$A$4:$I$1048576,5,0))</f>
        <v/>
      </c>
      <c r="F43" s="247" t="str">
        <f>IF(A43="","",VLOOKUP(A43,'IMPRESSÃO (Aux)'!$A$4:$I$1048576,6,0))</f>
        <v/>
      </c>
      <c r="G43" s="247" t="str">
        <f>IF(A43="","",VLOOKUP(A43,'IMPRESSÃO (Aux)'!$A$4:$I$1048576,7,0))</f>
        <v/>
      </c>
      <c r="H43" s="247" t="str">
        <f>IF(A43="","",VLOOKUP(A43,'IMPRESSÃO (Aux)'!$A$4:$I$1048576,8,0))</f>
        <v/>
      </c>
      <c r="I43" s="248" t="str">
        <f>IF(A43="","",SUMIF('IMPRESSÃO (Aux)'!$A$4:$A$1048576,IMPRESSÃO!A43,'IMPRESSÃO (Aux)'!$I$4:$I$1048576))</f>
        <v/>
      </c>
      <c r="J43" s="261" t="str">
        <f t="shared" si="0"/>
        <v/>
      </c>
    </row>
    <row r="44" spans="1:10" x14ac:dyDescent="0.25">
      <c r="A44" s="247" t="str">
        <f>IF('IMPRESSÃO (Aux)'!K44="","",'IMPRESSÃO (Aux)'!K44)</f>
        <v/>
      </c>
      <c r="B44" s="247" t="str">
        <f>IF(A44="","",VLOOKUP(A44,'IMPRESSÃO (Aux)'!$A$4:$I$1048576,2,0))</f>
        <v/>
      </c>
      <c r="C44" s="247" t="str">
        <f>IF(A44="","",IF(VLOOKUP(A44,'IMPRESSÃO (Aux)'!$A$4:$I$1048576,3,0)=0,"",VLOOKUP(A44,'IMPRESSÃO (Aux)'!$A$4:$I$1048576,3,0)))</f>
        <v/>
      </c>
      <c r="D44" s="247" t="str">
        <f>IF(A44="","",SUMIF('IMPRESSÃO (Aux)'!$A$4:$A$1048576,IMPRESSÃO!A44,'IMPRESSÃO (Aux)'!$D$4:$D$1048576))</f>
        <v/>
      </c>
      <c r="E44" s="247" t="str">
        <f>IF(A44="","",VLOOKUP(A44,'IMPRESSÃO (Aux)'!$A$4:$I$1048576,5,0))</f>
        <v/>
      </c>
      <c r="F44" s="247" t="str">
        <f>IF(A44="","",VLOOKUP(A44,'IMPRESSÃO (Aux)'!$A$4:$I$1048576,6,0))</f>
        <v/>
      </c>
      <c r="G44" s="247" t="str">
        <f>IF(A44="","",VLOOKUP(A44,'IMPRESSÃO (Aux)'!$A$4:$I$1048576,7,0))</f>
        <v/>
      </c>
      <c r="H44" s="247" t="str">
        <f>IF(A44="","",VLOOKUP(A44,'IMPRESSÃO (Aux)'!$A$4:$I$1048576,8,0))</f>
        <v/>
      </c>
      <c r="I44" s="248" t="str">
        <f>IF(A44="","",SUMIF('IMPRESSÃO (Aux)'!$A$4:$A$1048576,IMPRESSÃO!A44,'IMPRESSÃO (Aux)'!$I$4:$I$1048576))</f>
        <v/>
      </c>
      <c r="J44" s="261" t="str">
        <f t="shared" si="0"/>
        <v/>
      </c>
    </row>
    <row r="45" spans="1:10" x14ac:dyDescent="0.25">
      <c r="A45" s="247" t="str">
        <f>IF('IMPRESSÃO (Aux)'!K45="","",'IMPRESSÃO (Aux)'!K45)</f>
        <v/>
      </c>
      <c r="B45" s="247" t="str">
        <f>IF(A45="","",VLOOKUP(A45,'IMPRESSÃO (Aux)'!$A$4:$I$1048576,2,0))</f>
        <v/>
      </c>
      <c r="C45" s="247" t="str">
        <f>IF(A45="","",IF(VLOOKUP(A45,'IMPRESSÃO (Aux)'!$A$4:$I$1048576,3,0)=0,"",VLOOKUP(A45,'IMPRESSÃO (Aux)'!$A$4:$I$1048576,3,0)))</f>
        <v/>
      </c>
      <c r="D45" s="247" t="str">
        <f>IF(A45="","",SUMIF('IMPRESSÃO (Aux)'!$A$4:$A$1048576,IMPRESSÃO!A45,'IMPRESSÃO (Aux)'!$D$4:$D$1048576))</f>
        <v/>
      </c>
      <c r="E45" s="247" t="str">
        <f>IF(A45="","",VLOOKUP(A45,'IMPRESSÃO (Aux)'!$A$4:$I$1048576,5,0))</f>
        <v/>
      </c>
      <c r="F45" s="247" t="str">
        <f>IF(A45="","",VLOOKUP(A45,'IMPRESSÃO (Aux)'!$A$4:$I$1048576,6,0))</f>
        <v/>
      </c>
      <c r="G45" s="247" t="str">
        <f>IF(A45="","",VLOOKUP(A45,'IMPRESSÃO (Aux)'!$A$4:$I$1048576,7,0))</f>
        <v/>
      </c>
      <c r="H45" s="247" t="str">
        <f>IF(A45="","",VLOOKUP(A45,'IMPRESSÃO (Aux)'!$A$4:$I$1048576,8,0))</f>
        <v/>
      </c>
      <c r="I45" s="248" t="str">
        <f>IF(A45="","",SUMIF('IMPRESSÃO (Aux)'!$A$4:$A$1048576,IMPRESSÃO!A45,'IMPRESSÃO (Aux)'!$I$4:$I$1048576))</f>
        <v/>
      </c>
      <c r="J45" s="261" t="str">
        <f t="shared" si="0"/>
        <v/>
      </c>
    </row>
    <row r="46" spans="1:10" x14ac:dyDescent="0.25">
      <c r="A46" s="247" t="str">
        <f>IF('IMPRESSÃO (Aux)'!K46="","",'IMPRESSÃO (Aux)'!K46)</f>
        <v/>
      </c>
      <c r="B46" s="247" t="str">
        <f>IF(A46="","",VLOOKUP(A46,'IMPRESSÃO (Aux)'!$A$4:$I$1048576,2,0))</f>
        <v/>
      </c>
      <c r="C46" s="247" t="str">
        <f>IF(A46="","",IF(VLOOKUP(A46,'IMPRESSÃO (Aux)'!$A$4:$I$1048576,3,0)=0,"",VLOOKUP(A46,'IMPRESSÃO (Aux)'!$A$4:$I$1048576,3,0)))</f>
        <v/>
      </c>
      <c r="D46" s="247" t="str">
        <f>IF(A46="","",SUMIF('IMPRESSÃO (Aux)'!$A$4:$A$1048576,IMPRESSÃO!A46,'IMPRESSÃO (Aux)'!$D$4:$D$1048576))</f>
        <v/>
      </c>
      <c r="E46" s="247" t="str">
        <f>IF(A46="","",VLOOKUP(A46,'IMPRESSÃO (Aux)'!$A$4:$I$1048576,5,0))</f>
        <v/>
      </c>
      <c r="F46" s="247" t="str">
        <f>IF(A46="","",VLOOKUP(A46,'IMPRESSÃO (Aux)'!$A$4:$I$1048576,6,0))</f>
        <v/>
      </c>
      <c r="G46" s="247" t="str">
        <f>IF(A46="","",VLOOKUP(A46,'IMPRESSÃO (Aux)'!$A$4:$I$1048576,7,0))</f>
        <v/>
      </c>
      <c r="H46" s="247" t="str">
        <f>IF(A46="","",VLOOKUP(A46,'IMPRESSÃO (Aux)'!$A$4:$I$1048576,8,0))</f>
        <v/>
      </c>
      <c r="I46" s="248" t="str">
        <f>IF(A46="","",SUMIF('IMPRESSÃO (Aux)'!$A$4:$A$1048576,IMPRESSÃO!A46,'IMPRESSÃO (Aux)'!$I$4:$I$1048576))</f>
        <v/>
      </c>
      <c r="J46" s="261" t="str">
        <f t="shared" si="0"/>
        <v/>
      </c>
    </row>
    <row r="47" spans="1:10" x14ac:dyDescent="0.25">
      <c r="A47" s="247" t="str">
        <f>IF('IMPRESSÃO (Aux)'!K47="","",'IMPRESSÃO (Aux)'!K47)</f>
        <v/>
      </c>
      <c r="B47" s="247" t="str">
        <f>IF(A47="","",VLOOKUP(A47,'IMPRESSÃO (Aux)'!$A$4:$I$1048576,2,0))</f>
        <v/>
      </c>
      <c r="C47" s="247" t="str">
        <f>IF(A47="","",IF(VLOOKUP(A47,'IMPRESSÃO (Aux)'!$A$4:$I$1048576,3,0)=0,"",VLOOKUP(A47,'IMPRESSÃO (Aux)'!$A$4:$I$1048576,3,0)))</f>
        <v/>
      </c>
      <c r="D47" s="247" t="str">
        <f>IF(A47="","",SUMIF('IMPRESSÃO (Aux)'!$A$4:$A$1048576,IMPRESSÃO!A47,'IMPRESSÃO (Aux)'!$D$4:$D$1048576))</f>
        <v/>
      </c>
      <c r="E47" s="247" t="str">
        <f>IF(A47="","",VLOOKUP(A47,'IMPRESSÃO (Aux)'!$A$4:$I$1048576,5,0))</f>
        <v/>
      </c>
      <c r="F47" s="247" t="str">
        <f>IF(A47="","",VLOOKUP(A47,'IMPRESSÃO (Aux)'!$A$4:$I$1048576,6,0))</f>
        <v/>
      </c>
      <c r="G47" s="247" t="str">
        <f>IF(A47="","",VLOOKUP(A47,'IMPRESSÃO (Aux)'!$A$4:$I$1048576,7,0))</f>
        <v/>
      </c>
      <c r="H47" s="247" t="str">
        <f>IF(A47="","",VLOOKUP(A47,'IMPRESSÃO (Aux)'!$A$4:$I$1048576,8,0))</f>
        <v/>
      </c>
      <c r="I47" s="248" t="str">
        <f>IF(A47="","",SUMIF('IMPRESSÃO (Aux)'!$A$4:$A$1048576,IMPRESSÃO!A47,'IMPRESSÃO (Aux)'!$I$4:$I$1048576))</f>
        <v/>
      </c>
      <c r="J47" s="261" t="str">
        <f t="shared" si="0"/>
        <v/>
      </c>
    </row>
    <row r="48" spans="1:10" x14ac:dyDescent="0.25">
      <c r="A48" s="247" t="str">
        <f>IF('IMPRESSÃO (Aux)'!K48="","",'IMPRESSÃO (Aux)'!K48)</f>
        <v/>
      </c>
      <c r="B48" s="247" t="str">
        <f>IF(A48="","",VLOOKUP(A48,'IMPRESSÃO (Aux)'!$A$4:$I$1048576,2,0))</f>
        <v/>
      </c>
      <c r="C48" s="247" t="str">
        <f>IF(A48="","",IF(VLOOKUP(A48,'IMPRESSÃO (Aux)'!$A$4:$I$1048576,3,0)=0,"",VLOOKUP(A48,'IMPRESSÃO (Aux)'!$A$4:$I$1048576,3,0)))</f>
        <v/>
      </c>
      <c r="D48" s="247" t="str">
        <f>IF(A48="","",SUMIF('IMPRESSÃO (Aux)'!$A$4:$A$1048576,IMPRESSÃO!A48,'IMPRESSÃO (Aux)'!$D$4:$D$1048576))</f>
        <v/>
      </c>
      <c r="E48" s="247" t="str">
        <f>IF(A48="","",VLOOKUP(A48,'IMPRESSÃO (Aux)'!$A$4:$I$1048576,5,0))</f>
        <v/>
      </c>
      <c r="F48" s="247" t="str">
        <f>IF(A48="","",VLOOKUP(A48,'IMPRESSÃO (Aux)'!$A$4:$I$1048576,6,0))</f>
        <v/>
      </c>
      <c r="G48" s="247" t="str">
        <f>IF(A48="","",VLOOKUP(A48,'IMPRESSÃO (Aux)'!$A$4:$I$1048576,7,0))</f>
        <v/>
      </c>
      <c r="H48" s="247" t="str">
        <f>IF(A48="","",VLOOKUP(A48,'IMPRESSÃO (Aux)'!$A$4:$I$1048576,8,0))</f>
        <v/>
      </c>
      <c r="I48" s="248" t="str">
        <f>IF(A48="","",SUMIF('IMPRESSÃO (Aux)'!$A$4:$A$1048576,IMPRESSÃO!A48,'IMPRESSÃO (Aux)'!$I$4:$I$1048576))</f>
        <v/>
      </c>
      <c r="J48" s="261" t="str">
        <f t="shared" si="0"/>
        <v/>
      </c>
    </row>
    <row r="49" spans="1:10" x14ac:dyDescent="0.25">
      <c r="A49" s="247" t="str">
        <f>IF('IMPRESSÃO (Aux)'!K49="","",'IMPRESSÃO (Aux)'!K49)</f>
        <v/>
      </c>
      <c r="B49" s="247" t="str">
        <f>IF(A49="","",VLOOKUP(A49,'IMPRESSÃO (Aux)'!$A$4:$I$1048576,2,0))</f>
        <v/>
      </c>
      <c r="C49" s="247" t="str">
        <f>IF(A49="","",IF(VLOOKUP(A49,'IMPRESSÃO (Aux)'!$A$4:$I$1048576,3,0)=0,"",VLOOKUP(A49,'IMPRESSÃO (Aux)'!$A$4:$I$1048576,3,0)))</f>
        <v/>
      </c>
      <c r="D49" s="247" t="str">
        <f>IF(A49="","",SUMIF('IMPRESSÃO (Aux)'!$A$4:$A$1048576,IMPRESSÃO!A49,'IMPRESSÃO (Aux)'!$D$4:$D$1048576))</f>
        <v/>
      </c>
      <c r="E49" s="247" t="str">
        <f>IF(A49="","",VLOOKUP(A49,'IMPRESSÃO (Aux)'!$A$4:$I$1048576,5,0))</f>
        <v/>
      </c>
      <c r="F49" s="247" t="str">
        <f>IF(A49="","",VLOOKUP(A49,'IMPRESSÃO (Aux)'!$A$4:$I$1048576,6,0))</f>
        <v/>
      </c>
      <c r="G49" s="247" t="str">
        <f>IF(A49="","",VLOOKUP(A49,'IMPRESSÃO (Aux)'!$A$4:$I$1048576,7,0))</f>
        <v/>
      </c>
      <c r="H49" s="247" t="str">
        <f>IF(A49="","",VLOOKUP(A49,'IMPRESSÃO (Aux)'!$A$4:$I$1048576,8,0))</f>
        <v/>
      </c>
      <c r="I49" s="248" t="str">
        <f>IF(A49="","",SUMIF('IMPRESSÃO (Aux)'!$A$4:$A$1048576,IMPRESSÃO!A49,'IMPRESSÃO (Aux)'!$I$4:$I$1048576))</f>
        <v/>
      </c>
      <c r="J49" s="261" t="str">
        <f t="shared" si="0"/>
        <v/>
      </c>
    </row>
    <row r="50" spans="1:10" x14ac:dyDescent="0.25">
      <c r="A50" s="247" t="str">
        <f>IF('IMPRESSÃO (Aux)'!K50="","",'IMPRESSÃO (Aux)'!K50)</f>
        <v/>
      </c>
      <c r="B50" s="247" t="str">
        <f>IF(A50="","",VLOOKUP(A50,'IMPRESSÃO (Aux)'!$A$4:$I$1048576,2,0))</f>
        <v/>
      </c>
      <c r="C50" s="247" t="str">
        <f>IF(A50="","",IF(VLOOKUP(A50,'IMPRESSÃO (Aux)'!$A$4:$I$1048576,3,0)=0,"",VLOOKUP(A50,'IMPRESSÃO (Aux)'!$A$4:$I$1048576,3,0)))</f>
        <v/>
      </c>
      <c r="D50" s="247" t="str">
        <f>IF(A50="","",SUMIF('IMPRESSÃO (Aux)'!$A$4:$A$1048576,IMPRESSÃO!A50,'IMPRESSÃO (Aux)'!$D$4:$D$1048576))</f>
        <v/>
      </c>
      <c r="E50" s="247" t="str">
        <f>IF(A50="","",VLOOKUP(A50,'IMPRESSÃO (Aux)'!$A$4:$I$1048576,5,0))</f>
        <v/>
      </c>
      <c r="F50" s="247" t="str">
        <f>IF(A50="","",VLOOKUP(A50,'IMPRESSÃO (Aux)'!$A$4:$I$1048576,6,0))</f>
        <v/>
      </c>
      <c r="G50" s="247" t="str">
        <f>IF(A50="","",VLOOKUP(A50,'IMPRESSÃO (Aux)'!$A$4:$I$1048576,7,0))</f>
        <v/>
      </c>
      <c r="H50" s="247" t="str">
        <f>IF(A50="","",VLOOKUP(A50,'IMPRESSÃO (Aux)'!$A$4:$I$1048576,8,0))</f>
        <v/>
      </c>
      <c r="I50" s="248" t="str">
        <f>IF(A50="","",SUMIF('IMPRESSÃO (Aux)'!$A$4:$A$1048576,IMPRESSÃO!A50,'IMPRESSÃO (Aux)'!$I$4:$I$1048576))</f>
        <v/>
      </c>
      <c r="J50" s="261" t="str">
        <f t="shared" si="0"/>
        <v/>
      </c>
    </row>
    <row r="51" spans="1:10" x14ac:dyDescent="0.25">
      <c r="A51" s="247" t="str">
        <f>IF('IMPRESSÃO (Aux)'!K51="","",'IMPRESSÃO (Aux)'!K51)</f>
        <v/>
      </c>
      <c r="B51" s="247" t="str">
        <f>IF(A51="","",VLOOKUP(A51,'IMPRESSÃO (Aux)'!$A$4:$I$1048576,2,0))</f>
        <v/>
      </c>
      <c r="C51" s="247" t="str">
        <f>IF(A51="","",IF(VLOOKUP(A51,'IMPRESSÃO (Aux)'!$A$4:$I$1048576,3,0)=0,"",VLOOKUP(A51,'IMPRESSÃO (Aux)'!$A$4:$I$1048576,3,0)))</f>
        <v/>
      </c>
      <c r="D51" s="247" t="str">
        <f>IF(A51="","",SUMIF('IMPRESSÃO (Aux)'!$A$4:$A$1048576,IMPRESSÃO!A51,'IMPRESSÃO (Aux)'!$D$4:$D$1048576))</f>
        <v/>
      </c>
      <c r="E51" s="247" t="str">
        <f>IF(A51="","",VLOOKUP(A51,'IMPRESSÃO (Aux)'!$A$4:$I$1048576,5,0))</f>
        <v/>
      </c>
      <c r="F51" s="247" t="str">
        <f>IF(A51="","",VLOOKUP(A51,'IMPRESSÃO (Aux)'!$A$4:$I$1048576,6,0))</f>
        <v/>
      </c>
      <c r="G51" s="247" t="str">
        <f>IF(A51="","",VLOOKUP(A51,'IMPRESSÃO (Aux)'!$A$4:$I$1048576,7,0))</f>
        <v/>
      </c>
      <c r="H51" s="247" t="str">
        <f>IF(A51="","",VLOOKUP(A51,'IMPRESSÃO (Aux)'!$A$4:$I$1048576,8,0))</f>
        <v/>
      </c>
      <c r="I51" s="248" t="str">
        <f>IF(A51="","",SUMIF('IMPRESSÃO (Aux)'!$A$4:$A$1048576,IMPRESSÃO!A51,'IMPRESSÃO (Aux)'!$I$4:$I$1048576))</f>
        <v/>
      </c>
      <c r="J51" s="261" t="str">
        <f t="shared" si="0"/>
        <v/>
      </c>
    </row>
    <row r="52" spans="1:10" x14ac:dyDescent="0.25">
      <c r="A52" s="247" t="str">
        <f>IF('IMPRESSÃO (Aux)'!K52="","",'IMPRESSÃO (Aux)'!K52)</f>
        <v/>
      </c>
      <c r="B52" s="247" t="str">
        <f>IF(A52="","",VLOOKUP(A52,'IMPRESSÃO (Aux)'!$A$4:$I$1048576,2,0))</f>
        <v/>
      </c>
      <c r="C52" s="247" t="str">
        <f>IF(A52="","",IF(VLOOKUP(A52,'IMPRESSÃO (Aux)'!$A$4:$I$1048576,3,0)=0,"",VLOOKUP(A52,'IMPRESSÃO (Aux)'!$A$4:$I$1048576,3,0)))</f>
        <v/>
      </c>
      <c r="D52" s="247" t="str">
        <f>IF(A52="","",SUMIF('IMPRESSÃO (Aux)'!$A$4:$A$1048576,IMPRESSÃO!A52,'IMPRESSÃO (Aux)'!$D$4:$D$1048576))</f>
        <v/>
      </c>
      <c r="E52" s="247" t="str">
        <f>IF(A52="","",VLOOKUP(A52,'IMPRESSÃO (Aux)'!$A$4:$I$1048576,5,0))</f>
        <v/>
      </c>
      <c r="F52" s="247" t="str">
        <f>IF(A52="","",VLOOKUP(A52,'IMPRESSÃO (Aux)'!$A$4:$I$1048576,6,0))</f>
        <v/>
      </c>
      <c r="G52" s="247" t="str">
        <f>IF(A52="","",VLOOKUP(A52,'IMPRESSÃO (Aux)'!$A$4:$I$1048576,7,0))</f>
        <v/>
      </c>
      <c r="H52" s="247" t="str">
        <f>IF(A52="","",VLOOKUP(A52,'IMPRESSÃO (Aux)'!$A$4:$I$1048576,8,0))</f>
        <v/>
      </c>
      <c r="I52" s="248" t="str">
        <f>IF(A52="","",SUMIF('IMPRESSÃO (Aux)'!$A$4:$A$1048576,IMPRESSÃO!A52,'IMPRESSÃO (Aux)'!$I$4:$I$1048576))</f>
        <v/>
      </c>
      <c r="J52" s="261" t="str">
        <f t="shared" si="0"/>
        <v/>
      </c>
    </row>
    <row r="53" spans="1:10" x14ac:dyDescent="0.25">
      <c r="A53" s="247" t="str">
        <f>IF('IMPRESSÃO (Aux)'!K53="","",'IMPRESSÃO (Aux)'!K53)</f>
        <v/>
      </c>
      <c r="B53" s="247" t="str">
        <f>IF(A53="","",VLOOKUP(A53,'IMPRESSÃO (Aux)'!$A$4:$I$1048576,2,0))</f>
        <v/>
      </c>
      <c r="C53" s="247" t="str">
        <f>IF(A53="","",IF(VLOOKUP(A53,'IMPRESSÃO (Aux)'!$A$4:$I$1048576,3,0)=0,"",VLOOKUP(A53,'IMPRESSÃO (Aux)'!$A$4:$I$1048576,3,0)))</f>
        <v/>
      </c>
      <c r="D53" s="247" t="str">
        <f>IF(A53="","",SUMIF('IMPRESSÃO (Aux)'!$A$4:$A$1048576,IMPRESSÃO!A53,'IMPRESSÃO (Aux)'!$D$4:$D$1048576))</f>
        <v/>
      </c>
      <c r="E53" s="247" t="str">
        <f>IF(A53="","",VLOOKUP(A53,'IMPRESSÃO (Aux)'!$A$4:$I$1048576,5,0))</f>
        <v/>
      </c>
      <c r="F53" s="247" t="str">
        <f>IF(A53="","",VLOOKUP(A53,'IMPRESSÃO (Aux)'!$A$4:$I$1048576,6,0))</f>
        <v/>
      </c>
      <c r="G53" s="247" t="str">
        <f>IF(A53="","",VLOOKUP(A53,'IMPRESSÃO (Aux)'!$A$4:$I$1048576,7,0))</f>
        <v/>
      </c>
      <c r="H53" s="247" t="str">
        <f>IF(A53="","",VLOOKUP(A53,'IMPRESSÃO (Aux)'!$A$4:$I$1048576,8,0))</f>
        <v/>
      </c>
      <c r="I53" s="248" t="str">
        <f>IF(A53="","",SUMIF('IMPRESSÃO (Aux)'!$A$4:$A$1048576,IMPRESSÃO!A53,'IMPRESSÃO (Aux)'!$I$4:$I$1048576))</f>
        <v/>
      </c>
      <c r="J53" s="261" t="str">
        <f t="shared" si="0"/>
        <v/>
      </c>
    </row>
    <row r="54" spans="1:10" x14ac:dyDescent="0.25">
      <c r="A54" s="247" t="str">
        <f>IF('IMPRESSÃO (Aux)'!K54="","",'IMPRESSÃO (Aux)'!K54)</f>
        <v/>
      </c>
      <c r="B54" s="247" t="str">
        <f>IF(A54="","",VLOOKUP(A54,'IMPRESSÃO (Aux)'!$A$4:$I$1048576,2,0))</f>
        <v/>
      </c>
      <c r="C54" s="247" t="str">
        <f>IF(A54="","",IF(VLOOKUP(A54,'IMPRESSÃO (Aux)'!$A$4:$I$1048576,3,0)=0,"",VLOOKUP(A54,'IMPRESSÃO (Aux)'!$A$4:$I$1048576,3,0)))</f>
        <v/>
      </c>
      <c r="D54" s="247" t="str">
        <f>IF(A54="","",SUMIF('IMPRESSÃO (Aux)'!$A$4:$A$1048576,IMPRESSÃO!A54,'IMPRESSÃO (Aux)'!$D$4:$D$1048576))</f>
        <v/>
      </c>
      <c r="E54" s="247" t="str">
        <f>IF(A54="","",VLOOKUP(A54,'IMPRESSÃO (Aux)'!$A$4:$I$1048576,5,0))</f>
        <v/>
      </c>
      <c r="F54" s="247" t="str">
        <f>IF(A54="","",VLOOKUP(A54,'IMPRESSÃO (Aux)'!$A$4:$I$1048576,6,0))</f>
        <v/>
      </c>
      <c r="G54" s="247" t="str">
        <f>IF(A54="","",VLOOKUP(A54,'IMPRESSÃO (Aux)'!$A$4:$I$1048576,7,0))</f>
        <v/>
      </c>
      <c r="H54" s="247" t="str">
        <f>IF(A54="","",VLOOKUP(A54,'IMPRESSÃO (Aux)'!$A$4:$I$1048576,8,0))</f>
        <v/>
      </c>
      <c r="I54" s="248" t="str">
        <f>IF(A54="","",SUMIF('IMPRESSÃO (Aux)'!$A$4:$A$1048576,IMPRESSÃO!A54,'IMPRESSÃO (Aux)'!$I$4:$I$1048576))</f>
        <v/>
      </c>
      <c r="J54" s="261" t="str">
        <f t="shared" si="0"/>
        <v/>
      </c>
    </row>
    <row r="55" spans="1:10" x14ac:dyDescent="0.25">
      <c r="A55" s="247" t="str">
        <f>IF('IMPRESSÃO (Aux)'!K55="","",'IMPRESSÃO (Aux)'!K55)</f>
        <v/>
      </c>
      <c r="B55" s="247" t="str">
        <f>IF(A55="","",VLOOKUP(A55,'IMPRESSÃO (Aux)'!$A$4:$I$1048576,2,0))</f>
        <v/>
      </c>
      <c r="C55" s="247" t="str">
        <f>IF(A55="","",IF(VLOOKUP(A55,'IMPRESSÃO (Aux)'!$A$4:$I$1048576,3,0)=0,"",VLOOKUP(A55,'IMPRESSÃO (Aux)'!$A$4:$I$1048576,3,0)))</f>
        <v/>
      </c>
      <c r="D55" s="247" t="str">
        <f>IF(A55="","",SUMIF('IMPRESSÃO (Aux)'!$A$4:$A$1048576,IMPRESSÃO!A55,'IMPRESSÃO (Aux)'!$D$4:$D$1048576))</f>
        <v/>
      </c>
      <c r="E55" s="247" t="str">
        <f>IF(A55="","",VLOOKUP(A55,'IMPRESSÃO (Aux)'!$A$4:$I$1048576,5,0))</f>
        <v/>
      </c>
      <c r="F55" s="247" t="str">
        <f>IF(A55="","",VLOOKUP(A55,'IMPRESSÃO (Aux)'!$A$4:$I$1048576,6,0))</f>
        <v/>
      </c>
      <c r="G55" s="247" t="str">
        <f>IF(A55="","",VLOOKUP(A55,'IMPRESSÃO (Aux)'!$A$4:$I$1048576,7,0))</f>
        <v/>
      </c>
      <c r="H55" s="247" t="str">
        <f>IF(A55="","",VLOOKUP(A55,'IMPRESSÃO (Aux)'!$A$4:$I$1048576,8,0))</f>
        <v/>
      </c>
      <c r="I55" s="248" t="str">
        <f>IF(A55="","",SUMIF('IMPRESSÃO (Aux)'!$A$4:$A$1048576,IMPRESSÃO!A55,'IMPRESSÃO (Aux)'!$I$4:$I$1048576))</f>
        <v/>
      </c>
      <c r="J55" s="261" t="str">
        <f t="shared" si="0"/>
        <v/>
      </c>
    </row>
    <row r="56" spans="1:10" x14ac:dyDescent="0.25">
      <c r="A56" s="247" t="str">
        <f>IF('IMPRESSÃO (Aux)'!K56="","",'IMPRESSÃO (Aux)'!K56)</f>
        <v/>
      </c>
      <c r="B56" s="247" t="str">
        <f>IF(A56="","",VLOOKUP(A56,'IMPRESSÃO (Aux)'!$A$4:$I$1048576,2,0))</f>
        <v/>
      </c>
      <c r="C56" s="247" t="str">
        <f>IF(A56="","",IF(VLOOKUP(A56,'IMPRESSÃO (Aux)'!$A$4:$I$1048576,3,0)=0,"",VLOOKUP(A56,'IMPRESSÃO (Aux)'!$A$4:$I$1048576,3,0)))</f>
        <v/>
      </c>
      <c r="D56" s="247" t="str">
        <f>IF(A56="","",SUMIF('IMPRESSÃO (Aux)'!$A$4:$A$1048576,IMPRESSÃO!A56,'IMPRESSÃO (Aux)'!$D$4:$D$1048576))</f>
        <v/>
      </c>
      <c r="E56" s="247" t="str">
        <f>IF(A56="","",VLOOKUP(A56,'IMPRESSÃO (Aux)'!$A$4:$I$1048576,5,0))</f>
        <v/>
      </c>
      <c r="F56" s="247" t="str">
        <f>IF(A56="","",VLOOKUP(A56,'IMPRESSÃO (Aux)'!$A$4:$I$1048576,6,0))</f>
        <v/>
      </c>
      <c r="G56" s="247" t="str">
        <f>IF(A56="","",VLOOKUP(A56,'IMPRESSÃO (Aux)'!$A$4:$I$1048576,7,0))</f>
        <v/>
      </c>
      <c r="H56" s="247" t="str">
        <f>IF(A56="","",VLOOKUP(A56,'IMPRESSÃO (Aux)'!$A$4:$I$1048576,8,0))</f>
        <v/>
      </c>
      <c r="I56" s="248" t="str">
        <f>IF(A56="","",SUMIF('IMPRESSÃO (Aux)'!$A$4:$A$1048576,IMPRESSÃO!A56,'IMPRESSÃO (Aux)'!$I$4:$I$1048576))</f>
        <v/>
      </c>
      <c r="J56" s="261" t="str">
        <f t="shared" si="0"/>
        <v/>
      </c>
    </row>
    <row r="57" spans="1:10" x14ac:dyDescent="0.25">
      <c r="A57" s="247" t="str">
        <f>IF('IMPRESSÃO (Aux)'!K57="","",'IMPRESSÃO (Aux)'!K57)</f>
        <v/>
      </c>
      <c r="B57" s="247" t="str">
        <f>IF(A57="","",VLOOKUP(A57,'IMPRESSÃO (Aux)'!$A$4:$I$1048576,2,0))</f>
        <v/>
      </c>
      <c r="C57" s="247" t="str">
        <f>IF(A57="","",IF(VLOOKUP(A57,'IMPRESSÃO (Aux)'!$A$4:$I$1048576,3,0)=0,"",VLOOKUP(A57,'IMPRESSÃO (Aux)'!$A$4:$I$1048576,3,0)))</f>
        <v/>
      </c>
      <c r="D57" s="247" t="str">
        <f>IF(A57="","",SUMIF('IMPRESSÃO (Aux)'!$A$4:$A$1048576,IMPRESSÃO!A57,'IMPRESSÃO (Aux)'!$D$4:$D$1048576))</f>
        <v/>
      </c>
      <c r="E57" s="247" t="str">
        <f>IF(A57="","",VLOOKUP(A57,'IMPRESSÃO (Aux)'!$A$4:$I$1048576,5,0))</f>
        <v/>
      </c>
      <c r="F57" s="247" t="str">
        <f>IF(A57="","",VLOOKUP(A57,'IMPRESSÃO (Aux)'!$A$4:$I$1048576,6,0))</f>
        <v/>
      </c>
      <c r="G57" s="247" t="str">
        <f>IF(A57="","",VLOOKUP(A57,'IMPRESSÃO (Aux)'!$A$4:$I$1048576,7,0))</f>
        <v/>
      </c>
      <c r="H57" s="247" t="str">
        <f>IF(A57="","",VLOOKUP(A57,'IMPRESSÃO (Aux)'!$A$4:$I$1048576,8,0))</f>
        <v/>
      </c>
      <c r="I57" s="248" t="str">
        <f>IF(A57="","",SUMIF('IMPRESSÃO (Aux)'!$A$4:$A$1048576,IMPRESSÃO!A57,'IMPRESSÃO (Aux)'!$I$4:$I$1048576))</f>
        <v/>
      </c>
      <c r="J57" s="261" t="str">
        <f t="shared" si="0"/>
        <v/>
      </c>
    </row>
    <row r="58" spans="1:10" x14ac:dyDescent="0.25">
      <c r="A58" s="247" t="str">
        <f>IF('IMPRESSÃO (Aux)'!K58="","",'IMPRESSÃO (Aux)'!K58)</f>
        <v/>
      </c>
      <c r="B58" s="247" t="str">
        <f>IF(A58="","",VLOOKUP(A58,'IMPRESSÃO (Aux)'!$A$4:$I$1048576,2,0))</f>
        <v/>
      </c>
      <c r="C58" s="247" t="str">
        <f>IF(A58="","",IF(VLOOKUP(A58,'IMPRESSÃO (Aux)'!$A$4:$I$1048576,3,0)=0,"",VLOOKUP(A58,'IMPRESSÃO (Aux)'!$A$4:$I$1048576,3,0)))</f>
        <v/>
      </c>
      <c r="D58" s="247" t="str">
        <f>IF(A58="","",SUMIF('IMPRESSÃO (Aux)'!$A$4:$A$1048576,IMPRESSÃO!A58,'IMPRESSÃO (Aux)'!$D$4:$D$1048576))</f>
        <v/>
      </c>
      <c r="E58" s="247" t="str">
        <f>IF(A58="","",VLOOKUP(A58,'IMPRESSÃO (Aux)'!$A$4:$I$1048576,5,0))</f>
        <v/>
      </c>
      <c r="F58" s="247" t="str">
        <f>IF(A58="","",VLOOKUP(A58,'IMPRESSÃO (Aux)'!$A$4:$I$1048576,6,0))</f>
        <v/>
      </c>
      <c r="G58" s="247" t="str">
        <f>IF(A58="","",VLOOKUP(A58,'IMPRESSÃO (Aux)'!$A$4:$I$1048576,7,0))</f>
        <v/>
      </c>
      <c r="H58" s="247" t="str">
        <f>IF(A58="","",VLOOKUP(A58,'IMPRESSÃO (Aux)'!$A$4:$I$1048576,8,0))</f>
        <v/>
      </c>
      <c r="I58" s="248" t="str">
        <f>IF(A58="","",SUMIF('IMPRESSÃO (Aux)'!$A$4:$A$1048576,IMPRESSÃO!A58,'IMPRESSÃO (Aux)'!$I$4:$I$1048576))</f>
        <v/>
      </c>
      <c r="J58" s="261" t="str">
        <f t="shared" si="0"/>
        <v/>
      </c>
    </row>
    <row r="59" spans="1:10" x14ac:dyDescent="0.25">
      <c r="A59" s="247" t="str">
        <f>IF('IMPRESSÃO (Aux)'!K59="","",'IMPRESSÃO (Aux)'!K59)</f>
        <v/>
      </c>
      <c r="B59" s="247" t="str">
        <f>IF(A59="","",VLOOKUP(A59,'IMPRESSÃO (Aux)'!$A$4:$I$1048576,2,0))</f>
        <v/>
      </c>
      <c r="C59" s="247" t="str">
        <f>IF(A59="","",IF(VLOOKUP(A59,'IMPRESSÃO (Aux)'!$A$4:$I$1048576,3,0)=0,"",VLOOKUP(A59,'IMPRESSÃO (Aux)'!$A$4:$I$1048576,3,0)))</f>
        <v/>
      </c>
      <c r="D59" s="247" t="str">
        <f>IF(A59="","",SUMIF('IMPRESSÃO (Aux)'!$A$4:$A$1048576,IMPRESSÃO!A59,'IMPRESSÃO (Aux)'!$D$4:$D$1048576))</f>
        <v/>
      </c>
      <c r="E59" s="247" t="str">
        <f>IF(A59="","",VLOOKUP(A59,'IMPRESSÃO (Aux)'!$A$4:$I$1048576,5,0))</f>
        <v/>
      </c>
      <c r="F59" s="247" t="str">
        <f>IF(A59="","",VLOOKUP(A59,'IMPRESSÃO (Aux)'!$A$4:$I$1048576,6,0))</f>
        <v/>
      </c>
      <c r="G59" s="247" t="str">
        <f>IF(A59="","",VLOOKUP(A59,'IMPRESSÃO (Aux)'!$A$4:$I$1048576,7,0))</f>
        <v/>
      </c>
      <c r="H59" s="247" t="str">
        <f>IF(A59="","",VLOOKUP(A59,'IMPRESSÃO (Aux)'!$A$4:$I$1048576,8,0))</f>
        <v/>
      </c>
      <c r="I59" s="248" t="str">
        <f>IF(A59="","",SUMIF('IMPRESSÃO (Aux)'!$A$4:$A$1048576,IMPRESSÃO!A59,'IMPRESSÃO (Aux)'!$I$4:$I$1048576))</f>
        <v/>
      </c>
      <c r="J59" s="261" t="str">
        <f t="shared" si="0"/>
        <v/>
      </c>
    </row>
    <row r="60" spans="1:10" x14ac:dyDescent="0.25">
      <c r="A60" s="247" t="str">
        <f>IF('IMPRESSÃO (Aux)'!K60="","",'IMPRESSÃO (Aux)'!K60)</f>
        <v/>
      </c>
      <c r="B60" s="247" t="str">
        <f>IF(A60="","",VLOOKUP(A60,'IMPRESSÃO (Aux)'!$A$4:$I$1048576,2,0))</f>
        <v/>
      </c>
      <c r="C60" s="247" t="str">
        <f>IF(A60="","",IF(VLOOKUP(A60,'IMPRESSÃO (Aux)'!$A$4:$I$1048576,3,0)=0,"",VLOOKUP(A60,'IMPRESSÃO (Aux)'!$A$4:$I$1048576,3,0)))</f>
        <v/>
      </c>
      <c r="D60" s="247" t="str">
        <f>IF(A60="","",SUMIF('IMPRESSÃO (Aux)'!$A$4:$A$1048576,IMPRESSÃO!A60,'IMPRESSÃO (Aux)'!$D$4:$D$1048576))</f>
        <v/>
      </c>
      <c r="E60" s="247" t="str">
        <f>IF(A60="","",VLOOKUP(A60,'IMPRESSÃO (Aux)'!$A$4:$I$1048576,5,0))</f>
        <v/>
      </c>
      <c r="F60" s="247" t="str">
        <f>IF(A60="","",VLOOKUP(A60,'IMPRESSÃO (Aux)'!$A$4:$I$1048576,6,0))</f>
        <v/>
      </c>
      <c r="G60" s="247" t="str">
        <f>IF(A60="","",VLOOKUP(A60,'IMPRESSÃO (Aux)'!$A$4:$I$1048576,7,0))</f>
        <v/>
      </c>
      <c r="H60" s="247" t="str">
        <f>IF(A60="","",VLOOKUP(A60,'IMPRESSÃO (Aux)'!$A$4:$I$1048576,8,0))</f>
        <v/>
      </c>
      <c r="I60" s="248" t="str">
        <f>IF(A60="","",SUMIF('IMPRESSÃO (Aux)'!$A$4:$A$1048576,IMPRESSÃO!A60,'IMPRESSÃO (Aux)'!$I$4:$I$1048576))</f>
        <v/>
      </c>
      <c r="J60" s="261" t="str">
        <f t="shared" si="0"/>
        <v/>
      </c>
    </row>
    <row r="61" spans="1:10" x14ac:dyDescent="0.25">
      <c r="A61" s="247" t="str">
        <f>IF('IMPRESSÃO (Aux)'!K61="","",'IMPRESSÃO (Aux)'!K61)</f>
        <v/>
      </c>
      <c r="B61" s="247" t="str">
        <f>IF(A61="","",VLOOKUP(A61,'IMPRESSÃO (Aux)'!$A$4:$I$1048576,2,0))</f>
        <v/>
      </c>
      <c r="C61" s="247" t="str">
        <f>IF(A61="","",IF(VLOOKUP(A61,'IMPRESSÃO (Aux)'!$A$4:$I$1048576,3,0)=0,"",VLOOKUP(A61,'IMPRESSÃO (Aux)'!$A$4:$I$1048576,3,0)))</f>
        <v/>
      </c>
      <c r="D61" s="247" t="str">
        <f>IF(A61="","",SUMIF('IMPRESSÃO (Aux)'!$A$4:$A$1048576,IMPRESSÃO!A61,'IMPRESSÃO (Aux)'!$D$4:$D$1048576))</f>
        <v/>
      </c>
      <c r="E61" s="247" t="str">
        <f>IF(A61="","",VLOOKUP(A61,'IMPRESSÃO (Aux)'!$A$4:$I$1048576,5,0))</f>
        <v/>
      </c>
      <c r="F61" s="247" t="str">
        <f>IF(A61="","",VLOOKUP(A61,'IMPRESSÃO (Aux)'!$A$4:$I$1048576,6,0))</f>
        <v/>
      </c>
      <c r="G61" s="247" t="str">
        <f>IF(A61="","",VLOOKUP(A61,'IMPRESSÃO (Aux)'!$A$4:$I$1048576,7,0))</f>
        <v/>
      </c>
      <c r="H61" s="247" t="str">
        <f>IF(A61="","",VLOOKUP(A61,'IMPRESSÃO (Aux)'!$A$4:$I$1048576,8,0))</f>
        <v/>
      </c>
      <c r="I61" s="248" t="str">
        <f>IF(A61="","",SUMIF('IMPRESSÃO (Aux)'!$A$4:$A$1048576,IMPRESSÃO!A61,'IMPRESSÃO (Aux)'!$I$4:$I$1048576))</f>
        <v/>
      </c>
      <c r="J61" s="261" t="str">
        <f t="shared" si="0"/>
        <v/>
      </c>
    </row>
    <row r="62" spans="1:10" x14ac:dyDescent="0.25">
      <c r="A62" s="247" t="str">
        <f>IF('IMPRESSÃO (Aux)'!K62="","",'IMPRESSÃO (Aux)'!K62)</f>
        <v/>
      </c>
      <c r="B62" s="247" t="str">
        <f>IF(A62="","",VLOOKUP(A62,'IMPRESSÃO (Aux)'!$A$4:$I$1048576,2,0))</f>
        <v/>
      </c>
      <c r="C62" s="247" t="str">
        <f>IF(A62="","",IF(VLOOKUP(A62,'IMPRESSÃO (Aux)'!$A$4:$I$1048576,3,0)=0,"",VLOOKUP(A62,'IMPRESSÃO (Aux)'!$A$4:$I$1048576,3,0)))</f>
        <v/>
      </c>
      <c r="D62" s="247" t="str">
        <f>IF(A62="","",SUMIF('IMPRESSÃO (Aux)'!$A$4:$A$1048576,IMPRESSÃO!A62,'IMPRESSÃO (Aux)'!$D$4:$D$1048576))</f>
        <v/>
      </c>
      <c r="E62" s="247" t="str">
        <f>IF(A62="","",VLOOKUP(A62,'IMPRESSÃO (Aux)'!$A$4:$I$1048576,5,0))</f>
        <v/>
      </c>
      <c r="F62" s="247" t="str">
        <f>IF(A62="","",VLOOKUP(A62,'IMPRESSÃO (Aux)'!$A$4:$I$1048576,6,0))</f>
        <v/>
      </c>
      <c r="G62" s="247" t="str">
        <f>IF(A62="","",VLOOKUP(A62,'IMPRESSÃO (Aux)'!$A$4:$I$1048576,7,0))</f>
        <v/>
      </c>
      <c r="H62" s="247" t="str">
        <f>IF(A62="","",VLOOKUP(A62,'IMPRESSÃO (Aux)'!$A$4:$I$1048576,8,0))</f>
        <v/>
      </c>
      <c r="I62" s="248" t="str">
        <f>IF(A62="","",SUMIF('IMPRESSÃO (Aux)'!$A$4:$A$1048576,IMPRESSÃO!A62,'IMPRESSÃO (Aux)'!$I$4:$I$1048576))</f>
        <v/>
      </c>
      <c r="J62" s="261" t="str">
        <f t="shared" si="0"/>
        <v/>
      </c>
    </row>
    <row r="63" spans="1:10" x14ac:dyDescent="0.25">
      <c r="A63" s="247" t="str">
        <f>IF('IMPRESSÃO (Aux)'!K63="","",'IMPRESSÃO (Aux)'!K63)</f>
        <v/>
      </c>
      <c r="B63" s="247" t="str">
        <f>IF(A63="","",VLOOKUP(A63,'IMPRESSÃO (Aux)'!$A$4:$I$1048576,2,0))</f>
        <v/>
      </c>
      <c r="C63" s="247" t="str">
        <f>IF(A63="","",IF(VLOOKUP(A63,'IMPRESSÃO (Aux)'!$A$4:$I$1048576,3,0)=0,"",VLOOKUP(A63,'IMPRESSÃO (Aux)'!$A$4:$I$1048576,3,0)))</f>
        <v/>
      </c>
      <c r="D63" s="247" t="str">
        <f>IF(A63="","",SUMIF('IMPRESSÃO (Aux)'!$A$4:$A$1048576,IMPRESSÃO!A63,'IMPRESSÃO (Aux)'!$D$4:$D$1048576))</f>
        <v/>
      </c>
      <c r="E63" s="247" t="str">
        <f>IF(A63="","",VLOOKUP(A63,'IMPRESSÃO (Aux)'!$A$4:$I$1048576,5,0))</f>
        <v/>
      </c>
      <c r="F63" s="247" t="str">
        <f>IF(A63="","",VLOOKUP(A63,'IMPRESSÃO (Aux)'!$A$4:$I$1048576,6,0))</f>
        <v/>
      </c>
      <c r="G63" s="247" t="str">
        <f>IF(A63="","",VLOOKUP(A63,'IMPRESSÃO (Aux)'!$A$4:$I$1048576,7,0))</f>
        <v/>
      </c>
      <c r="H63" s="247" t="str">
        <f>IF(A63="","",VLOOKUP(A63,'IMPRESSÃO (Aux)'!$A$4:$I$1048576,8,0))</f>
        <v/>
      </c>
      <c r="I63" s="248" t="str">
        <f>IF(A63="","",SUMIF('IMPRESSÃO (Aux)'!$A$4:$A$1048576,IMPRESSÃO!A63,'IMPRESSÃO (Aux)'!$I$4:$I$1048576))</f>
        <v/>
      </c>
      <c r="J63" s="261" t="str">
        <f t="shared" si="0"/>
        <v/>
      </c>
    </row>
    <row r="64" spans="1:10" x14ac:dyDescent="0.25">
      <c r="A64" s="247" t="str">
        <f>IF('IMPRESSÃO (Aux)'!K64="","",'IMPRESSÃO (Aux)'!K64)</f>
        <v/>
      </c>
      <c r="B64" s="247" t="str">
        <f>IF(A64="","",VLOOKUP(A64,'IMPRESSÃO (Aux)'!$A$4:$I$1048576,2,0))</f>
        <v/>
      </c>
      <c r="C64" s="247" t="str">
        <f>IF(A64="","",IF(VLOOKUP(A64,'IMPRESSÃO (Aux)'!$A$4:$I$1048576,3,0)=0,"",VLOOKUP(A64,'IMPRESSÃO (Aux)'!$A$4:$I$1048576,3,0)))</f>
        <v/>
      </c>
      <c r="D64" s="247" t="str">
        <f>IF(A64="","",SUMIF('IMPRESSÃO (Aux)'!$A$4:$A$1048576,IMPRESSÃO!A64,'IMPRESSÃO (Aux)'!$D$4:$D$1048576))</f>
        <v/>
      </c>
      <c r="E64" s="247" t="str">
        <f>IF(A64="","",VLOOKUP(A64,'IMPRESSÃO (Aux)'!$A$4:$I$1048576,5,0))</f>
        <v/>
      </c>
      <c r="F64" s="247" t="str">
        <f>IF(A64="","",VLOOKUP(A64,'IMPRESSÃO (Aux)'!$A$4:$I$1048576,6,0))</f>
        <v/>
      </c>
      <c r="G64" s="247" t="str">
        <f>IF(A64="","",VLOOKUP(A64,'IMPRESSÃO (Aux)'!$A$4:$I$1048576,7,0))</f>
        <v/>
      </c>
      <c r="H64" s="247" t="str">
        <f>IF(A64="","",VLOOKUP(A64,'IMPRESSÃO (Aux)'!$A$4:$I$1048576,8,0))</f>
        <v/>
      </c>
      <c r="I64" s="248" t="str">
        <f>IF(A64="","",SUMIF('IMPRESSÃO (Aux)'!$A$4:$A$1048576,IMPRESSÃO!A64,'IMPRESSÃO (Aux)'!$I$4:$I$1048576))</f>
        <v/>
      </c>
      <c r="J64" s="261" t="str">
        <f t="shared" si="0"/>
        <v/>
      </c>
    </row>
    <row r="65" spans="1:10" x14ac:dyDescent="0.25">
      <c r="A65" s="247" t="str">
        <f>IF('IMPRESSÃO (Aux)'!K65="","",'IMPRESSÃO (Aux)'!K65)</f>
        <v/>
      </c>
      <c r="B65" s="247" t="str">
        <f>IF(A65="","",VLOOKUP(A65,'IMPRESSÃO (Aux)'!$A$4:$I$1048576,2,0))</f>
        <v/>
      </c>
      <c r="C65" s="247" t="str">
        <f>IF(A65="","",IF(VLOOKUP(A65,'IMPRESSÃO (Aux)'!$A$4:$I$1048576,3,0)=0,"",VLOOKUP(A65,'IMPRESSÃO (Aux)'!$A$4:$I$1048576,3,0)))</f>
        <v/>
      </c>
      <c r="D65" s="247" t="str">
        <f>IF(A65="","",SUMIF('IMPRESSÃO (Aux)'!$A$4:$A$1048576,IMPRESSÃO!A65,'IMPRESSÃO (Aux)'!$D$4:$D$1048576))</f>
        <v/>
      </c>
      <c r="E65" s="247" t="str">
        <f>IF(A65="","",VLOOKUP(A65,'IMPRESSÃO (Aux)'!$A$4:$I$1048576,5,0))</f>
        <v/>
      </c>
      <c r="F65" s="247" t="str">
        <f>IF(A65="","",VLOOKUP(A65,'IMPRESSÃO (Aux)'!$A$4:$I$1048576,6,0))</f>
        <v/>
      </c>
      <c r="G65" s="247" t="str">
        <f>IF(A65="","",VLOOKUP(A65,'IMPRESSÃO (Aux)'!$A$4:$I$1048576,7,0))</f>
        <v/>
      </c>
      <c r="H65" s="247" t="str">
        <f>IF(A65="","",VLOOKUP(A65,'IMPRESSÃO (Aux)'!$A$4:$I$1048576,8,0))</f>
        <v/>
      </c>
      <c r="I65" s="248" t="str">
        <f>IF(A65="","",SUMIF('IMPRESSÃO (Aux)'!$A$4:$A$1048576,IMPRESSÃO!A65,'IMPRESSÃO (Aux)'!$I$4:$I$1048576))</f>
        <v/>
      </c>
      <c r="J65" s="261" t="str">
        <f t="shared" si="0"/>
        <v/>
      </c>
    </row>
    <row r="66" spans="1:10" x14ac:dyDescent="0.25">
      <c r="A66" s="247" t="str">
        <f>IF('IMPRESSÃO (Aux)'!K66="","",'IMPRESSÃO (Aux)'!K66)</f>
        <v/>
      </c>
      <c r="B66" s="247" t="str">
        <f>IF(A66="","",VLOOKUP(A66,'IMPRESSÃO (Aux)'!$A$4:$I$1048576,2,0))</f>
        <v/>
      </c>
      <c r="C66" s="247" t="str">
        <f>IF(A66="","",IF(VLOOKUP(A66,'IMPRESSÃO (Aux)'!$A$4:$I$1048576,3,0)=0,"",VLOOKUP(A66,'IMPRESSÃO (Aux)'!$A$4:$I$1048576,3,0)))</f>
        <v/>
      </c>
      <c r="D66" s="247" t="str">
        <f>IF(A66="","",SUMIF('IMPRESSÃO (Aux)'!$A$4:$A$1048576,IMPRESSÃO!A66,'IMPRESSÃO (Aux)'!$D$4:$D$1048576))</f>
        <v/>
      </c>
      <c r="E66" s="247" t="str">
        <f>IF(A66="","",VLOOKUP(A66,'IMPRESSÃO (Aux)'!$A$4:$I$1048576,5,0))</f>
        <v/>
      </c>
      <c r="F66" s="247" t="str">
        <f>IF(A66="","",VLOOKUP(A66,'IMPRESSÃO (Aux)'!$A$4:$I$1048576,6,0))</f>
        <v/>
      </c>
      <c r="G66" s="247" t="str">
        <f>IF(A66="","",VLOOKUP(A66,'IMPRESSÃO (Aux)'!$A$4:$I$1048576,7,0))</f>
        <v/>
      </c>
      <c r="H66" s="247" t="str">
        <f>IF(A66="","",VLOOKUP(A66,'IMPRESSÃO (Aux)'!$A$4:$I$1048576,8,0))</f>
        <v/>
      </c>
      <c r="I66" s="248" t="str">
        <f>IF(A66="","",SUMIF('IMPRESSÃO (Aux)'!$A$4:$A$1048576,IMPRESSÃO!A66,'IMPRESSÃO (Aux)'!$I$4:$I$1048576))</f>
        <v/>
      </c>
      <c r="J66" s="261" t="str">
        <f t="shared" si="0"/>
        <v/>
      </c>
    </row>
    <row r="67" spans="1:10" x14ac:dyDescent="0.25">
      <c r="A67" s="247" t="str">
        <f>IF('IMPRESSÃO (Aux)'!K67="","",'IMPRESSÃO (Aux)'!K67)</f>
        <v/>
      </c>
      <c r="B67" s="247" t="str">
        <f>IF(A67="","",VLOOKUP(A67,'IMPRESSÃO (Aux)'!$A$4:$I$1048576,2,0))</f>
        <v/>
      </c>
      <c r="C67" s="247" t="str">
        <f>IF(A67="","",IF(VLOOKUP(A67,'IMPRESSÃO (Aux)'!$A$4:$I$1048576,3,0)=0,"",VLOOKUP(A67,'IMPRESSÃO (Aux)'!$A$4:$I$1048576,3,0)))</f>
        <v/>
      </c>
      <c r="D67" s="247" t="str">
        <f>IF(A67="","",SUMIF('IMPRESSÃO (Aux)'!$A$4:$A$1048576,IMPRESSÃO!A67,'IMPRESSÃO (Aux)'!$D$4:$D$1048576))</f>
        <v/>
      </c>
      <c r="E67" s="247" t="str">
        <f>IF(A67="","",VLOOKUP(A67,'IMPRESSÃO (Aux)'!$A$4:$I$1048576,5,0))</f>
        <v/>
      </c>
      <c r="F67" s="247" t="str">
        <f>IF(A67="","",VLOOKUP(A67,'IMPRESSÃO (Aux)'!$A$4:$I$1048576,6,0))</f>
        <v/>
      </c>
      <c r="G67" s="247" t="str">
        <f>IF(A67="","",VLOOKUP(A67,'IMPRESSÃO (Aux)'!$A$4:$I$1048576,7,0))</f>
        <v/>
      </c>
      <c r="H67" s="247" t="str">
        <f>IF(A67="","",VLOOKUP(A67,'IMPRESSÃO (Aux)'!$A$4:$I$1048576,8,0))</f>
        <v/>
      </c>
      <c r="I67" s="248" t="str">
        <f>IF(A67="","",SUMIF('IMPRESSÃO (Aux)'!$A$4:$A$1048576,IMPRESSÃO!A67,'IMPRESSÃO (Aux)'!$I$4:$I$1048576))</f>
        <v/>
      </c>
      <c r="J67" s="261" t="str">
        <f t="shared" si="0"/>
        <v/>
      </c>
    </row>
    <row r="68" spans="1:10" x14ac:dyDescent="0.25">
      <c r="A68" s="247" t="str">
        <f>IF('IMPRESSÃO (Aux)'!K68="","",'IMPRESSÃO (Aux)'!K68)</f>
        <v/>
      </c>
      <c r="B68" s="247" t="str">
        <f>IF(A68="","",VLOOKUP(A68,'IMPRESSÃO (Aux)'!$A$4:$I$1048576,2,0))</f>
        <v/>
      </c>
      <c r="C68" s="247" t="str">
        <f>IF(A68="","",IF(VLOOKUP(A68,'IMPRESSÃO (Aux)'!$A$4:$I$1048576,3,0)=0,"",VLOOKUP(A68,'IMPRESSÃO (Aux)'!$A$4:$I$1048576,3,0)))</f>
        <v/>
      </c>
      <c r="D68" s="247" t="str">
        <f>IF(A68="","",SUMIF('IMPRESSÃO (Aux)'!$A$4:$A$1048576,IMPRESSÃO!A68,'IMPRESSÃO (Aux)'!$D$4:$D$1048576))</f>
        <v/>
      </c>
      <c r="E68" s="247" t="str">
        <f>IF(A68="","",VLOOKUP(A68,'IMPRESSÃO (Aux)'!$A$4:$I$1048576,5,0))</f>
        <v/>
      </c>
      <c r="F68" s="247" t="str">
        <f>IF(A68="","",VLOOKUP(A68,'IMPRESSÃO (Aux)'!$A$4:$I$1048576,6,0))</f>
        <v/>
      </c>
      <c r="G68" s="247" t="str">
        <f>IF(A68="","",VLOOKUP(A68,'IMPRESSÃO (Aux)'!$A$4:$I$1048576,7,0))</f>
        <v/>
      </c>
      <c r="H68" s="247" t="str">
        <f>IF(A68="","",VLOOKUP(A68,'IMPRESSÃO (Aux)'!$A$4:$I$1048576,8,0))</f>
        <v/>
      </c>
      <c r="I68" s="248" t="str">
        <f>IF(A68="","",SUMIF('IMPRESSÃO (Aux)'!$A$4:$A$1048576,IMPRESSÃO!A68,'IMPRESSÃO (Aux)'!$I$4:$I$1048576))</f>
        <v/>
      </c>
      <c r="J68" s="261" t="str">
        <f t="shared" si="0"/>
        <v/>
      </c>
    </row>
    <row r="69" spans="1:10" x14ac:dyDescent="0.25">
      <c r="A69" s="247" t="str">
        <f>IF('IMPRESSÃO (Aux)'!K69="","",'IMPRESSÃO (Aux)'!K69)</f>
        <v/>
      </c>
      <c r="B69" s="247" t="str">
        <f>IF(A69="","",VLOOKUP(A69,'IMPRESSÃO (Aux)'!$A$4:$I$1048576,2,0))</f>
        <v/>
      </c>
      <c r="C69" s="247" t="str">
        <f>IF(A69="","",IF(VLOOKUP(A69,'IMPRESSÃO (Aux)'!$A$4:$I$1048576,3,0)=0,"",VLOOKUP(A69,'IMPRESSÃO (Aux)'!$A$4:$I$1048576,3,0)))</f>
        <v/>
      </c>
      <c r="D69" s="247" t="str">
        <f>IF(A69="","",SUMIF('IMPRESSÃO (Aux)'!$A$4:$A$1048576,IMPRESSÃO!A69,'IMPRESSÃO (Aux)'!$D$4:$D$1048576))</f>
        <v/>
      </c>
      <c r="E69" s="247" t="str">
        <f>IF(A69="","",VLOOKUP(A69,'IMPRESSÃO (Aux)'!$A$4:$I$1048576,5,0))</f>
        <v/>
      </c>
      <c r="F69" s="247" t="str">
        <f>IF(A69="","",VLOOKUP(A69,'IMPRESSÃO (Aux)'!$A$4:$I$1048576,6,0))</f>
        <v/>
      </c>
      <c r="G69" s="247" t="str">
        <f>IF(A69="","",VLOOKUP(A69,'IMPRESSÃO (Aux)'!$A$4:$I$1048576,7,0))</f>
        <v/>
      </c>
      <c r="H69" s="247" t="str">
        <f>IF(A69="","",VLOOKUP(A69,'IMPRESSÃO (Aux)'!$A$4:$I$1048576,8,0))</f>
        <v/>
      </c>
      <c r="I69" s="248" t="str">
        <f>IF(A69="","",SUMIF('IMPRESSÃO (Aux)'!$A$4:$A$1048576,IMPRESSÃO!A69,'IMPRESSÃO (Aux)'!$I$4:$I$1048576))</f>
        <v/>
      </c>
      <c r="J69" s="261" t="str">
        <f t="shared" ref="J69:J72" si="1">IF(B69="","",1)</f>
        <v/>
      </c>
    </row>
    <row r="70" spans="1:10" x14ac:dyDescent="0.25">
      <c r="A70" s="247" t="str">
        <f>IF('IMPRESSÃO (Aux)'!K70="","",'IMPRESSÃO (Aux)'!K70)</f>
        <v/>
      </c>
      <c r="B70" s="247" t="str">
        <f>IF(A70="","",VLOOKUP(A70,'IMPRESSÃO (Aux)'!$A$4:$I$1048576,2,0))</f>
        <v/>
      </c>
      <c r="C70" s="247" t="str">
        <f>IF(A70="","",IF(VLOOKUP(A70,'IMPRESSÃO (Aux)'!$A$4:$I$1048576,3,0)=0,"",VLOOKUP(A70,'IMPRESSÃO (Aux)'!$A$4:$I$1048576,3,0)))</f>
        <v/>
      </c>
      <c r="D70" s="247" t="str">
        <f>IF(A70="","",SUMIF('IMPRESSÃO (Aux)'!$A$4:$A$1048576,IMPRESSÃO!A70,'IMPRESSÃO (Aux)'!$D$4:$D$1048576))</f>
        <v/>
      </c>
      <c r="E70" s="247" t="str">
        <f>IF(A70="","",VLOOKUP(A70,'IMPRESSÃO (Aux)'!$A$4:$I$1048576,5,0))</f>
        <v/>
      </c>
      <c r="F70" s="247" t="str">
        <f>IF(A70="","",VLOOKUP(A70,'IMPRESSÃO (Aux)'!$A$4:$I$1048576,6,0))</f>
        <v/>
      </c>
      <c r="G70" s="247" t="str">
        <f>IF(A70="","",VLOOKUP(A70,'IMPRESSÃO (Aux)'!$A$4:$I$1048576,7,0))</f>
        <v/>
      </c>
      <c r="H70" s="247" t="str">
        <f>IF(A70="","",VLOOKUP(A70,'IMPRESSÃO (Aux)'!$A$4:$I$1048576,8,0))</f>
        <v/>
      </c>
      <c r="I70" s="248" t="str">
        <f>IF(A70="","",SUMIF('IMPRESSÃO (Aux)'!$A$4:$A$1048576,IMPRESSÃO!A70,'IMPRESSÃO (Aux)'!$I$4:$I$1048576))</f>
        <v/>
      </c>
      <c r="J70" s="261" t="str">
        <f t="shared" si="1"/>
        <v/>
      </c>
    </row>
    <row r="71" spans="1:10" x14ac:dyDescent="0.25">
      <c r="A71" s="247" t="str">
        <f>IF('IMPRESSÃO (Aux)'!K71="","",'IMPRESSÃO (Aux)'!K71)</f>
        <v/>
      </c>
      <c r="B71" s="247" t="str">
        <f>IF(A71="","",VLOOKUP(A71,'IMPRESSÃO (Aux)'!$A$4:$I$1048576,2,0))</f>
        <v/>
      </c>
      <c r="C71" s="247" t="str">
        <f>IF(A71="","",IF(VLOOKUP(A71,'IMPRESSÃO (Aux)'!$A$4:$I$1048576,3,0)=0,"",VLOOKUP(A71,'IMPRESSÃO (Aux)'!$A$4:$I$1048576,3,0)))</f>
        <v/>
      </c>
      <c r="D71" s="247" t="str">
        <f>IF(A71="","",SUMIF('IMPRESSÃO (Aux)'!$A$4:$A$1048576,IMPRESSÃO!A71,'IMPRESSÃO (Aux)'!$D$4:$D$1048576))</f>
        <v/>
      </c>
      <c r="E71" s="247" t="str">
        <f>IF(A71="","",VLOOKUP(A71,'IMPRESSÃO (Aux)'!$A$4:$I$1048576,5,0))</f>
        <v/>
      </c>
      <c r="F71" s="247" t="str">
        <f>IF(A71="","",VLOOKUP(A71,'IMPRESSÃO (Aux)'!$A$4:$I$1048576,6,0))</f>
        <v/>
      </c>
      <c r="G71" s="247" t="str">
        <f>IF(A71="","",VLOOKUP(A71,'IMPRESSÃO (Aux)'!$A$4:$I$1048576,7,0))</f>
        <v/>
      </c>
      <c r="H71" s="247" t="str">
        <f>IF(A71="","",VLOOKUP(A71,'IMPRESSÃO (Aux)'!$A$4:$I$1048576,8,0))</f>
        <v/>
      </c>
      <c r="I71" s="248" t="str">
        <f>IF(A71="","",SUMIF('IMPRESSÃO (Aux)'!$A$4:$A$1048576,IMPRESSÃO!A71,'IMPRESSÃO (Aux)'!$I$4:$I$1048576))</f>
        <v/>
      </c>
      <c r="J71" s="261" t="str">
        <f t="shared" si="1"/>
        <v/>
      </c>
    </row>
    <row r="72" spans="1:10" x14ac:dyDescent="0.25">
      <c r="A72" s="254" t="str">
        <f>IF('IMPRESSÃO (Aux)'!K72="","",'IMPRESSÃO (Aux)'!K72)</f>
        <v/>
      </c>
      <c r="B72" s="254" t="str">
        <f>IF(A72="","",VLOOKUP(A72,'IMPRESSÃO (Aux)'!$A$4:$I$1048576,2,0))</f>
        <v/>
      </c>
      <c r="C72" s="254" t="str">
        <f>IF(A72="","",IF(VLOOKUP(A72,'IMPRESSÃO (Aux)'!$A$4:$I$1048576,3,0)=0,"",VLOOKUP(A72,'IMPRESSÃO (Aux)'!$A$4:$I$1048576,3,0)))</f>
        <v/>
      </c>
      <c r="D72" s="254" t="str">
        <f>IF(A72="","",SUMIF('IMPRESSÃO (Aux)'!$A$4:$A$1048576,IMPRESSÃO!A72,'IMPRESSÃO (Aux)'!$D$4:$D$1048576))</f>
        <v/>
      </c>
      <c r="E72" s="254" t="str">
        <f>IF(A72="","",VLOOKUP(A72,'IMPRESSÃO (Aux)'!$A$4:$I$1048576,5,0))</f>
        <v/>
      </c>
      <c r="F72" s="254" t="str">
        <f>IF(A72="","",VLOOKUP(A72,'IMPRESSÃO (Aux)'!$A$4:$I$1048576,6,0))</f>
        <v/>
      </c>
      <c r="G72" s="254" t="str">
        <f>IF(A72="","",VLOOKUP(A72,'IMPRESSÃO (Aux)'!$A$4:$I$1048576,7,0))</f>
        <v/>
      </c>
      <c r="H72" s="254" t="str">
        <f>IF(A72="","",VLOOKUP(A72,'IMPRESSÃO (Aux)'!$A$4:$I$1048576,8,0))</f>
        <v/>
      </c>
      <c r="I72" s="255" t="str">
        <f>IF(A72="","",SUMIF('IMPRESSÃO (Aux)'!$A$4:$A$1048576,IMPRESSÃO!A72,'IMPRESSÃO (Aux)'!$I$4:$I$1048576))</f>
        <v/>
      </c>
      <c r="J72" s="261" t="str">
        <f t="shared" si="1"/>
        <v/>
      </c>
    </row>
    <row r="73" spans="1:10" x14ac:dyDescent="0.25">
      <c r="A73" s="256" t="s">
        <v>3447</v>
      </c>
      <c r="B73" s="260">
        <f>COUNTIF(J4:J72,1)</f>
        <v>5</v>
      </c>
      <c r="C73" s="256"/>
      <c r="D73" s="256"/>
      <c r="E73" s="256"/>
      <c r="F73" s="256"/>
      <c r="G73" s="256"/>
      <c r="H73" s="256"/>
      <c r="I73" s="257">
        <f>SUM(I4:I72)</f>
        <v>8201</v>
      </c>
    </row>
    <row r="74" spans="1:10" hidden="1" x14ac:dyDescent="0.25">
      <c r="A74" s="258" t="str">
        <f>IF('IMPRESSÃO (Aux)'!K74="","",'IMPRESSÃO (Aux)'!K74)</f>
        <v/>
      </c>
      <c r="B74" s="258" t="str">
        <f>IF(A74="","",VLOOKUP(A74,'IMPRESSÃO (Aux)'!$A$4:$I$1048576,2,0))</f>
        <v/>
      </c>
      <c r="C74" s="258" t="str">
        <f>IF(A74="","",IF(VLOOKUP(A74,'IMPRESSÃO (Aux)'!$A$4:$I$1048576,3,0)=0,"",VLOOKUP(A74,'IMPRESSÃO (Aux)'!$A$4:$I$1048576,3,0)))</f>
        <v/>
      </c>
      <c r="D74" s="258" t="str">
        <f>IF(A74="","",SUMIF('IMPRESSÃO (Aux)'!$A$4:$A$1048576,IMPRESSÃO!A74,'IMPRESSÃO (Aux)'!$D$4:$D$1048576))</f>
        <v/>
      </c>
      <c r="E74" s="258" t="str">
        <f>IF(A74="","",VLOOKUP(A74,'IMPRESSÃO (Aux)'!$A$4:$I$1048576,5,0))</f>
        <v/>
      </c>
      <c r="F74" s="258" t="str">
        <f>IF(A74="","",VLOOKUP(A74,'IMPRESSÃO (Aux)'!$A$4:$I$1048576,6,0))</f>
        <v/>
      </c>
      <c r="G74" s="258" t="str">
        <f>IF(A74="","",VLOOKUP(A74,'IMPRESSÃO (Aux)'!$A$4:$I$1048576,7,0))</f>
        <v/>
      </c>
      <c r="H74" s="258" t="str">
        <f>IF(A74="","",VLOOKUP(A74,'IMPRESSÃO (Aux)'!$A$4:$I$1048576,8,0))</f>
        <v/>
      </c>
      <c r="I74" s="259" t="str">
        <f>IF(A74="","",SUMIF('IMPRESSÃO (Aux)'!$A$4:$A$1048576,IMPRESSÃO!A74,'IMPRESSÃO (Aux)'!$I$4:$I$1048576))</f>
        <v/>
      </c>
    </row>
    <row r="75" spans="1:10" hidden="1" x14ac:dyDescent="0.25">
      <c r="A75" s="258" t="str">
        <f>IF('IMPRESSÃO (Aux)'!K75="","",'IMPRESSÃO (Aux)'!K75)</f>
        <v/>
      </c>
      <c r="B75" s="258" t="str">
        <f>IF(A75="","",VLOOKUP(A75,'IMPRESSÃO (Aux)'!$A$4:$I$1048576,2,0))</f>
        <v/>
      </c>
      <c r="C75" s="258" t="str">
        <f>IF(A75="","",IF(VLOOKUP(A75,'IMPRESSÃO (Aux)'!$A$4:$I$1048576,3,0)=0,"",VLOOKUP(A75,'IMPRESSÃO (Aux)'!$A$4:$I$1048576,3,0)))</f>
        <v/>
      </c>
      <c r="D75" s="258" t="str">
        <f>IF(A75="","",SUMIF('IMPRESSÃO (Aux)'!$A$4:$A$1048576,IMPRESSÃO!A75,'IMPRESSÃO (Aux)'!$D$4:$D$1048576))</f>
        <v/>
      </c>
      <c r="E75" s="258" t="str">
        <f>IF(A75="","",VLOOKUP(A75,'IMPRESSÃO (Aux)'!$A$4:$I$1048576,5,0))</f>
        <v/>
      </c>
      <c r="F75" s="258" t="str">
        <f>IF(A75="","",VLOOKUP(A75,'IMPRESSÃO (Aux)'!$A$4:$I$1048576,6,0))</f>
        <v/>
      </c>
      <c r="G75" s="258" t="str">
        <f>IF(A75="","",VLOOKUP(A75,'IMPRESSÃO (Aux)'!$A$4:$I$1048576,7,0))</f>
        <v/>
      </c>
      <c r="H75" s="258" t="str">
        <f>IF(A75="","",VLOOKUP(A75,'IMPRESSÃO (Aux)'!$A$4:$I$1048576,8,0))</f>
        <v/>
      </c>
      <c r="I75" s="259" t="str">
        <f>IF(A75="","",SUMIF('IMPRESSÃO (Aux)'!$A$4:$A$1048576,IMPRESSÃO!A75,'IMPRESSÃO (Aux)'!$I$4:$I$1048576))</f>
        <v/>
      </c>
    </row>
    <row r="76" spans="1:10" hidden="1" x14ac:dyDescent="0.25">
      <c r="A76" s="258" t="str">
        <f>IF('IMPRESSÃO (Aux)'!K76="","",'IMPRESSÃO (Aux)'!K76)</f>
        <v/>
      </c>
      <c r="B76" s="258" t="str">
        <f>IF(A76="","",VLOOKUP(A76,'IMPRESSÃO (Aux)'!$A$4:$I$1048576,2,0))</f>
        <v/>
      </c>
      <c r="C76" s="258" t="str">
        <f>IF(A76="","",IF(VLOOKUP(A76,'IMPRESSÃO (Aux)'!$A$4:$I$1048576,3,0)=0,"",VLOOKUP(A76,'IMPRESSÃO (Aux)'!$A$4:$I$1048576,3,0)))</f>
        <v/>
      </c>
      <c r="D76" s="258" t="str">
        <f>IF(A76="","",SUMIF('IMPRESSÃO (Aux)'!$A$4:$A$1048576,IMPRESSÃO!A76,'IMPRESSÃO (Aux)'!$D$4:$D$1048576))</f>
        <v/>
      </c>
      <c r="E76" s="258" t="str">
        <f>IF(A76="","",VLOOKUP(A76,'IMPRESSÃO (Aux)'!$A$4:$I$1048576,5,0))</f>
        <v/>
      </c>
      <c r="F76" s="258" t="str">
        <f>IF(A76="","",VLOOKUP(A76,'IMPRESSÃO (Aux)'!$A$4:$I$1048576,6,0))</f>
        <v/>
      </c>
      <c r="G76" s="258" t="str">
        <f>IF(A76="","",VLOOKUP(A76,'IMPRESSÃO (Aux)'!$A$4:$I$1048576,7,0))</f>
        <v/>
      </c>
      <c r="H76" s="258" t="str">
        <f>IF(A76="","",VLOOKUP(A76,'IMPRESSÃO (Aux)'!$A$4:$I$1048576,8,0))</f>
        <v/>
      </c>
      <c r="I76" s="259" t="str">
        <f>IF(A76="","",SUMIF('IMPRESSÃO (Aux)'!$A$4:$A$1048576,IMPRESSÃO!A76,'IMPRESSÃO (Aux)'!$I$4:$I$1048576))</f>
        <v/>
      </c>
    </row>
    <row r="77" spans="1:10" hidden="1" x14ac:dyDescent="0.25">
      <c r="A77" s="258" t="str">
        <f>IF('IMPRESSÃO (Aux)'!K77="","",'IMPRESSÃO (Aux)'!K77)</f>
        <v/>
      </c>
      <c r="B77" s="258" t="str">
        <f>IF(A77="","",VLOOKUP(A77,'IMPRESSÃO (Aux)'!$A$4:$I$1048576,2,0))</f>
        <v/>
      </c>
      <c r="C77" s="258" t="str">
        <f>IF(A77="","",IF(VLOOKUP(A77,'IMPRESSÃO (Aux)'!$A$4:$I$1048576,3,0)=0,"",VLOOKUP(A77,'IMPRESSÃO (Aux)'!$A$4:$I$1048576,3,0)))</f>
        <v/>
      </c>
      <c r="D77" s="258" t="str">
        <f>IF(A77="","",SUMIF('IMPRESSÃO (Aux)'!$A$4:$A$1048576,IMPRESSÃO!A77,'IMPRESSÃO (Aux)'!$D$4:$D$1048576))</f>
        <v/>
      </c>
      <c r="E77" s="258" t="str">
        <f>IF(A77="","",VLOOKUP(A77,'IMPRESSÃO (Aux)'!$A$4:$I$1048576,5,0))</f>
        <v/>
      </c>
      <c r="F77" s="258" t="str">
        <f>IF(A77="","",VLOOKUP(A77,'IMPRESSÃO (Aux)'!$A$4:$I$1048576,6,0))</f>
        <v/>
      </c>
      <c r="G77" s="258" t="str">
        <f>IF(A77="","",VLOOKUP(A77,'IMPRESSÃO (Aux)'!$A$4:$I$1048576,7,0))</f>
        <v/>
      </c>
      <c r="H77" s="258" t="str">
        <f>IF(A77="","",VLOOKUP(A77,'IMPRESSÃO (Aux)'!$A$4:$I$1048576,8,0))</f>
        <v/>
      </c>
      <c r="I77" s="259" t="str">
        <f>IF(A77="","",SUMIF('IMPRESSÃO (Aux)'!$A$4:$A$1048576,IMPRESSÃO!A77,'IMPRESSÃO (Aux)'!$I$4:$I$1048576))</f>
        <v/>
      </c>
    </row>
    <row r="78" spans="1:10" hidden="1" x14ac:dyDescent="0.25">
      <c r="A78" s="258" t="str">
        <f>IF('IMPRESSÃO (Aux)'!K78="","",'IMPRESSÃO (Aux)'!K78)</f>
        <v/>
      </c>
      <c r="B78" s="258" t="str">
        <f>IF(A78="","",VLOOKUP(A78,'IMPRESSÃO (Aux)'!$A$4:$I$1048576,2,0))</f>
        <v/>
      </c>
      <c r="C78" s="258" t="str">
        <f>IF(A78="","",IF(VLOOKUP(A78,'IMPRESSÃO (Aux)'!$A$4:$I$1048576,3,0)=0,"",VLOOKUP(A78,'IMPRESSÃO (Aux)'!$A$4:$I$1048576,3,0)))</f>
        <v/>
      </c>
      <c r="D78" s="258" t="str">
        <f>IF(A78="","",SUMIF('IMPRESSÃO (Aux)'!$A$4:$A$1048576,IMPRESSÃO!A78,'IMPRESSÃO (Aux)'!$D$4:$D$1048576))</f>
        <v/>
      </c>
      <c r="E78" s="258" t="str">
        <f>IF(A78="","",VLOOKUP(A78,'IMPRESSÃO (Aux)'!$A$4:$I$1048576,5,0))</f>
        <v/>
      </c>
      <c r="F78" s="258" t="str">
        <f>IF(A78="","",VLOOKUP(A78,'IMPRESSÃO (Aux)'!$A$4:$I$1048576,6,0))</f>
        <v/>
      </c>
      <c r="G78" s="258" t="str">
        <f>IF(A78="","",VLOOKUP(A78,'IMPRESSÃO (Aux)'!$A$4:$I$1048576,7,0))</f>
        <v/>
      </c>
      <c r="H78" s="258" t="str">
        <f>IF(A78="","",VLOOKUP(A78,'IMPRESSÃO (Aux)'!$A$4:$I$1048576,8,0))</f>
        <v/>
      </c>
      <c r="I78" s="259" t="str">
        <f>IF(A78="","",SUMIF('IMPRESSÃO (Aux)'!$A$4:$A$1048576,IMPRESSÃO!A78,'IMPRESSÃO (Aux)'!$I$4:$I$1048576))</f>
        <v/>
      </c>
    </row>
    <row r="79" spans="1:10" hidden="1" x14ac:dyDescent="0.25">
      <c r="A79" s="258" t="str">
        <f>IF('IMPRESSÃO (Aux)'!K79="","",'IMPRESSÃO (Aux)'!K79)</f>
        <v/>
      </c>
      <c r="B79" s="258" t="str">
        <f>IF(A79="","",VLOOKUP(A79,'IMPRESSÃO (Aux)'!$A$4:$I$1048576,2,0))</f>
        <v/>
      </c>
      <c r="C79" s="258" t="str">
        <f>IF(A79="","",IF(VLOOKUP(A79,'IMPRESSÃO (Aux)'!$A$4:$I$1048576,3,0)=0,"",VLOOKUP(A79,'IMPRESSÃO (Aux)'!$A$4:$I$1048576,3,0)))</f>
        <v/>
      </c>
      <c r="D79" s="258" t="str">
        <f>IF(A79="","",SUMIF('IMPRESSÃO (Aux)'!$A$4:$A$1048576,IMPRESSÃO!A79,'IMPRESSÃO (Aux)'!$D$4:$D$1048576))</f>
        <v/>
      </c>
      <c r="E79" s="258" t="str">
        <f>IF(A79="","",VLOOKUP(A79,'IMPRESSÃO (Aux)'!$A$4:$I$1048576,5,0))</f>
        <v/>
      </c>
      <c r="F79" s="258" t="str">
        <f>IF(A79="","",VLOOKUP(A79,'IMPRESSÃO (Aux)'!$A$4:$I$1048576,6,0))</f>
        <v/>
      </c>
      <c r="G79" s="258" t="str">
        <f>IF(A79="","",VLOOKUP(A79,'IMPRESSÃO (Aux)'!$A$4:$I$1048576,7,0))</f>
        <v/>
      </c>
      <c r="H79" s="258" t="str">
        <f>IF(A79="","",VLOOKUP(A79,'IMPRESSÃO (Aux)'!$A$4:$I$1048576,8,0))</f>
        <v/>
      </c>
      <c r="I79" s="259" t="str">
        <f>IF(A79="","",SUMIF('IMPRESSÃO (Aux)'!$A$4:$A$1048576,IMPRESSÃO!A79,'IMPRESSÃO (Aux)'!$I$4:$I$1048576))</f>
        <v/>
      </c>
    </row>
    <row r="80" spans="1:10" hidden="1" x14ac:dyDescent="0.25">
      <c r="A80" s="258" t="str">
        <f>IF('IMPRESSÃO (Aux)'!K80="","",'IMPRESSÃO (Aux)'!K80)</f>
        <v/>
      </c>
      <c r="B80" s="258" t="str">
        <f>IF(A80="","",VLOOKUP(A80,'IMPRESSÃO (Aux)'!$A$4:$I$1048576,2,0))</f>
        <v/>
      </c>
      <c r="C80" s="258" t="str">
        <f>IF(A80="","",IF(VLOOKUP(A80,'IMPRESSÃO (Aux)'!$A$4:$I$1048576,3,0)=0,"",VLOOKUP(A80,'IMPRESSÃO (Aux)'!$A$4:$I$1048576,3,0)))</f>
        <v/>
      </c>
      <c r="D80" s="258" t="str">
        <f>IF(A80="","",SUMIF('IMPRESSÃO (Aux)'!$A$4:$A$1048576,IMPRESSÃO!A80,'IMPRESSÃO (Aux)'!$D$4:$D$1048576))</f>
        <v/>
      </c>
      <c r="E80" s="258" t="str">
        <f>IF(A80="","",VLOOKUP(A80,'IMPRESSÃO (Aux)'!$A$4:$I$1048576,5,0))</f>
        <v/>
      </c>
      <c r="F80" s="258" t="str">
        <f>IF(A80="","",VLOOKUP(A80,'IMPRESSÃO (Aux)'!$A$4:$I$1048576,6,0))</f>
        <v/>
      </c>
      <c r="G80" s="258" t="str">
        <f>IF(A80="","",VLOOKUP(A80,'IMPRESSÃO (Aux)'!$A$4:$I$1048576,7,0))</f>
        <v/>
      </c>
      <c r="H80" s="258" t="str">
        <f>IF(A80="","",VLOOKUP(A80,'IMPRESSÃO (Aux)'!$A$4:$I$1048576,8,0))</f>
        <v/>
      </c>
      <c r="I80" s="259" t="str">
        <f>IF(A80="","",SUMIF('IMPRESSÃO (Aux)'!$A$4:$A$1048576,IMPRESSÃO!A80,'IMPRESSÃO (Aux)'!$I$4:$I$1048576))</f>
        <v/>
      </c>
    </row>
    <row r="81" spans="1:9" hidden="1" x14ac:dyDescent="0.25">
      <c r="A81" s="258" t="str">
        <f>IF('IMPRESSÃO (Aux)'!K81="","",'IMPRESSÃO (Aux)'!K81)</f>
        <v/>
      </c>
      <c r="B81" s="258" t="str">
        <f>IF(A81="","",VLOOKUP(A81,'IMPRESSÃO (Aux)'!$A$4:$I$1048576,2,0))</f>
        <v/>
      </c>
      <c r="C81" s="258" t="str">
        <f>IF(A81="","",IF(VLOOKUP(A81,'IMPRESSÃO (Aux)'!$A$4:$I$1048576,3,0)=0,"",VLOOKUP(A81,'IMPRESSÃO (Aux)'!$A$4:$I$1048576,3,0)))</f>
        <v/>
      </c>
      <c r="D81" s="258" t="str">
        <f>IF(A81="","",SUMIF('IMPRESSÃO (Aux)'!$A$4:$A$1048576,IMPRESSÃO!A81,'IMPRESSÃO (Aux)'!$D$4:$D$1048576))</f>
        <v/>
      </c>
      <c r="E81" s="258" t="str">
        <f>IF(A81="","",VLOOKUP(A81,'IMPRESSÃO (Aux)'!$A$4:$I$1048576,5,0))</f>
        <v/>
      </c>
      <c r="F81" s="258" t="str">
        <f>IF(A81="","",VLOOKUP(A81,'IMPRESSÃO (Aux)'!$A$4:$I$1048576,6,0))</f>
        <v/>
      </c>
      <c r="G81" s="258" t="str">
        <f>IF(A81="","",VLOOKUP(A81,'IMPRESSÃO (Aux)'!$A$4:$I$1048576,7,0))</f>
        <v/>
      </c>
      <c r="H81" s="258" t="str">
        <f>IF(A81="","",VLOOKUP(A81,'IMPRESSÃO (Aux)'!$A$4:$I$1048576,8,0))</f>
        <v/>
      </c>
      <c r="I81" s="259" t="str">
        <f>IF(A81="","",SUMIF('IMPRESSÃO (Aux)'!$A$4:$A$1048576,IMPRESSÃO!A81,'IMPRESSÃO (Aux)'!$I$4:$I$1048576))</f>
        <v/>
      </c>
    </row>
    <row r="82" spans="1:9" hidden="1" x14ac:dyDescent="0.25">
      <c r="A82" s="258" t="str">
        <f>IF('IMPRESSÃO (Aux)'!K82="","",'IMPRESSÃO (Aux)'!K82)</f>
        <v/>
      </c>
      <c r="B82" s="258" t="str">
        <f>IF(A82="","",VLOOKUP(A82,'IMPRESSÃO (Aux)'!$A$4:$I$1048576,2,0))</f>
        <v/>
      </c>
      <c r="C82" s="258" t="str">
        <f>IF(A82="","",IF(VLOOKUP(A82,'IMPRESSÃO (Aux)'!$A$4:$I$1048576,3,0)=0,"",VLOOKUP(A82,'IMPRESSÃO (Aux)'!$A$4:$I$1048576,3,0)))</f>
        <v/>
      </c>
      <c r="D82" s="258" t="str">
        <f>IF(A82="","",SUMIF('IMPRESSÃO (Aux)'!$A$4:$A$1048576,IMPRESSÃO!A82,'IMPRESSÃO (Aux)'!$D$4:$D$1048576))</f>
        <v/>
      </c>
      <c r="E82" s="258" t="str">
        <f>IF(A82="","",VLOOKUP(A82,'IMPRESSÃO (Aux)'!$A$4:$I$1048576,5,0))</f>
        <v/>
      </c>
      <c r="F82" s="258" t="str">
        <f>IF(A82="","",VLOOKUP(A82,'IMPRESSÃO (Aux)'!$A$4:$I$1048576,6,0))</f>
        <v/>
      </c>
      <c r="G82" s="258" t="str">
        <f>IF(A82="","",VLOOKUP(A82,'IMPRESSÃO (Aux)'!$A$4:$I$1048576,7,0))</f>
        <v/>
      </c>
      <c r="H82" s="258" t="str">
        <f>IF(A82="","",VLOOKUP(A82,'IMPRESSÃO (Aux)'!$A$4:$I$1048576,8,0))</f>
        <v/>
      </c>
      <c r="I82" s="259" t="str">
        <f>IF(A82="","",SUMIF('IMPRESSÃO (Aux)'!$A$4:$A$1048576,IMPRESSÃO!A82,'IMPRESSÃO (Aux)'!$I$4:$I$1048576))</f>
        <v/>
      </c>
    </row>
    <row r="83" spans="1:9" hidden="1" x14ac:dyDescent="0.25">
      <c r="A83" s="258" t="str">
        <f>IF('IMPRESSÃO (Aux)'!K83="","",'IMPRESSÃO (Aux)'!K83)</f>
        <v/>
      </c>
      <c r="B83" s="258" t="str">
        <f>IF(A83="","",VLOOKUP(A83,'IMPRESSÃO (Aux)'!$A$4:$I$1048576,2,0))</f>
        <v/>
      </c>
      <c r="C83" s="258" t="str">
        <f>IF(A83="","",IF(VLOOKUP(A83,'IMPRESSÃO (Aux)'!$A$4:$I$1048576,3,0)=0,"",VLOOKUP(A83,'IMPRESSÃO (Aux)'!$A$4:$I$1048576,3,0)))</f>
        <v/>
      </c>
      <c r="D83" s="258" t="str">
        <f>IF(A83="","",SUMIF('IMPRESSÃO (Aux)'!$A$4:$A$1048576,IMPRESSÃO!A83,'IMPRESSÃO (Aux)'!$D$4:$D$1048576))</f>
        <v/>
      </c>
      <c r="E83" s="258" t="str">
        <f>IF(A83="","",VLOOKUP(A83,'IMPRESSÃO (Aux)'!$A$4:$I$1048576,5,0))</f>
        <v/>
      </c>
      <c r="F83" s="258" t="str">
        <f>IF(A83="","",VLOOKUP(A83,'IMPRESSÃO (Aux)'!$A$4:$I$1048576,6,0))</f>
        <v/>
      </c>
      <c r="G83" s="258" t="str">
        <f>IF(A83="","",VLOOKUP(A83,'IMPRESSÃO (Aux)'!$A$4:$I$1048576,7,0))</f>
        <v/>
      </c>
      <c r="H83" s="258" t="str">
        <f>IF(A83="","",VLOOKUP(A83,'IMPRESSÃO (Aux)'!$A$4:$I$1048576,8,0))</f>
        <v/>
      </c>
      <c r="I83" s="259" t="str">
        <f>IF(A83="","",SUMIF('IMPRESSÃO (Aux)'!$A$4:$A$1048576,IMPRESSÃO!A83,'IMPRESSÃO (Aux)'!$I$4:$I$1048576))</f>
        <v/>
      </c>
    </row>
    <row r="84" spans="1:9" hidden="1" x14ac:dyDescent="0.25">
      <c r="A84" s="258" t="str">
        <f>IF('IMPRESSÃO (Aux)'!K84="","",'IMPRESSÃO (Aux)'!K84)</f>
        <v/>
      </c>
      <c r="B84" s="258" t="str">
        <f>IF(A84="","",VLOOKUP(A84,'IMPRESSÃO (Aux)'!$A$4:$I$1048576,2,0))</f>
        <v/>
      </c>
      <c r="C84" s="258" t="str">
        <f>IF(A84="","",IF(VLOOKUP(A84,'IMPRESSÃO (Aux)'!$A$4:$I$1048576,3,0)=0,"",VLOOKUP(A84,'IMPRESSÃO (Aux)'!$A$4:$I$1048576,3,0)))</f>
        <v/>
      </c>
      <c r="D84" s="258" t="str">
        <f>IF(A84="","",SUMIF('IMPRESSÃO (Aux)'!$A$4:$A$1048576,IMPRESSÃO!A84,'IMPRESSÃO (Aux)'!$D$4:$D$1048576))</f>
        <v/>
      </c>
      <c r="E84" s="258" t="str">
        <f>IF(A84="","",VLOOKUP(A84,'IMPRESSÃO (Aux)'!$A$4:$I$1048576,5,0))</f>
        <v/>
      </c>
      <c r="F84" s="258" t="str">
        <f>IF(A84="","",VLOOKUP(A84,'IMPRESSÃO (Aux)'!$A$4:$I$1048576,6,0))</f>
        <v/>
      </c>
      <c r="G84" s="258" t="str">
        <f>IF(A84="","",VLOOKUP(A84,'IMPRESSÃO (Aux)'!$A$4:$I$1048576,7,0))</f>
        <v/>
      </c>
      <c r="H84" s="258" t="str">
        <f>IF(A84="","",VLOOKUP(A84,'IMPRESSÃO (Aux)'!$A$4:$I$1048576,8,0))</f>
        <v/>
      </c>
      <c r="I84" s="259" t="str">
        <f>IF(A84="","",SUMIF('IMPRESSÃO (Aux)'!$A$4:$A$1048576,IMPRESSÃO!A84,'IMPRESSÃO (Aux)'!$I$4:$I$1048576))</f>
        <v/>
      </c>
    </row>
    <row r="85" spans="1:9" hidden="1" x14ac:dyDescent="0.25">
      <c r="A85" s="258" t="str">
        <f>IF('IMPRESSÃO (Aux)'!K85="","",'IMPRESSÃO (Aux)'!K85)</f>
        <v/>
      </c>
      <c r="B85" s="258" t="str">
        <f>IF(A85="","",VLOOKUP(A85,'IMPRESSÃO (Aux)'!$A$4:$I$1048576,2,0))</f>
        <v/>
      </c>
      <c r="C85" s="258" t="str">
        <f>IF(A85="","",IF(VLOOKUP(A85,'IMPRESSÃO (Aux)'!$A$4:$I$1048576,3,0)=0,"",VLOOKUP(A85,'IMPRESSÃO (Aux)'!$A$4:$I$1048576,3,0)))</f>
        <v/>
      </c>
      <c r="D85" s="258" t="str">
        <f>IF(A85="","",SUMIF('IMPRESSÃO (Aux)'!$A$4:$A$1048576,IMPRESSÃO!A85,'IMPRESSÃO (Aux)'!$D$4:$D$1048576))</f>
        <v/>
      </c>
      <c r="E85" s="258" t="str">
        <f>IF(A85="","",VLOOKUP(A85,'IMPRESSÃO (Aux)'!$A$4:$I$1048576,5,0))</f>
        <v/>
      </c>
      <c r="F85" s="258" t="str">
        <f>IF(A85="","",VLOOKUP(A85,'IMPRESSÃO (Aux)'!$A$4:$I$1048576,6,0))</f>
        <v/>
      </c>
      <c r="G85" s="258" t="str">
        <f>IF(A85="","",VLOOKUP(A85,'IMPRESSÃO (Aux)'!$A$4:$I$1048576,7,0))</f>
        <v/>
      </c>
      <c r="H85" s="258" t="str">
        <f>IF(A85="","",VLOOKUP(A85,'IMPRESSÃO (Aux)'!$A$4:$I$1048576,8,0))</f>
        <v/>
      </c>
      <c r="I85" s="259" t="str">
        <f>IF(A85="","",SUMIF('IMPRESSÃO (Aux)'!$A$4:$A$1048576,IMPRESSÃO!A85,'IMPRESSÃO (Aux)'!$I$4:$I$1048576))</f>
        <v/>
      </c>
    </row>
    <row r="86" spans="1:9" hidden="1" x14ac:dyDescent="0.25">
      <c r="A86" s="258" t="str">
        <f>IF('IMPRESSÃO (Aux)'!K86="","",'IMPRESSÃO (Aux)'!K86)</f>
        <v/>
      </c>
      <c r="B86" s="258" t="str">
        <f>IF(A86="","",VLOOKUP(A86,'IMPRESSÃO (Aux)'!$A$4:$I$1048576,2,0))</f>
        <v/>
      </c>
      <c r="C86" s="258" t="str">
        <f>IF(A86="","",IF(VLOOKUP(A86,'IMPRESSÃO (Aux)'!$A$4:$I$1048576,3,0)=0,"",VLOOKUP(A86,'IMPRESSÃO (Aux)'!$A$4:$I$1048576,3,0)))</f>
        <v/>
      </c>
      <c r="D86" s="258" t="str">
        <f>IF(A86="","",SUMIF('IMPRESSÃO (Aux)'!$A$4:$A$1048576,IMPRESSÃO!A86,'IMPRESSÃO (Aux)'!$D$4:$D$1048576))</f>
        <v/>
      </c>
      <c r="E86" s="258" t="str">
        <f>IF(A86="","",VLOOKUP(A86,'IMPRESSÃO (Aux)'!$A$4:$I$1048576,5,0))</f>
        <v/>
      </c>
      <c r="F86" s="258" t="str">
        <f>IF(A86="","",VLOOKUP(A86,'IMPRESSÃO (Aux)'!$A$4:$I$1048576,6,0))</f>
        <v/>
      </c>
      <c r="G86" s="258" t="str">
        <f>IF(A86="","",VLOOKUP(A86,'IMPRESSÃO (Aux)'!$A$4:$I$1048576,7,0))</f>
        <v/>
      </c>
      <c r="H86" s="258" t="str">
        <f>IF(A86="","",VLOOKUP(A86,'IMPRESSÃO (Aux)'!$A$4:$I$1048576,8,0))</f>
        <v/>
      </c>
      <c r="I86" s="259" t="str">
        <f>IF(A86="","",SUMIF('IMPRESSÃO (Aux)'!$A$4:$A$1048576,IMPRESSÃO!A86,'IMPRESSÃO (Aux)'!$I$4:$I$1048576))</f>
        <v/>
      </c>
    </row>
    <row r="87" spans="1:9" hidden="1" x14ac:dyDescent="0.25">
      <c r="A87" s="258" t="str">
        <f>IF('IMPRESSÃO (Aux)'!K87="","",'IMPRESSÃO (Aux)'!K87)</f>
        <v/>
      </c>
      <c r="B87" s="258" t="str">
        <f>IF(A87="","",VLOOKUP(A87,'IMPRESSÃO (Aux)'!$A$4:$I$1048576,2,0))</f>
        <v/>
      </c>
      <c r="C87" s="258" t="str">
        <f>IF(A87="","",IF(VLOOKUP(A87,'IMPRESSÃO (Aux)'!$A$4:$I$1048576,3,0)=0,"",VLOOKUP(A87,'IMPRESSÃO (Aux)'!$A$4:$I$1048576,3,0)))</f>
        <v/>
      </c>
      <c r="D87" s="258" t="str">
        <f>IF(A87="","",SUMIF('IMPRESSÃO (Aux)'!$A$4:$A$1048576,IMPRESSÃO!A87,'IMPRESSÃO (Aux)'!$D$4:$D$1048576))</f>
        <v/>
      </c>
      <c r="E87" s="258" t="str">
        <f>IF(A87="","",VLOOKUP(A87,'IMPRESSÃO (Aux)'!$A$4:$I$1048576,5,0))</f>
        <v/>
      </c>
      <c r="F87" s="258" t="str">
        <f>IF(A87="","",VLOOKUP(A87,'IMPRESSÃO (Aux)'!$A$4:$I$1048576,6,0))</f>
        <v/>
      </c>
      <c r="G87" s="258" t="str">
        <f>IF(A87="","",VLOOKUP(A87,'IMPRESSÃO (Aux)'!$A$4:$I$1048576,7,0))</f>
        <v/>
      </c>
      <c r="H87" s="258" t="str">
        <f>IF(A87="","",VLOOKUP(A87,'IMPRESSÃO (Aux)'!$A$4:$I$1048576,8,0))</f>
        <v/>
      </c>
      <c r="I87" s="259" t="str">
        <f>IF(A87="","",SUMIF('IMPRESSÃO (Aux)'!$A$4:$A$1048576,IMPRESSÃO!A87,'IMPRESSÃO (Aux)'!$I$4:$I$1048576))</f>
        <v/>
      </c>
    </row>
    <row r="88" spans="1:9" hidden="1" x14ac:dyDescent="0.25">
      <c r="A88" s="258" t="str">
        <f>IF('IMPRESSÃO (Aux)'!K88="","",'IMPRESSÃO (Aux)'!K88)</f>
        <v/>
      </c>
      <c r="B88" s="258" t="str">
        <f>IF(A88="","",VLOOKUP(A88,'IMPRESSÃO (Aux)'!$A$4:$I$1048576,2,0))</f>
        <v/>
      </c>
      <c r="C88" s="258" t="str">
        <f>IF(A88="","",IF(VLOOKUP(A88,'IMPRESSÃO (Aux)'!$A$4:$I$1048576,3,0)=0,"",VLOOKUP(A88,'IMPRESSÃO (Aux)'!$A$4:$I$1048576,3,0)))</f>
        <v/>
      </c>
      <c r="D88" s="258" t="str">
        <f>IF(A88="","",SUMIF('IMPRESSÃO (Aux)'!$A$4:$A$1048576,IMPRESSÃO!A88,'IMPRESSÃO (Aux)'!$D$4:$D$1048576))</f>
        <v/>
      </c>
      <c r="E88" s="258" t="str">
        <f>IF(A88="","",VLOOKUP(A88,'IMPRESSÃO (Aux)'!$A$4:$I$1048576,5,0))</f>
        <v/>
      </c>
      <c r="F88" s="258" t="str">
        <f>IF(A88="","",VLOOKUP(A88,'IMPRESSÃO (Aux)'!$A$4:$I$1048576,6,0))</f>
        <v/>
      </c>
      <c r="G88" s="258" t="str">
        <f>IF(A88="","",VLOOKUP(A88,'IMPRESSÃO (Aux)'!$A$4:$I$1048576,7,0))</f>
        <v/>
      </c>
      <c r="H88" s="258" t="str">
        <f>IF(A88="","",VLOOKUP(A88,'IMPRESSÃO (Aux)'!$A$4:$I$1048576,8,0))</f>
        <v/>
      </c>
      <c r="I88" s="259" t="str">
        <f>IF(A88="","",SUMIF('IMPRESSÃO (Aux)'!$A$4:$A$1048576,IMPRESSÃO!A88,'IMPRESSÃO (Aux)'!$I$4:$I$1048576))</f>
        <v/>
      </c>
    </row>
    <row r="89" spans="1:9" hidden="1" x14ac:dyDescent="0.25">
      <c r="A89" s="258" t="str">
        <f>IF('IMPRESSÃO (Aux)'!K89="","",'IMPRESSÃO (Aux)'!K89)</f>
        <v/>
      </c>
      <c r="B89" s="258" t="str">
        <f>IF(A89="","",VLOOKUP(A89,'IMPRESSÃO (Aux)'!$A$4:$I$1048576,2,0))</f>
        <v/>
      </c>
      <c r="C89" s="258" t="str">
        <f>IF(A89="","",IF(VLOOKUP(A89,'IMPRESSÃO (Aux)'!$A$4:$I$1048576,3,0)=0,"",VLOOKUP(A89,'IMPRESSÃO (Aux)'!$A$4:$I$1048576,3,0)))</f>
        <v/>
      </c>
      <c r="D89" s="258" t="str">
        <f>IF(A89="","",SUMIF('IMPRESSÃO (Aux)'!$A$4:$A$1048576,IMPRESSÃO!A89,'IMPRESSÃO (Aux)'!$D$4:$D$1048576))</f>
        <v/>
      </c>
      <c r="E89" s="258" t="str">
        <f>IF(A89="","",VLOOKUP(A89,'IMPRESSÃO (Aux)'!$A$4:$I$1048576,5,0))</f>
        <v/>
      </c>
      <c r="F89" s="258" t="str">
        <f>IF(A89="","",VLOOKUP(A89,'IMPRESSÃO (Aux)'!$A$4:$I$1048576,6,0))</f>
        <v/>
      </c>
      <c r="G89" s="258" t="str">
        <f>IF(A89="","",VLOOKUP(A89,'IMPRESSÃO (Aux)'!$A$4:$I$1048576,7,0))</f>
        <v/>
      </c>
      <c r="H89" s="258" t="str">
        <f>IF(A89="","",VLOOKUP(A89,'IMPRESSÃO (Aux)'!$A$4:$I$1048576,8,0))</f>
        <v/>
      </c>
      <c r="I89" s="259" t="str">
        <f>IF(A89="","",SUMIF('IMPRESSÃO (Aux)'!$A$4:$A$1048576,IMPRESSÃO!A89,'IMPRESSÃO (Aux)'!$I$4:$I$1048576))</f>
        <v/>
      </c>
    </row>
    <row r="90" spans="1:9" hidden="1" x14ac:dyDescent="0.25">
      <c r="A90" s="258" t="str">
        <f>IF('IMPRESSÃO (Aux)'!K90="","",'IMPRESSÃO (Aux)'!K90)</f>
        <v/>
      </c>
      <c r="B90" s="258" t="str">
        <f>IF(A90="","",VLOOKUP(A90,'IMPRESSÃO (Aux)'!$A$4:$I$1048576,2,0))</f>
        <v/>
      </c>
      <c r="C90" s="258" t="str">
        <f>IF(A90="","",IF(VLOOKUP(A90,'IMPRESSÃO (Aux)'!$A$4:$I$1048576,3,0)=0,"",VLOOKUP(A90,'IMPRESSÃO (Aux)'!$A$4:$I$1048576,3,0)))</f>
        <v/>
      </c>
      <c r="D90" s="258" t="str">
        <f>IF(A90="","",SUMIF('IMPRESSÃO (Aux)'!$A$4:$A$1048576,IMPRESSÃO!A90,'IMPRESSÃO (Aux)'!$D$4:$D$1048576))</f>
        <v/>
      </c>
      <c r="E90" s="258" t="str">
        <f>IF(A90="","",VLOOKUP(A90,'IMPRESSÃO (Aux)'!$A$4:$I$1048576,5,0))</f>
        <v/>
      </c>
      <c r="F90" s="258" t="str">
        <f>IF(A90="","",VLOOKUP(A90,'IMPRESSÃO (Aux)'!$A$4:$I$1048576,6,0))</f>
        <v/>
      </c>
      <c r="G90" s="258" t="str">
        <f>IF(A90="","",VLOOKUP(A90,'IMPRESSÃO (Aux)'!$A$4:$I$1048576,7,0))</f>
        <v/>
      </c>
      <c r="H90" s="258" t="str">
        <f>IF(A90="","",VLOOKUP(A90,'IMPRESSÃO (Aux)'!$A$4:$I$1048576,8,0))</f>
        <v/>
      </c>
      <c r="I90" s="259" t="str">
        <f>IF(A90="","",SUMIF('IMPRESSÃO (Aux)'!$A$4:$A$1048576,IMPRESSÃO!A90,'IMPRESSÃO (Aux)'!$I$4:$I$1048576))</f>
        <v/>
      </c>
    </row>
    <row r="91" spans="1:9" hidden="1" x14ac:dyDescent="0.25">
      <c r="A91" s="258" t="str">
        <f>IF('IMPRESSÃO (Aux)'!K91="","",'IMPRESSÃO (Aux)'!K91)</f>
        <v/>
      </c>
      <c r="B91" s="258" t="str">
        <f>IF(A91="","",VLOOKUP(A91,'IMPRESSÃO (Aux)'!$A$4:$I$1048576,2,0))</f>
        <v/>
      </c>
      <c r="C91" s="258" t="str">
        <f>IF(A91="","",IF(VLOOKUP(A91,'IMPRESSÃO (Aux)'!$A$4:$I$1048576,3,0)=0,"",VLOOKUP(A91,'IMPRESSÃO (Aux)'!$A$4:$I$1048576,3,0)))</f>
        <v/>
      </c>
      <c r="D91" s="258" t="str">
        <f>IF(A91="","",SUMIF('IMPRESSÃO (Aux)'!$A$4:$A$1048576,IMPRESSÃO!A91,'IMPRESSÃO (Aux)'!$D$4:$D$1048576))</f>
        <v/>
      </c>
      <c r="E91" s="258" t="str">
        <f>IF(A91="","",VLOOKUP(A91,'IMPRESSÃO (Aux)'!$A$4:$I$1048576,5,0))</f>
        <v/>
      </c>
      <c r="F91" s="258" t="str">
        <f>IF(A91="","",VLOOKUP(A91,'IMPRESSÃO (Aux)'!$A$4:$I$1048576,6,0))</f>
        <v/>
      </c>
      <c r="G91" s="258" t="str">
        <f>IF(A91="","",VLOOKUP(A91,'IMPRESSÃO (Aux)'!$A$4:$I$1048576,7,0))</f>
        <v/>
      </c>
      <c r="H91" s="258" t="str">
        <f>IF(A91="","",VLOOKUP(A91,'IMPRESSÃO (Aux)'!$A$4:$I$1048576,8,0))</f>
        <v/>
      </c>
      <c r="I91" s="259" t="str">
        <f>IF(A91="","",SUMIF('IMPRESSÃO (Aux)'!$A$4:$A$1048576,IMPRESSÃO!A91,'IMPRESSÃO (Aux)'!$I$4:$I$1048576))</f>
        <v/>
      </c>
    </row>
    <row r="92" spans="1:9" hidden="1" x14ac:dyDescent="0.25">
      <c r="A92" s="258" t="str">
        <f>IF('IMPRESSÃO (Aux)'!K92="","",'IMPRESSÃO (Aux)'!K92)</f>
        <v/>
      </c>
      <c r="B92" s="258" t="str">
        <f>IF(A92="","",VLOOKUP(A92,'IMPRESSÃO (Aux)'!$A$4:$I$1048576,2,0))</f>
        <v/>
      </c>
      <c r="C92" s="258" t="str">
        <f>IF(A92="","",IF(VLOOKUP(A92,'IMPRESSÃO (Aux)'!$A$4:$I$1048576,3,0)=0,"",VLOOKUP(A92,'IMPRESSÃO (Aux)'!$A$4:$I$1048576,3,0)))</f>
        <v/>
      </c>
      <c r="D92" s="258" t="str">
        <f>IF(A92="","",SUMIF('IMPRESSÃO (Aux)'!$A$4:$A$1048576,IMPRESSÃO!A92,'IMPRESSÃO (Aux)'!$D$4:$D$1048576))</f>
        <v/>
      </c>
      <c r="E92" s="258" t="str">
        <f>IF(A92="","",VLOOKUP(A92,'IMPRESSÃO (Aux)'!$A$4:$I$1048576,5,0))</f>
        <v/>
      </c>
      <c r="F92" s="258" t="str">
        <f>IF(A92="","",VLOOKUP(A92,'IMPRESSÃO (Aux)'!$A$4:$I$1048576,6,0))</f>
        <v/>
      </c>
      <c r="G92" s="258" t="str">
        <f>IF(A92="","",VLOOKUP(A92,'IMPRESSÃO (Aux)'!$A$4:$I$1048576,7,0))</f>
        <v/>
      </c>
      <c r="H92" s="258" t="str">
        <f>IF(A92="","",VLOOKUP(A92,'IMPRESSÃO (Aux)'!$A$4:$I$1048576,8,0))</f>
        <v/>
      </c>
      <c r="I92" s="259" t="str">
        <f>IF(A92="","",SUMIF('IMPRESSÃO (Aux)'!$A$4:$A$1048576,IMPRESSÃO!A92,'IMPRESSÃO (Aux)'!$I$4:$I$1048576))</f>
        <v/>
      </c>
    </row>
    <row r="93" spans="1:9" hidden="1" x14ac:dyDescent="0.25">
      <c r="A93" s="258" t="str">
        <f>IF('IMPRESSÃO (Aux)'!K93="","",'IMPRESSÃO (Aux)'!K93)</f>
        <v/>
      </c>
      <c r="B93" s="258" t="str">
        <f>IF(A93="","",VLOOKUP(A93,'IMPRESSÃO (Aux)'!$A$4:$I$1048576,2,0))</f>
        <v/>
      </c>
      <c r="C93" s="258" t="str">
        <f>IF(A93="","",IF(VLOOKUP(A93,'IMPRESSÃO (Aux)'!$A$4:$I$1048576,3,0)=0,"",VLOOKUP(A93,'IMPRESSÃO (Aux)'!$A$4:$I$1048576,3,0)))</f>
        <v/>
      </c>
      <c r="D93" s="258" t="str">
        <f>IF(A93="","",SUMIF('IMPRESSÃO (Aux)'!$A$4:$A$1048576,IMPRESSÃO!A93,'IMPRESSÃO (Aux)'!$D$4:$D$1048576))</f>
        <v/>
      </c>
      <c r="E93" s="258" t="str">
        <f>IF(A93="","",VLOOKUP(A93,'IMPRESSÃO (Aux)'!$A$4:$I$1048576,5,0))</f>
        <v/>
      </c>
      <c r="F93" s="258" t="str">
        <f>IF(A93="","",VLOOKUP(A93,'IMPRESSÃO (Aux)'!$A$4:$I$1048576,6,0))</f>
        <v/>
      </c>
      <c r="G93" s="258" t="str">
        <f>IF(A93="","",VLOOKUP(A93,'IMPRESSÃO (Aux)'!$A$4:$I$1048576,7,0))</f>
        <v/>
      </c>
      <c r="H93" s="258" t="str">
        <f>IF(A93="","",VLOOKUP(A93,'IMPRESSÃO (Aux)'!$A$4:$I$1048576,8,0))</f>
        <v/>
      </c>
      <c r="I93" s="259" t="str">
        <f>IF(A93="","",SUMIF('IMPRESSÃO (Aux)'!$A$4:$A$1048576,IMPRESSÃO!A93,'IMPRESSÃO (Aux)'!$I$4:$I$1048576))</f>
        <v/>
      </c>
    </row>
    <row r="94" spans="1:9" hidden="1" x14ac:dyDescent="0.25">
      <c r="A94" s="258" t="str">
        <f>IF('IMPRESSÃO (Aux)'!K94="","",'IMPRESSÃO (Aux)'!K94)</f>
        <v/>
      </c>
      <c r="B94" s="258" t="str">
        <f>IF(A94="","",VLOOKUP(A94,'IMPRESSÃO (Aux)'!$A$4:$I$1048576,2,0))</f>
        <v/>
      </c>
      <c r="C94" s="258" t="str">
        <f>IF(A94="","",IF(VLOOKUP(A94,'IMPRESSÃO (Aux)'!$A$4:$I$1048576,3,0)=0,"",VLOOKUP(A94,'IMPRESSÃO (Aux)'!$A$4:$I$1048576,3,0)))</f>
        <v/>
      </c>
      <c r="D94" s="258" t="str">
        <f>IF(A94="","",SUMIF('IMPRESSÃO (Aux)'!$A$4:$A$1048576,IMPRESSÃO!A94,'IMPRESSÃO (Aux)'!$D$4:$D$1048576))</f>
        <v/>
      </c>
      <c r="E94" s="258" t="str">
        <f>IF(A94="","",VLOOKUP(A94,'IMPRESSÃO (Aux)'!$A$4:$I$1048576,5,0))</f>
        <v/>
      </c>
      <c r="F94" s="258" t="str">
        <f>IF(A94="","",VLOOKUP(A94,'IMPRESSÃO (Aux)'!$A$4:$I$1048576,6,0))</f>
        <v/>
      </c>
      <c r="G94" s="258" t="str">
        <f>IF(A94="","",VLOOKUP(A94,'IMPRESSÃO (Aux)'!$A$4:$I$1048576,7,0))</f>
        <v/>
      </c>
      <c r="H94" s="258" t="str">
        <f>IF(A94="","",VLOOKUP(A94,'IMPRESSÃO (Aux)'!$A$4:$I$1048576,8,0))</f>
        <v/>
      </c>
      <c r="I94" s="259" t="str">
        <f>IF(A94="","",SUMIF('IMPRESSÃO (Aux)'!$A$4:$A$1048576,IMPRESSÃO!A94,'IMPRESSÃO (Aux)'!$I$4:$I$1048576))</f>
        <v/>
      </c>
    </row>
    <row r="95" spans="1:9" hidden="1" x14ac:dyDescent="0.25">
      <c r="A95" s="258" t="str">
        <f>IF('IMPRESSÃO (Aux)'!K95="","",'IMPRESSÃO (Aux)'!K95)</f>
        <v/>
      </c>
      <c r="B95" s="258" t="str">
        <f>IF(A95="","",VLOOKUP(A95,'IMPRESSÃO (Aux)'!$A$4:$I$1048576,2,0))</f>
        <v/>
      </c>
      <c r="C95" s="258" t="str">
        <f>IF(A95="","",IF(VLOOKUP(A95,'IMPRESSÃO (Aux)'!$A$4:$I$1048576,3,0)=0,"",VLOOKUP(A95,'IMPRESSÃO (Aux)'!$A$4:$I$1048576,3,0)))</f>
        <v/>
      </c>
      <c r="D95" s="258" t="str">
        <f>IF(A95="","",SUMIF('IMPRESSÃO (Aux)'!$A$4:$A$1048576,IMPRESSÃO!A95,'IMPRESSÃO (Aux)'!$D$4:$D$1048576))</f>
        <v/>
      </c>
      <c r="E95" s="258" t="str">
        <f>IF(A95="","",VLOOKUP(A95,'IMPRESSÃO (Aux)'!$A$4:$I$1048576,5,0))</f>
        <v/>
      </c>
      <c r="F95" s="258" t="str">
        <f>IF(A95="","",VLOOKUP(A95,'IMPRESSÃO (Aux)'!$A$4:$I$1048576,6,0))</f>
        <v/>
      </c>
      <c r="G95" s="258" t="str">
        <f>IF(A95="","",VLOOKUP(A95,'IMPRESSÃO (Aux)'!$A$4:$I$1048576,7,0))</f>
        <v/>
      </c>
      <c r="H95" s="258" t="str">
        <f>IF(A95="","",VLOOKUP(A95,'IMPRESSÃO (Aux)'!$A$4:$I$1048576,8,0))</f>
        <v/>
      </c>
      <c r="I95" s="259" t="str">
        <f>IF(A95="","",SUMIF('IMPRESSÃO (Aux)'!$A$4:$A$1048576,IMPRESSÃO!A95,'IMPRESSÃO (Aux)'!$I$4:$I$1048576))</f>
        <v/>
      </c>
    </row>
    <row r="96" spans="1:9" hidden="1" x14ac:dyDescent="0.25">
      <c r="A96" s="258" t="str">
        <f>IF('IMPRESSÃO (Aux)'!K96="","",'IMPRESSÃO (Aux)'!K96)</f>
        <v/>
      </c>
      <c r="B96" s="258" t="str">
        <f>IF(A96="","",VLOOKUP(A96,'IMPRESSÃO (Aux)'!$A$4:$I$1048576,2,0))</f>
        <v/>
      </c>
      <c r="C96" s="258" t="str">
        <f>IF(A96="","",IF(VLOOKUP(A96,'IMPRESSÃO (Aux)'!$A$4:$I$1048576,3,0)=0,"",VLOOKUP(A96,'IMPRESSÃO (Aux)'!$A$4:$I$1048576,3,0)))</f>
        <v/>
      </c>
      <c r="D96" s="258" t="str">
        <f>IF(A96="","",SUMIF('IMPRESSÃO (Aux)'!$A$4:$A$1048576,IMPRESSÃO!A96,'IMPRESSÃO (Aux)'!$D$4:$D$1048576))</f>
        <v/>
      </c>
      <c r="E96" s="258" t="str">
        <f>IF(A96="","",VLOOKUP(A96,'IMPRESSÃO (Aux)'!$A$4:$I$1048576,5,0))</f>
        <v/>
      </c>
      <c r="F96" s="258" t="str">
        <f>IF(A96="","",VLOOKUP(A96,'IMPRESSÃO (Aux)'!$A$4:$I$1048576,6,0))</f>
        <v/>
      </c>
      <c r="G96" s="258" t="str">
        <f>IF(A96="","",VLOOKUP(A96,'IMPRESSÃO (Aux)'!$A$4:$I$1048576,7,0))</f>
        <v/>
      </c>
      <c r="H96" s="258" t="str">
        <f>IF(A96="","",VLOOKUP(A96,'IMPRESSÃO (Aux)'!$A$4:$I$1048576,8,0))</f>
        <v/>
      </c>
      <c r="I96" s="259" t="str">
        <f>IF(A96="","",SUMIF('IMPRESSÃO (Aux)'!$A$4:$A$1048576,IMPRESSÃO!A96,'IMPRESSÃO (Aux)'!$I$4:$I$1048576))</f>
        <v/>
      </c>
    </row>
    <row r="97" spans="1:9" hidden="1" x14ac:dyDescent="0.25">
      <c r="A97" s="258" t="str">
        <f>IF('IMPRESSÃO (Aux)'!K97="","",'IMPRESSÃO (Aux)'!K97)</f>
        <v/>
      </c>
      <c r="B97" s="258" t="str">
        <f>IF(A97="","",VLOOKUP(A97,'IMPRESSÃO (Aux)'!$A$4:$I$1048576,2,0))</f>
        <v/>
      </c>
      <c r="C97" s="258" t="str">
        <f>IF(A97="","",IF(VLOOKUP(A97,'IMPRESSÃO (Aux)'!$A$4:$I$1048576,3,0)=0,"",VLOOKUP(A97,'IMPRESSÃO (Aux)'!$A$4:$I$1048576,3,0)))</f>
        <v/>
      </c>
      <c r="D97" s="258" t="str">
        <f>IF(A97="","",SUMIF('IMPRESSÃO (Aux)'!$A$4:$A$1048576,IMPRESSÃO!A97,'IMPRESSÃO (Aux)'!$D$4:$D$1048576))</f>
        <v/>
      </c>
      <c r="E97" s="258" t="str">
        <f>IF(A97="","",VLOOKUP(A97,'IMPRESSÃO (Aux)'!$A$4:$I$1048576,5,0))</f>
        <v/>
      </c>
      <c r="F97" s="258" t="str">
        <f>IF(A97="","",VLOOKUP(A97,'IMPRESSÃO (Aux)'!$A$4:$I$1048576,6,0))</f>
        <v/>
      </c>
      <c r="G97" s="258" t="str">
        <f>IF(A97="","",VLOOKUP(A97,'IMPRESSÃO (Aux)'!$A$4:$I$1048576,7,0))</f>
        <v/>
      </c>
      <c r="H97" s="258" t="str">
        <f>IF(A97="","",VLOOKUP(A97,'IMPRESSÃO (Aux)'!$A$4:$I$1048576,8,0))</f>
        <v/>
      </c>
      <c r="I97" s="259" t="str">
        <f>IF(A97="","",SUMIF('IMPRESSÃO (Aux)'!$A$4:$A$1048576,IMPRESSÃO!A97,'IMPRESSÃO (Aux)'!$I$4:$I$1048576))</f>
        <v/>
      </c>
    </row>
    <row r="98" spans="1:9" hidden="1" x14ac:dyDescent="0.25">
      <c r="A98" s="258" t="str">
        <f>IF('IMPRESSÃO (Aux)'!K98="","",'IMPRESSÃO (Aux)'!K98)</f>
        <v/>
      </c>
      <c r="B98" s="258" t="str">
        <f>IF(A98="","",VLOOKUP(A98,'IMPRESSÃO (Aux)'!$A$4:$I$1048576,2,0))</f>
        <v/>
      </c>
      <c r="C98" s="258" t="str">
        <f>IF(A98="","",IF(VLOOKUP(A98,'IMPRESSÃO (Aux)'!$A$4:$I$1048576,3,0)=0,"",VLOOKUP(A98,'IMPRESSÃO (Aux)'!$A$4:$I$1048576,3,0)))</f>
        <v/>
      </c>
      <c r="D98" s="258" t="str">
        <f>IF(A98="","",SUMIF('IMPRESSÃO (Aux)'!$A$4:$A$1048576,IMPRESSÃO!A98,'IMPRESSÃO (Aux)'!$D$4:$D$1048576))</f>
        <v/>
      </c>
      <c r="E98" s="258" t="str">
        <f>IF(A98="","",VLOOKUP(A98,'IMPRESSÃO (Aux)'!$A$4:$I$1048576,5,0))</f>
        <v/>
      </c>
      <c r="F98" s="258" t="str">
        <f>IF(A98="","",VLOOKUP(A98,'IMPRESSÃO (Aux)'!$A$4:$I$1048576,6,0))</f>
        <v/>
      </c>
      <c r="G98" s="258" t="str">
        <f>IF(A98="","",VLOOKUP(A98,'IMPRESSÃO (Aux)'!$A$4:$I$1048576,7,0))</f>
        <v/>
      </c>
      <c r="H98" s="258" t="str">
        <f>IF(A98="","",VLOOKUP(A98,'IMPRESSÃO (Aux)'!$A$4:$I$1048576,8,0))</f>
        <v/>
      </c>
      <c r="I98" s="259" t="str">
        <f>IF(A98="","",SUMIF('IMPRESSÃO (Aux)'!$A$4:$A$1048576,IMPRESSÃO!A98,'IMPRESSÃO (Aux)'!$I$4:$I$1048576))</f>
        <v/>
      </c>
    </row>
    <row r="99" spans="1:9" hidden="1" x14ac:dyDescent="0.25">
      <c r="A99" s="258" t="str">
        <f>IF('IMPRESSÃO (Aux)'!K99="","",'IMPRESSÃO (Aux)'!K99)</f>
        <v/>
      </c>
      <c r="B99" s="258" t="str">
        <f>IF(A99="","",VLOOKUP(A99,'IMPRESSÃO (Aux)'!$A$4:$I$1048576,2,0))</f>
        <v/>
      </c>
      <c r="C99" s="258" t="str">
        <f>IF(A99="","",IF(VLOOKUP(A99,'IMPRESSÃO (Aux)'!$A$4:$I$1048576,3,0)=0,"",VLOOKUP(A99,'IMPRESSÃO (Aux)'!$A$4:$I$1048576,3,0)))</f>
        <v/>
      </c>
      <c r="D99" s="258" t="str">
        <f>IF(A99="","",SUMIF('IMPRESSÃO (Aux)'!$A$4:$A$1048576,IMPRESSÃO!A99,'IMPRESSÃO (Aux)'!$D$4:$D$1048576))</f>
        <v/>
      </c>
      <c r="E99" s="258" t="str">
        <f>IF(A99="","",VLOOKUP(A99,'IMPRESSÃO (Aux)'!$A$4:$I$1048576,5,0))</f>
        <v/>
      </c>
      <c r="F99" s="258" t="str">
        <f>IF(A99="","",VLOOKUP(A99,'IMPRESSÃO (Aux)'!$A$4:$I$1048576,6,0))</f>
        <v/>
      </c>
      <c r="G99" s="258" t="str">
        <f>IF(A99="","",VLOOKUP(A99,'IMPRESSÃO (Aux)'!$A$4:$I$1048576,7,0))</f>
        <v/>
      </c>
      <c r="H99" s="258" t="str">
        <f>IF(A99="","",VLOOKUP(A99,'IMPRESSÃO (Aux)'!$A$4:$I$1048576,8,0))</f>
        <v/>
      </c>
      <c r="I99" s="259" t="str">
        <f>IF(A99="","",SUMIF('IMPRESSÃO (Aux)'!$A$4:$A$1048576,IMPRESSÃO!A99,'IMPRESSÃO (Aux)'!$I$4:$I$1048576))</f>
        <v/>
      </c>
    </row>
    <row r="100" spans="1:9" hidden="1" x14ac:dyDescent="0.25">
      <c r="A100" s="258" t="str">
        <f>IF('IMPRESSÃO (Aux)'!K100="","",'IMPRESSÃO (Aux)'!K100)</f>
        <v/>
      </c>
      <c r="B100" s="258" t="str">
        <f>IF(A100="","",VLOOKUP(A100,'IMPRESSÃO (Aux)'!$A$4:$I$1048576,2,0))</f>
        <v/>
      </c>
      <c r="C100" s="258" t="str">
        <f>IF(A100="","",IF(VLOOKUP(A100,'IMPRESSÃO (Aux)'!$A$4:$I$1048576,3,0)=0,"",VLOOKUP(A100,'IMPRESSÃO (Aux)'!$A$4:$I$1048576,3,0)))</f>
        <v/>
      </c>
      <c r="D100" s="258" t="str">
        <f>IF(A100="","",SUMIF('IMPRESSÃO (Aux)'!$A$4:$A$1048576,IMPRESSÃO!A100,'IMPRESSÃO (Aux)'!$D$4:$D$1048576))</f>
        <v/>
      </c>
      <c r="E100" s="258" t="str">
        <f>IF(A100="","",VLOOKUP(A100,'IMPRESSÃO (Aux)'!$A$4:$I$1048576,5,0))</f>
        <v/>
      </c>
      <c r="F100" s="258" t="str">
        <f>IF(A100="","",VLOOKUP(A100,'IMPRESSÃO (Aux)'!$A$4:$I$1048576,6,0))</f>
        <v/>
      </c>
      <c r="G100" s="258" t="str">
        <f>IF(A100="","",VLOOKUP(A100,'IMPRESSÃO (Aux)'!$A$4:$I$1048576,7,0))</f>
        <v/>
      </c>
      <c r="H100" s="258" t="str">
        <f>IF(A100="","",VLOOKUP(A100,'IMPRESSÃO (Aux)'!$A$4:$I$1048576,8,0))</f>
        <v/>
      </c>
      <c r="I100" s="259" t="str">
        <f>IF(A100="","",SUMIF('IMPRESSÃO (Aux)'!$A$4:$A$1048576,IMPRESSÃO!A100,'IMPRESSÃO (Aux)'!$I$4:$I$1048576))</f>
        <v/>
      </c>
    </row>
    <row r="101" spans="1:9" hidden="1" x14ac:dyDescent="0.25">
      <c r="A101" s="258" t="str">
        <f>IF('IMPRESSÃO (Aux)'!K101="","",'IMPRESSÃO (Aux)'!K101)</f>
        <v/>
      </c>
      <c r="B101" s="258" t="str">
        <f>IF(A101="","",VLOOKUP(A101,'IMPRESSÃO (Aux)'!$A$4:$I$1048576,2,0))</f>
        <v/>
      </c>
      <c r="C101" s="258" t="str">
        <f>IF(A101="","",IF(VLOOKUP(A101,'IMPRESSÃO (Aux)'!$A$4:$I$1048576,3,0)=0,"",VLOOKUP(A101,'IMPRESSÃO (Aux)'!$A$4:$I$1048576,3,0)))</f>
        <v/>
      </c>
      <c r="D101" s="258" t="str">
        <f>IF(A101="","",SUMIF('IMPRESSÃO (Aux)'!$A$4:$A$1048576,IMPRESSÃO!A101,'IMPRESSÃO (Aux)'!$D$4:$D$1048576))</f>
        <v/>
      </c>
      <c r="E101" s="258" t="str">
        <f>IF(A101="","",VLOOKUP(A101,'IMPRESSÃO (Aux)'!$A$4:$I$1048576,5,0))</f>
        <v/>
      </c>
      <c r="F101" s="258" t="str">
        <f>IF(A101="","",VLOOKUP(A101,'IMPRESSÃO (Aux)'!$A$4:$I$1048576,6,0))</f>
        <v/>
      </c>
      <c r="G101" s="258" t="str">
        <f>IF(A101="","",VLOOKUP(A101,'IMPRESSÃO (Aux)'!$A$4:$I$1048576,7,0))</f>
        <v/>
      </c>
      <c r="H101" s="258" t="str">
        <f>IF(A101="","",VLOOKUP(A101,'IMPRESSÃO (Aux)'!$A$4:$I$1048576,8,0))</f>
        <v/>
      </c>
      <c r="I101" s="259" t="str">
        <f>IF(A101="","",SUMIF('IMPRESSÃO (Aux)'!$A$4:$A$1048576,IMPRESSÃO!A101,'IMPRESSÃO (Aux)'!$I$4:$I$1048576))</f>
        <v/>
      </c>
    </row>
    <row r="102" spans="1:9" hidden="1" x14ac:dyDescent="0.25">
      <c r="A102" s="258" t="str">
        <f>IF('IMPRESSÃO (Aux)'!K102="","",'IMPRESSÃO (Aux)'!K102)</f>
        <v/>
      </c>
      <c r="B102" s="258" t="str">
        <f>IF(A102="","",VLOOKUP(A102,'IMPRESSÃO (Aux)'!$A$4:$I$1048576,2,0))</f>
        <v/>
      </c>
      <c r="C102" s="258" t="str">
        <f>IF(A102="","",IF(VLOOKUP(A102,'IMPRESSÃO (Aux)'!$A$4:$I$1048576,3,0)=0,"",VLOOKUP(A102,'IMPRESSÃO (Aux)'!$A$4:$I$1048576,3,0)))</f>
        <v/>
      </c>
      <c r="D102" s="258" t="str">
        <f>IF(A102="","",SUMIF('IMPRESSÃO (Aux)'!$A$4:$A$1048576,IMPRESSÃO!A102,'IMPRESSÃO (Aux)'!$D$4:$D$1048576))</f>
        <v/>
      </c>
      <c r="E102" s="258" t="str">
        <f>IF(A102="","",VLOOKUP(A102,'IMPRESSÃO (Aux)'!$A$4:$I$1048576,5,0))</f>
        <v/>
      </c>
      <c r="F102" s="258" t="str">
        <f>IF(A102="","",VLOOKUP(A102,'IMPRESSÃO (Aux)'!$A$4:$I$1048576,6,0))</f>
        <v/>
      </c>
      <c r="G102" s="258" t="str">
        <f>IF(A102="","",VLOOKUP(A102,'IMPRESSÃO (Aux)'!$A$4:$I$1048576,7,0))</f>
        <v/>
      </c>
      <c r="H102" s="258" t="str">
        <f>IF(A102="","",VLOOKUP(A102,'IMPRESSÃO (Aux)'!$A$4:$I$1048576,8,0))</f>
        <v/>
      </c>
      <c r="I102" s="259" t="str">
        <f>IF(A102="","",SUMIF('IMPRESSÃO (Aux)'!$A$4:$A$1048576,IMPRESSÃO!A102,'IMPRESSÃO (Aux)'!$I$4:$I$1048576))</f>
        <v/>
      </c>
    </row>
    <row r="103" spans="1:9" hidden="1" x14ac:dyDescent="0.25">
      <c r="A103" s="258" t="str">
        <f>IF('IMPRESSÃO (Aux)'!K103="","",'IMPRESSÃO (Aux)'!K103)</f>
        <v/>
      </c>
      <c r="B103" s="258" t="str">
        <f>IF(A103="","",VLOOKUP(A103,'IMPRESSÃO (Aux)'!$A$4:$I$1048576,2,0))</f>
        <v/>
      </c>
      <c r="C103" s="258" t="str">
        <f>IF(A103="","",IF(VLOOKUP(A103,'IMPRESSÃO (Aux)'!$A$4:$I$1048576,3,0)=0,"",VLOOKUP(A103,'IMPRESSÃO (Aux)'!$A$4:$I$1048576,3,0)))</f>
        <v/>
      </c>
      <c r="D103" s="258" t="str">
        <f>IF(A103="","",SUMIF('IMPRESSÃO (Aux)'!$A$4:$A$1048576,IMPRESSÃO!A103,'IMPRESSÃO (Aux)'!$D$4:$D$1048576))</f>
        <v/>
      </c>
      <c r="E103" s="258" t="str">
        <f>IF(A103="","",VLOOKUP(A103,'IMPRESSÃO (Aux)'!$A$4:$I$1048576,5,0))</f>
        <v/>
      </c>
      <c r="F103" s="258" t="str">
        <f>IF(A103="","",VLOOKUP(A103,'IMPRESSÃO (Aux)'!$A$4:$I$1048576,6,0))</f>
        <v/>
      </c>
      <c r="G103" s="258" t="str">
        <f>IF(A103="","",VLOOKUP(A103,'IMPRESSÃO (Aux)'!$A$4:$I$1048576,7,0))</f>
        <v/>
      </c>
      <c r="H103" s="258" t="str">
        <f>IF(A103="","",VLOOKUP(A103,'IMPRESSÃO (Aux)'!$A$4:$I$1048576,8,0))</f>
        <v/>
      </c>
      <c r="I103" s="259" t="str">
        <f>IF(A103="","",SUMIF('IMPRESSÃO (Aux)'!$A$4:$A$1048576,IMPRESSÃO!A103,'IMPRESSÃO (Aux)'!$I$4:$I$1048576))</f>
        <v/>
      </c>
    </row>
    <row r="104" spans="1:9" hidden="1" x14ac:dyDescent="0.25">
      <c r="A104" s="258" t="str">
        <f>IF('IMPRESSÃO (Aux)'!K104="","",'IMPRESSÃO (Aux)'!K104)</f>
        <v/>
      </c>
      <c r="B104" s="258" t="str">
        <f>IF(A104="","",VLOOKUP(A104,'IMPRESSÃO (Aux)'!$A$4:$I$1048576,2,0))</f>
        <v/>
      </c>
      <c r="C104" s="258" t="str">
        <f>IF(A104="","",IF(VLOOKUP(A104,'IMPRESSÃO (Aux)'!$A$4:$I$1048576,3,0)=0,"",VLOOKUP(A104,'IMPRESSÃO (Aux)'!$A$4:$I$1048576,3,0)))</f>
        <v/>
      </c>
      <c r="D104" s="258" t="str">
        <f>IF(A104="","",SUMIF('IMPRESSÃO (Aux)'!$A$4:$A$1048576,IMPRESSÃO!A104,'IMPRESSÃO (Aux)'!$D$4:$D$1048576))</f>
        <v/>
      </c>
      <c r="E104" s="258" t="str">
        <f>IF(A104="","",VLOOKUP(A104,'IMPRESSÃO (Aux)'!$A$4:$I$1048576,5,0))</f>
        <v/>
      </c>
      <c r="F104" s="258" t="str">
        <f>IF(A104="","",VLOOKUP(A104,'IMPRESSÃO (Aux)'!$A$4:$I$1048576,6,0))</f>
        <v/>
      </c>
      <c r="G104" s="258" t="str">
        <f>IF(A104="","",VLOOKUP(A104,'IMPRESSÃO (Aux)'!$A$4:$I$1048576,7,0))</f>
        <v/>
      </c>
      <c r="H104" s="258" t="str">
        <f>IF(A104="","",VLOOKUP(A104,'IMPRESSÃO (Aux)'!$A$4:$I$1048576,8,0))</f>
        <v/>
      </c>
      <c r="I104" s="259" t="str">
        <f>IF(A104="","",SUMIF('IMPRESSÃO (Aux)'!$A$4:$A$1048576,IMPRESSÃO!A104,'IMPRESSÃO (Aux)'!$I$4:$I$1048576))</f>
        <v/>
      </c>
    </row>
    <row r="105" spans="1:9" hidden="1" x14ac:dyDescent="0.25">
      <c r="A105" s="258" t="str">
        <f>IF('IMPRESSÃO (Aux)'!K105="","",'IMPRESSÃO (Aux)'!K105)</f>
        <v/>
      </c>
      <c r="B105" s="258" t="str">
        <f>IF(A105="","",VLOOKUP(A105,'IMPRESSÃO (Aux)'!$A$4:$I$1048576,2,0))</f>
        <v/>
      </c>
      <c r="C105" s="258" t="str">
        <f>IF(A105="","",IF(VLOOKUP(A105,'IMPRESSÃO (Aux)'!$A$4:$I$1048576,3,0)=0,"",VLOOKUP(A105,'IMPRESSÃO (Aux)'!$A$4:$I$1048576,3,0)))</f>
        <v/>
      </c>
      <c r="D105" s="258" t="str">
        <f>IF(A105="","",SUMIF('IMPRESSÃO (Aux)'!$A$4:$A$1048576,IMPRESSÃO!A105,'IMPRESSÃO (Aux)'!$D$4:$D$1048576))</f>
        <v/>
      </c>
      <c r="E105" s="258" t="str">
        <f>IF(A105="","",VLOOKUP(A105,'IMPRESSÃO (Aux)'!$A$4:$I$1048576,5,0))</f>
        <v/>
      </c>
      <c r="F105" s="258" t="str">
        <f>IF(A105="","",VLOOKUP(A105,'IMPRESSÃO (Aux)'!$A$4:$I$1048576,6,0))</f>
        <v/>
      </c>
      <c r="G105" s="258" t="str">
        <f>IF(A105="","",VLOOKUP(A105,'IMPRESSÃO (Aux)'!$A$4:$I$1048576,7,0))</f>
        <v/>
      </c>
      <c r="H105" s="258" t="str">
        <f>IF(A105="","",VLOOKUP(A105,'IMPRESSÃO (Aux)'!$A$4:$I$1048576,8,0))</f>
        <v/>
      </c>
      <c r="I105" s="259" t="str">
        <f>IF(A105="","",SUMIF('IMPRESSÃO (Aux)'!$A$4:$A$1048576,IMPRESSÃO!A105,'IMPRESSÃO (Aux)'!$I$4:$I$1048576))</f>
        <v/>
      </c>
    </row>
    <row r="106" spans="1:9" hidden="1" x14ac:dyDescent="0.25">
      <c r="A106" s="258" t="str">
        <f>IF('IMPRESSÃO (Aux)'!K106="","",'IMPRESSÃO (Aux)'!K106)</f>
        <v/>
      </c>
      <c r="B106" s="258" t="str">
        <f>IF(A106="","",VLOOKUP(A106,'IMPRESSÃO (Aux)'!$A$4:$I$1048576,2,0))</f>
        <v/>
      </c>
      <c r="C106" s="258" t="str">
        <f>IF(A106="","",IF(VLOOKUP(A106,'IMPRESSÃO (Aux)'!$A$4:$I$1048576,3,0)=0,"",VLOOKUP(A106,'IMPRESSÃO (Aux)'!$A$4:$I$1048576,3,0)))</f>
        <v/>
      </c>
      <c r="D106" s="258" t="str">
        <f>IF(A106="","",SUMIF('IMPRESSÃO (Aux)'!$A$4:$A$1048576,IMPRESSÃO!A106,'IMPRESSÃO (Aux)'!$D$4:$D$1048576))</f>
        <v/>
      </c>
      <c r="E106" s="258" t="str">
        <f>IF(A106="","",VLOOKUP(A106,'IMPRESSÃO (Aux)'!$A$4:$I$1048576,5,0))</f>
        <v/>
      </c>
      <c r="F106" s="258" t="str">
        <f>IF(A106="","",VLOOKUP(A106,'IMPRESSÃO (Aux)'!$A$4:$I$1048576,6,0))</f>
        <v/>
      </c>
      <c r="G106" s="258" t="str">
        <f>IF(A106="","",VLOOKUP(A106,'IMPRESSÃO (Aux)'!$A$4:$I$1048576,7,0))</f>
        <v/>
      </c>
      <c r="H106" s="258" t="str">
        <f>IF(A106="","",VLOOKUP(A106,'IMPRESSÃO (Aux)'!$A$4:$I$1048576,8,0))</f>
        <v/>
      </c>
      <c r="I106" s="259" t="str">
        <f>IF(A106="","",SUMIF('IMPRESSÃO (Aux)'!$A$4:$A$1048576,IMPRESSÃO!A106,'IMPRESSÃO (Aux)'!$I$4:$I$1048576))</f>
        <v/>
      </c>
    </row>
    <row r="107" spans="1:9" hidden="1" x14ac:dyDescent="0.25">
      <c r="A107" s="258" t="str">
        <f>IF('IMPRESSÃO (Aux)'!K107="","",'IMPRESSÃO (Aux)'!K107)</f>
        <v/>
      </c>
      <c r="B107" s="258" t="str">
        <f>IF(A107="","",VLOOKUP(A107,'IMPRESSÃO (Aux)'!$A$4:$I$1048576,2,0))</f>
        <v/>
      </c>
      <c r="C107" s="258" t="str">
        <f>IF(A107="","",IF(VLOOKUP(A107,'IMPRESSÃO (Aux)'!$A$4:$I$1048576,3,0)=0,"",VLOOKUP(A107,'IMPRESSÃO (Aux)'!$A$4:$I$1048576,3,0)))</f>
        <v/>
      </c>
      <c r="D107" s="258" t="str">
        <f>IF(A107="","",SUMIF('IMPRESSÃO (Aux)'!$A$4:$A$1048576,IMPRESSÃO!A107,'IMPRESSÃO (Aux)'!$D$4:$D$1048576))</f>
        <v/>
      </c>
      <c r="E107" s="258" t="str">
        <f>IF(A107="","",VLOOKUP(A107,'IMPRESSÃO (Aux)'!$A$4:$I$1048576,5,0))</f>
        <v/>
      </c>
      <c r="F107" s="258" t="str">
        <f>IF(A107="","",VLOOKUP(A107,'IMPRESSÃO (Aux)'!$A$4:$I$1048576,6,0))</f>
        <v/>
      </c>
      <c r="G107" s="258" t="str">
        <f>IF(A107="","",VLOOKUP(A107,'IMPRESSÃO (Aux)'!$A$4:$I$1048576,7,0))</f>
        <v/>
      </c>
      <c r="H107" s="258" t="str">
        <f>IF(A107="","",VLOOKUP(A107,'IMPRESSÃO (Aux)'!$A$4:$I$1048576,8,0))</f>
        <v/>
      </c>
      <c r="I107" s="259" t="str">
        <f>IF(A107="","",SUMIF('IMPRESSÃO (Aux)'!$A$4:$A$1048576,IMPRESSÃO!A107,'IMPRESSÃO (Aux)'!$I$4:$I$1048576))</f>
        <v/>
      </c>
    </row>
    <row r="108" spans="1:9" hidden="1" x14ac:dyDescent="0.25">
      <c r="A108" s="258" t="str">
        <f>IF('IMPRESSÃO (Aux)'!K108="","",'IMPRESSÃO (Aux)'!K108)</f>
        <v/>
      </c>
      <c r="B108" s="258" t="str">
        <f>IF(A108="","",VLOOKUP(A108,'IMPRESSÃO (Aux)'!$A$4:$I$1048576,2,0))</f>
        <v/>
      </c>
      <c r="C108" s="258" t="str">
        <f>IF(A108="","",IF(VLOOKUP(A108,'IMPRESSÃO (Aux)'!$A$4:$I$1048576,3,0)=0,"",VLOOKUP(A108,'IMPRESSÃO (Aux)'!$A$4:$I$1048576,3,0)))</f>
        <v/>
      </c>
      <c r="D108" s="258" t="str">
        <f>IF(A108="","",SUMIF('IMPRESSÃO (Aux)'!$A$4:$A$1048576,IMPRESSÃO!A108,'IMPRESSÃO (Aux)'!$D$4:$D$1048576))</f>
        <v/>
      </c>
      <c r="E108" s="258" t="str">
        <f>IF(A108="","",VLOOKUP(A108,'IMPRESSÃO (Aux)'!$A$4:$I$1048576,5,0))</f>
        <v/>
      </c>
      <c r="F108" s="258" t="str">
        <f>IF(A108="","",VLOOKUP(A108,'IMPRESSÃO (Aux)'!$A$4:$I$1048576,6,0))</f>
        <v/>
      </c>
      <c r="G108" s="258" t="str">
        <f>IF(A108="","",VLOOKUP(A108,'IMPRESSÃO (Aux)'!$A$4:$I$1048576,7,0))</f>
        <v/>
      </c>
      <c r="H108" s="258" t="str">
        <f>IF(A108="","",VLOOKUP(A108,'IMPRESSÃO (Aux)'!$A$4:$I$1048576,8,0))</f>
        <v/>
      </c>
      <c r="I108" s="259" t="str">
        <f>IF(A108="","",SUMIF('IMPRESSÃO (Aux)'!$A$4:$A$1048576,IMPRESSÃO!A108,'IMPRESSÃO (Aux)'!$I$4:$I$1048576))</f>
        <v/>
      </c>
    </row>
    <row r="109" spans="1:9" hidden="1" x14ac:dyDescent="0.25">
      <c r="A109" s="258" t="str">
        <f>IF('IMPRESSÃO (Aux)'!K109="","",'IMPRESSÃO (Aux)'!K109)</f>
        <v/>
      </c>
      <c r="B109" s="258" t="str">
        <f>IF(A109="","",VLOOKUP(A109,'IMPRESSÃO (Aux)'!$A$4:$I$1048576,2,0))</f>
        <v/>
      </c>
      <c r="C109" s="258" t="str">
        <f>IF(A109="","",IF(VLOOKUP(A109,'IMPRESSÃO (Aux)'!$A$4:$I$1048576,3,0)=0,"",VLOOKUP(A109,'IMPRESSÃO (Aux)'!$A$4:$I$1048576,3,0)))</f>
        <v/>
      </c>
      <c r="D109" s="258" t="str">
        <f>IF(A109="","",SUMIF('IMPRESSÃO (Aux)'!$A$4:$A$1048576,IMPRESSÃO!A109,'IMPRESSÃO (Aux)'!$D$4:$D$1048576))</f>
        <v/>
      </c>
      <c r="E109" s="258" t="str">
        <f>IF(A109="","",VLOOKUP(A109,'IMPRESSÃO (Aux)'!$A$4:$I$1048576,5,0))</f>
        <v/>
      </c>
      <c r="F109" s="258" t="str">
        <f>IF(A109="","",VLOOKUP(A109,'IMPRESSÃO (Aux)'!$A$4:$I$1048576,6,0))</f>
        <v/>
      </c>
      <c r="G109" s="258" t="str">
        <f>IF(A109="","",VLOOKUP(A109,'IMPRESSÃO (Aux)'!$A$4:$I$1048576,7,0))</f>
        <v/>
      </c>
      <c r="H109" s="258" t="str">
        <f>IF(A109="","",VLOOKUP(A109,'IMPRESSÃO (Aux)'!$A$4:$I$1048576,8,0))</f>
        <v/>
      </c>
      <c r="I109" s="259" t="str">
        <f>IF(A109="","",SUMIF('IMPRESSÃO (Aux)'!$A$4:$A$1048576,IMPRESSÃO!A109,'IMPRESSÃO (Aux)'!$I$4:$I$1048576))</f>
        <v/>
      </c>
    </row>
    <row r="110" spans="1:9" hidden="1" x14ac:dyDescent="0.25">
      <c r="A110" s="258" t="str">
        <f>IF('IMPRESSÃO (Aux)'!K110="","",'IMPRESSÃO (Aux)'!K110)</f>
        <v/>
      </c>
      <c r="B110" s="258" t="str">
        <f>IF(A110="","",VLOOKUP(A110,'IMPRESSÃO (Aux)'!$A$4:$I$1048576,2,0))</f>
        <v/>
      </c>
      <c r="C110" s="258" t="str">
        <f>IF(A110="","",IF(VLOOKUP(A110,'IMPRESSÃO (Aux)'!$A$4:$I$1048576,3,0)=0,"",VLOOKUP(A110,'IMPRESSÃO (Aux)'!$A$4:$I$1048576,3,0)))</f>
        <v/>
      </c>
      <c r="D110" s="258" t="str">
        <f>IF(A110="","",SUMIF('IMPRESSÃO (Aux)'!$A$4:$A$1048576,IMPRESSÃO!A110,'IMPRESSÃO (Aux)'!$D$4:$D$1048576))</f>
        <v/>
      </c>
      <c r="E110" s="258" t="str">
        <f>IF(A110="","",VLOOKUP(A110,'IMPRESSÃO (Aux)'!$A$4:$I$1048576,5,0))</f>
        <v/>
      </c>
      <c r="F110" s="258" t="str">
        <f>IF(A110="","",VLOOKUP(A110,'IMPRESSÃO (Aux)'!$A$4:$I$1048576,6,0))</f>
        <v/>
      </c>
      <c r="G110" s="258" t="str">
        <f>IF(A110="","",VLOOKUP(A110,'IMPRESSÃO (Aux)'!$A$4:$I$1048576,7,0))</f>
        <v/>
      </c>
      <c r="H110" s="258" t="str">
        <f>IF(A110="","",VLOOKUP(A110,'IMPRESSÃO (Aux)'!$A$4:$I$1048576,8,0))</f>
        <v/>
      </c>
      <c r="I110" s="259" t="str">
        <f>IF(A110="","",SUMIF('IMPRESSÃO (Aux)'!$A$4:$A$1048576,IMPRESSÃO!A110,'IMPRESSÃO (Aux)'!$I$4:$I$1048576))</f>
        <v/>
      </c>
    </row>
    <row r="111" spans="1:9" hidden="1" x14ac:dyDescent="0.25">
      <c r="A111" s="258" t="str">
        <f>IF('IMPRESSÃO (Aux)'!K111="","",'IMPRESSÃO (Aux)'!K111)</f>
        <v/>
      </c>
      <c r="B111" s="258" t="str">
        <f>IF(A111="","",VLOOKUP(A111,'IMPRESSÃO (Aux)'!$A$4:$I$1048576,2,0))</f>
        <v/>
      </c>
      <c r="C111" s="258" t="str">
        <f>IF(A111="","",IF(VLOOKUP(A111,'IMPRESSÃO (Aux)'!$A$4:$I$1048576,3,0)=0,"",VLOOKUP(A111,'IMPRESSÃO (Aux)'!$A$4:$I$1048576,3,0)))</f>
        <v/>
      </c>
      <c r="D111" s="258" t="str">
        <f>IF(A111="","",SUMIF('IMPRESSÃO (Aux)'!$A$4:$A$1048576,IMPRESSÃO!A111,'IMPRESSÃO (Aux)'!$D$4:$D$1048576))</f>
        <v/>
      </c>
      <c r="E111" s="258" t="str">
        <f>IF(A111="","",VLOOKUP(A111,'IMPRESSÃO (Aux)'!$A$4:$I$1048576,5,0))</f>
        <v/>
      </c>
      <c r="F111" s="258" t="str">
        <f>IF(A111="","",VLOOKUP(A111,'IMPRESSÃO (Aux)'!$A$4:$I$1048576,6,0))</f>
        <v/>
      </c>
      <c r="G111" s="258" t="str">
        <f>IF(A111="","",VLOOKUP(A111,'IMPRESSÃO (Aux)'!$A$4:$I$1048576,7,0))</f>
        <v/>
      </c>
      <c r="H111" s="258" t="str">
        <f>IF(A111="","",VLOOKUP(A111,'IMPRESSÃO (Aux)'!$A$4:$I$1048576,8,0))</f>
        <v/>
      </c>
      <c r="I111" s="259" t="str">
        <f>IF(A111="","",SUMIF('IMPRESSÃO (Aux)'!$A$4:$A$1048576,IMPRESSÃO!A111,'IMPRESSÃO (Aux)'!$I$4:$I$1048576))</f>
        <v/>
      </c>
    </row>
    <row r="112" spans="1:9" hidden="1" x14ac:dyDescent="0.25">
      <c r="A112" s="258" t="str">
        <f>IF('IMPRESSÃO (Aux)'!K112="","",'IMPRESSÃO (Aux)'!K112)</f>
        <v/>
      </c>
      <c r="B112" s="258" t="str">
        <f>IF(A112="","",VLOOKUP(A112,'IMPRESSÃO (Aux)'!$A$4:$I$1048576,2,0))</f>
        <v/>
      </c>
      <c r="C112" s="258" t="str">
        <f>IF(A112="","",IF(VLOOKUP(A112,'IMPRESSÃO (Aux)'!$A$4:$I$1048576,3,0)=0,"",VLOOKUP(A112,'IMPRESSÃO (Aux)'!$A$4:$I$1048576,3,0)))</f>
        <v/>
      </c>
      <c r="D112" s="258" t="str">
        <f>IF(A112="","",SUMIF('IMPRESSÃO (Aux)'!$A$4:$A$1048576,IMPRESSÃO!A112,'IMPRESSÃO (Aux)'!$D$4:$D$1048576))</f>
        <v/>
      </c>
      <c r="E112" s="258" t="str">
        <f>IF(A112="","",VLOOKUP(A112,'IMPRESSÃO (Aux)'!$A$4:$I$1048576,5,0))</f>
        <v/>
      </c>
      <c r="F112" s="258" t="str">
        <f>IF(A112="","",VLOOKUP(A112,'IMPRESSÃO (Aux)'!$A$4:$I$1048576,6,0))</f>
        <v/>
      </c>
      <c r="G112" s="258" t="str">
        <f>IF(A112="","",VLOOKUP(A112,'IMPRESSÃO (Aux)'!$A$4:$I$1048576,7,0))</f>
        <v/>
      </c>
      <c r="H112" s="258" t="str">
        <f>IF(A112="","",VLOOKUP(A112,'IMPRESSÃO (Aux)'!$A$4:$I$1048576,8,0))</f>
        <v/>
      </c>
      <c r="I112" s="259" t="str">
        <f>IF(A112="","",SUMIF('IMPRESSÃO (Aux)'!$A$4:$A$1048576,IMPRESSÃO!A112,'IMPRESSÃO (Aux)'!$I$4:$I$1048576))</f>
        <v/>
      </c>
    </row>
    <row r="113" spans="1:9" hidden="1" x14ac:dyDescent="0.25">
      <c r="A113" s="258" t="str">
        <f>IF('IMPRESSÃO (Aux)'!K113="","",'IMPRESSÃO (Aux)'!K113)</f>
        <v/>
      </c>
      <c r="B113" s="258" t="str">
        <f>IF(A113="","",VLOOKUP(A113,'IMPRESSÃO (Aux)'!$A$4:$I$1048576,2,0))</f>
        <v/>
      </c>
      <c r="C113" s="258" t="str">
        <f>IF(A113="","",IF(VLOOKUP(A113,'IMPRESSÃO (Aux)'!$A$4:$I$1048576,3,0)=0,"",VLOOKUP(A113,'IMPRESSÃO (Aux)'!$A$4:$I$1048576,3,0)))</f>
        <v/>
      </c>
      <c r="D113" s="258" t="str">
        <f>IF(A113="","",SUMIF('IMPRESSÃO (Aux)'!$A$4:$A$1048576,IMPRESSÃO!A113,'IMPRESSÃO (Aux)'!$D$4:$D$1048576))</f>
        <v/>
      </c>
      <c r="E113" s="258" t="str">
        <f>IF(A113="","",VLOOKUP(A113,'IMPRESSÃO (Aux)'!$A$4:$I$1048576,5,0))</f>
        <v/>
      </c>
      <c r="F113" s="258" t="str">
        <f>IF(A113="","",VLOOKUP(A113,'IMPRESSÃO (Aux)'!$A$4:$I$1048576,6,0))</f>
        <v/>
      </c>
      <c r="G113" s="258" t="str">
        <f>IF(A113="","",VLOOKUP(A113,'IMPRESSÃO (Aux)'!$A$4:$I$1048576,7,0))</f>
        <v/>
      </c>
      <c r="H113" s="258" t="str">
        <f>IF(A113="","",VLOOKUP(A113,'IMPRESSÃO (Aux)'!$A$4:$I$1048576,8,0))</f>
        <v/>
      </c>
      <c r="I113" s="259" t="str">
        <f>IF(A113="","",SUMIF('IMPRESSÃO (Aux)'!$A$4:$A$1048576,IMPRESSÃO!A113,'IMPRESSÃO (Aux)'!$I$4:$I$1048576))</f>
        <v/>
      </c>
    </row>
    <row r="114" spans="1:9" hidden="1" x14ac:dyDescent="0.25">
      <c r="A114" s="258" t="str">
        <f>IF('IMPRESSÃO (Aux)'!K114="","",'IMPRESSÃO (Aux)'!K114)</f>
        <v/>
      </c>
      <c r="B114" s="258" t="str">
        <f>IF(A114="","",VLOOKUP(A114,'IMPRESSÃO (Aux)'!$A$4:$I$1048576,2,0))</f>
        <v/>
      </c>
      <c r="C114" s="258" t="str">
        <f>IF(A114="","",IF(VLOOKUP(A114,'IMPRESSÃO (Aux)'!$A$4:$I$1048576,3,0)=0,"",VLOOKUP(A114,'IMPRESSÃO (Aux)'!$A$4:$I$1048576,3,0)))</f>
        <v/>
      </c>
      <c r="D114" s="258" t="str">
        <f>IF(A114="","",SUMIF('IMPRESSÃO (Aux)'!$A$4:$A$1048576,IMPRESSÃO!A114,'IMPRESSÃO (Aux)'!$D$4:$D$1048576))</f>
        <v/>
      </c>
      <c r="E114" s="258" t="str">
        <f>IF(A114="","",VLOOKUP(A114,'IMPRESSÃO (Aux)'!$A$4:$I$1048576,5,0))</f>
        <v/>
      </c>
      <c r="F114" s="258" t="str">
        <f>IF(A114="","",VLOOKUP(A114,'IMPRESSÃO (Aux)'!$A$4:$I$1048576,6,0))</f>
        <v/>
      </c>
      <c r="G114" s="258" t="str">
        <f>IF(A114="","",VLOOKUP(A114,'IMPRESSÃO (Aux)'!$A$4:$I$1048576,7,0))</f>
        <v/>
      </c>
      <c r="H114" s="258" t="str">
        <f>IF(A114="","",VLOOKUP(A114,'IMPRESSÃO (Aux)'!$A$4:$I$1048576,8,0))</f>
        <v/>
      </c>
      <c r="I114" s="259" t="str">
        <f>IF(A114="","",SUMIF('IMPRESSÃO (Aux)'!$A$4:$A$1048576,IMPRESSÃO!A114,'IMPRESSÃO (Aux)'!$I$4:$I$1048576))</f>
        <v/>
      </c>
    </row>
    <row r="115" spans="1:9" hidden="1" x14ac:dyDescent="0.25">
      <c r="A115" s="258" t="str">
        <f>IF('IMPRESSÃO (Aux)'!K115="","",'IMPRESSÃO (Aux)'!K115)</f>
        <v/>
      </c>
      <c r="B115" s="258" t="str">
        <f>IF(A115="","",VLOOKUP(A115,'IMPRESSÃO (Aux)'!$A$4:$I$1048576,2,0))</f>
        <v/>
      </c>
      <c r="C115" s="258" t="str">
        <f>IF(A115="","",IF(VLOOKUP(A115,'IMPRESSÃO (Aux)'!$A$4:$I$1048576,3,0)=0,"",VLOOKUP(A115,'IMPRESSÃO (Aux)'!$A$4:$I$1048576,3,0)))</f>
        <v/>
      </c>
      <c r="D115" s="258" t="str">
        <f>IF(A115="","",SUMIF('IMPRESSÃO (Aux)'!$A$4:$A$1048576,IMPRESSÃO!A115,'IMPRESSÃO (Aux)'!$D$4:$D$1048576))</f>
        <v/>
      </c>
      <c r="E115" s="258" t="str">
        <f>IF(A115="","",VLOOKUP(A115,'IMPRESSÃO (Aux)'!$A$4:$I$1048576,5,0))</f>
        <v/>
      </c>
      <c r="F115" s="258" t="str">
        <f>IF(A115="","",VLOOKUP(A115,'IMPRESSÃO (Aux)'!$A$4:$I$1048576,6,0))</f>
        <v/>
      </c>
      <c r="G115" s="258" t="str">
        <f>IF(A115="","",VLOOKUP(A115,'IMPRESSÃO (Aux)'!$A$4:$I$1048576,7,0))</f>
        <v/>
      </c>
      <c r="H115" s="258" t="str">
        <f>IF(A115="","",VLOOKUP(A115,'IMPRESSÃO (Aux)'!$A$4:$I$1048576,8,0))</f>
        <v/>
      </c>
      <c r="I115" s="259" t="str">
        <f>IF(A115="","",SUMIF('IMPRESSÃO (Aux)'!$A$4:$A$1048576,IMPRESSÃO!A115,'IMPRESSÃO (Aux)'!$I$4:$I$1048576))</f>
        <v/>
      </c>
    </row>
    <row r="116" spans="1:9" hidden="1" x14ac:dyDescent="0.25">
      <c r="A116" s="258" t="str">
        <f>IF('IMPRESSÃO (Aux)'!K116="","",'IMPRESSÃO (Aux)'!K116)</f>
        <v/>
      </c>
      <c r="B116" s="258" t="str">
        <f>IF(A116="","",VLOOKUP(A116,'IMPRESSÃO (Aux)'!$A$4:$I$1048576,2,0))</f>
        <v/>
      </c>
      <c r="C116" s="258" t="str">
        <f>IF(A116="","",IF(VLOOKUP(A116,'IMPRESSÃO (Aux)'!$A$4:$I$1048576,3,0)=0,"",VLOOKUP(A116,'IMPRESSÃO (Aux)'!$A$4:$I$1048576,3,0)))</f>
        <v/>
      </c>
      <c r="D116" s="258" t="str">
        <f>IF(A116="","",SUMIF('IMPRESSÃO (Aux)'!$A$4:$A$1048576,IMPRESSÃO!A116,'IMPRESSÃO (Aux)'!$D$4:$D$1048576))</f>
        <v/>
      </c>
      <c r="E116" s="258" t="str">
        <f>IF(A116="","",VLOOKUP(A116,'IMPRESSÃO (Aux)'!$A$4:$I$1048576,5,0))</f>
        <v/>
      </c>
      <c r="F116" s="258" t="str">
        <f>IF(A116="","",VLOOKUP(A116,'IMPRESSÃO (Aux)'!$A$4:$I$1048576,6,0))</f>
        <v/>
      </c>
      <c r="G116" s="258" t="str">
        <f>IF(A116="","",VLOOKUP(A116,'IMPRESSÃO (Aux)'!$A$4:$I$1048576,7,0))</f>
        <v/>
      </c>
      <c r="H116" s="258" t="str">
        <f>IF(A116="","",VLOOKUP(A116,'IMPRESSÃO (Aux)'!$A$4:$I$1048576,8,0))</f>
        <v/>
      </c>
      <c r="I116" s="259" t="str">
        <f>IF(A116="","",SUMIF('IMPRESSÃO (Aux)'!$A$4:$A$1048576,IMPRESSÃO!A116,'IMPRESSÃO (Aux)'!$I$4:$I$1048576))</f>
        <v/>
      </c>
    </row>
    <row r="117" spans="1:9" hidden="1" x14ac:dyDescent="0.25">
      <c r="A117" s="258" t="str">
        <f>IF('IMPRESSÃO (Aux)'!K117="","",'IMPRESSÃO (Aux)'!K117)</f>
        <v/>
      </c>
      <c r="B117" s="258" t="str">
        <f>IF(A117="","",VLOOKUP(A117,'IMPRESSÃO (Aux)'!$A$4:$I$1048576,2,0))</f>
        <v/>
      </c>
      <c r="C117" s="258" t="str">
        <f>IF(A117="","",IF(VLOOKUP(A117,'IMPRESSÃO (Aux)'!$A$4:$I$1048576,3,0)=0,"",VLOOKUP(A117,'IMPRESSÃO (Aux)'!$A$4:$I$1048576,3,0)))</f>
        <v/>
      </c>
      <c r="D117" s="258" t="str">
        <f>IF(A117="","",SUMIF('IMPRESSÃO (Aux)'!$A$4:$A$1048576,IMPRESSÃO!A117,'IMPRESSÃO (Aux)'!$D$4:$D$1048576))</f>
        <v/>
      </c>
      <c r="E117" s="258" t="str">
        <f>IF(A117="","",VLOOKUP(A117,'IMPRESSÃO (Aux)'!$A$4:$I$1048576,5,0))</f>
        <v/>
      </c>
      <c r="F117" s="258" t="str">
        <f>IF(A117="","",VLOOKUP(A117,'IMPRESSÃO (Aux)'!$A$4:$I$1048576,6,0))</f>
        <v/>
      </c>
      <c r="G117" s="258" t="str">
        <f>IF(A117="","",VLOOKUP(A117,'IMPRESSÃO (Aux)'!$A$4:$I$1048576,7,0))</f>
        <v/>
      </c>
      <c r="H117" s="258" t="str">
        <f>IF(A117="","",VLOOKUP(A117,'IMPRESSÃO (Aux)'!$A$4:$I$1048576,8,0))</f>
        <v/>
      </c>
      <c r="I117" s="259" t="str">
        <f>IF(A117="","",SUMIF('IMPRESSÃO (Aux)'!$A$4:$A$1048576,IMPRESSÃO!A117,'IMPRESSÃO (Aux)'!$I$4:$I$1048576))</f>
        <v/>
      </c>
    </row>
    <row r="118" spans="1:9" hidden="1" x14ac:dyDescent="0.25">
      <c r="A118" s="258" t="str">
        <f>IF('IMPRESSÃO (Aux)'!K118="","",'IMPRESSÃO (Aux)'!K118)</f>
        <v/>
      </c>
      <c r="B118" s="258" t="str">
        <f>IF(A118="","",VLOOKUP(A118,'IMPRESSÃO (Aux)'!$A$4:$I$1048576,2,0))</f>
        <v/>
      </c>
      <c r="C118" s="258" t="str">
        <f>IF(A118="","",IF(VLOOKUP(A118,'IMPRESSÃO (Aux)'!$A$4:$I$1048576,3,0)=0,"",VLOOKUP(A118,'IMPRESSÃO (Aux)'!$A$4:$I$1048576,3,0)))</f>
        <v/>
      </c>
      <c r="D118" s="258" t="str">
        <f>IF(A118="","",SUMIF('IMPRESSÃO (Aux)'!$A$4:$A$1048576,IMPRESSÃO!A118,'IMPRESSÃO (Aux)'!$D$4:$D$1048576))</f>
        <v/>
      </c>
      <c r="E118" s="258" t="str">
        <f>IF(A118="","",VLOOKUP(A118,'IMPRESSÃO (Aux)'!$A$4:$I$1048576,5,0))</f>
        <v/>
      </c>
      <c r="F118" s="258" t="str">
        <f>IF(A118="","",VLOOKUP(A118,'IMPRESSÃO (Aux)'!$A$4:$I$1048576,6,0))</f>
        <v/>
      </c>
      <c r="G118" s="258" t="str">
        <f>IF(A118="","",VLOOKUP(A118,'IMPRESSÃO (Aux)'!$A$4:$I$1048576,7,0))</f>
        <v/>
      </c>
      <c r="H118" s="258" t="str">
        <f>IF(A118="","",VLOOKUP(A118,'IMPRESSÃO (Aux)'!$A$4:$I$1048576,8,0))</f>
        <v/>
      </c>
      <c r="I118" s="259" t="str">
        <f>IF(A118="","",SUMIF('IMPRESSÃO (Aux)'!$A$4:$A$1048576,IMPRESSÃO!A118,'IMPRESSÃO (Aux)'!$I$4:$I$1048576))</f>
        <v/>
      </c>
    </row>
    <row r="119" spans="1:9" hidden="1" x14ac:dyDescent="0.25">
      <c r="A119" s="258" t="str">
        <f>IF('IMPRESSÃO (Aux)'!K119="","",'IMPRESSÃO (Aux)'!K119)</f>
        <v/>
      </c>
      <c r="B119" s="258" t="str">
        <f>IF(A119="","",VLOOKUP(A119,'IMPRESSÃO (Aux)'!$A$4:$I$1048576,2,0))</f>
        <v/>
      </c>
      <c r="C119" s="258" t="str">
        <f>IF(A119="","",IF(VLOOKUP(A119,'IMPRESSÃO (Aux)'!$A$4:$I$1048576,3,0)=0,"",VLOOKUP(A119,'IMPRESSÃO (Aux)'!$A$4:$I$1048576,3,0)))</f>
        <v/>
      </c>
      <c r="D119" s="258" t="str">
        <f>IF(A119="","",SUMIF('IMPRESSÃO (Aux)'!$A$4:$A$1048576,IMPRESSÃO!A119,'IMPRESSÃO (Aux)'!$D$4:$D$1048576))</f>
        <v/>
      </c>
      <c r="E119" s="258" t="str">
        <f>IF(A119="","",VLOOKUP(A119,'IMPRESSÃO (Aux)'!$A$4:$I$1048576,5,0))</f>
        <v/>
      </c>
      <c r="F119" s="258" t="str">
        <f>IF(A119="","",VLOOKUP(A119,'IMPRESSÃO (Aux)'!$A$4:$I$1048576,6,0))</f>
        <v/>
      </c>
      <c r="G119" s="258" t="str">
        <f>IF(A119="","",VLOOKUP(A119,'IMPRESSÃO (Aux)'!$A$4:$I$1048576,7,0))</f>
        <v/>
      </c>
      <c r="H119" s="258" t="str">
        <f>IF(A119="","",VLOOKUP(A119,'IMPRESSÃO (Aux)'!$A$4:$I$1048576,8,0))</f>
        <v/>
      </c>
      <c r="I119" s="259" t="str">
        <f>IF(A119="","",SUMIF('IMPRESSÃO (Aux)'!$A$4:$A$1048576,IMPRESSÃO!A119,'IMPRESSÃO (Aux)'!$I$4:$I$1048576))</f>
        <v/>
      </c>
    </row>
    <row r="120" spans="1:9" hidden="1" x14ac:dyDescent="0.25">
      <c r="A120" s="258" t="str">
        <f>IF('IMPRESSÃO (Aux)'!K120="","",'IMPRESSÃO (Aux)'!K120)</f>
        <v/>
      </c>
      <c r="B120" s="258" t="str">
        <f>IF(A120="","",VLOOKUP(A120,'IMPRESSÃO (Aux)'!$A$4:$I$1048576,2,0))</f>
        <v/>
      </c>
      <c r="C120" s="258" t="str">
        <f>IF(A120="","",IF(VLOOKUP(A120,'IMPRESSÃO (Aux)'!$A$4:$I$1048576,3,0)=0,"",VLOOKUP(A120,'IMPRESSÃO (Aux)'!$A$4:$I$1048576,3,0)))</f>
        <v/>
      </c>
      <c r="D120" s="258" t="str">
        <f>IF(A120="","",SUMIF('IMPRESSÃO (Aux)'!$A$4:$A$1048576,IMPRESSÃO!A120,'IMPRESSÃO (Aux)'!$D$4:$D$1048576))</f>
        <v/>
      </c>
      <c r="E120" s="258" t="str">
        <f>IF(A120="","",VLOOKUP(A120,'IMPRESSÃO (Aux)'!$A$4:$I$1048576,5,0))</f>
        <v/>
      </c>
      <c r="F120" s="258" t="str">
        <f>IF(A120="","",VLOOKUP(A120,'IMPRESSÃO (Aux)'!$A$4:$I$1048576,6,0))</f>
        <v/>
      </c>
      <c r="G120" s="258" t="str">
        <f>IF(A120="","",VLOOKUP(A120,'IMPRESSÃO (Aux)'!$A$4:$I$1048576,7,0))</f>
        <v/>
      </c>
      <c r="H120" s="258" t="str">
        <f>IF(A120="","",VLOOKUP(A120,'IMPRESSÃO (Aux)'!$A$4:$I$1048576,8,0))</f>
        <v/>
      </c>
      <c r="I120" s="259" t="str">
        <f>IF(A120="","",SUMIF('IMPRESSÃO (Aux)'!$A$4:$A$1048576,IMPRESSÃO!A120,'IMPRESSÃO (Aux)'!$I$4:$I$1048576))</f>
        <v/>
      </c>
    </row>
    <row r="121" spans="1:9" hidden="1" x14ac:dyDescent="0.25">
      <c r="A121" s="258" t="str">
        <f>IF('IMPRESSÃO (Aux)'!K121="","",'IMPRESSÃO (Aux)'!K121)</f>
        <v/>
      </c>
      <c r="B121" s="258" t="str">
        <f>IF(A121="","",VLOOKUP(A121,'IMPRESSÃO (Aux)'!$A$4:$I$1048576,2,0))</f>
        <v/>
      </c>
      <c r="C121" s="258" t="str">
        <f>IF(A121="","",IF(VLOOKUP(A121,'IMPRESSÃO (Aux)'!$A$4:$I$1048576,3,0)=0,"",VLOOKUP(A121,'IMPRESSÃO (Aux)'!$A$4:$I$1048576,3,0)))</f>
        <v/>
      </c>
      <c r="D121" s="258" t="str">
        <f>IF(A121="","",SUMIF('IMPRESSÃO (Aux)'!$A$4:$A$1048576,IMPRESSÃO!A121,'IMPRESSÃO (Aux)'!$D$4:$D$1048576))</f>
        <v/>
      </c>
      <c r="E121" s="258" t="str">
        <f>IF(A121="","",VLOOKUP(A121,'IMPRESSÃO (Aux)'!$A$4:$I$1048576,5,0))</f>
        <v/>
      </c>
      <c r="F121" s="258" t="str">
        <f>IF(A121="","",VLOOKUP(A121,'IMPRESSÃO (Aux)'!$A$4:$I$1048576,6,0))</f>
        <v/>
      </c>
      <c r="G121" s="258" t="str">
        <f>IF(A121="","",VLOOKUP(A121,'IMPRESSÃO (Aux)'!$A$4:$I$1048576,7,0))</f>
        <v/>
      </c>
      <c r="H121" s="258" t="str">
        <f>IF(A121="","",VLOOKUP(A121,'IMPRESSÃO (Aux)'!$A$4:$I$1048576,8,0))</f>
        <v/>
      </c>
      <c r="I121" s="259" t="str">
        <f>IF(A121="","",SUMIF('IMPRESSÃO (Aux)'!$A$4:$A$1048576,IMPRESSÃO!A121,'IMPRESSÃO (Aux)'!$I$4:$I$1048576))</f>
        <v/>
      </c>
    </row>
    <row r="122" spans="1:9" hidden="1" x14ac:dyDescent="0.25">
      <c r="A122" s="258" t="str">
        <f>IF('IMPRESSÃO (Aux)'!K122="","",'IMPRESSÃO (Aux)'!K122)</f>
        <v/>
      </c>
      <c r="B122" s="258" t="str">
        <f>IF(A122="","",VLOOKUP(A122,'IMPRESSÃO (Aux)'!$A$4:$I$1048576,2,0))</f>
        <v/>
      </c>
      <c r="C122" s="258" t="str">
        <f>IF(A122="","",IF(VLOOKUP(A122,'IMPRESSÃO (Aux)'!$A$4:$I$1048576,3,0)=0,"",VLOOKUP(A122,'IMPRESSÃO (Aux)'!$A$4:$I$1048576,3,0)))</f>
        <v/>
      </c>
      <c r="D122" s="258" t="str">
        <f>IF(A122="","",SUMIF('IMPRESSÃO (Aux)'!$A$4:$A$1048576,IMPRESSÃO!A122,'IMPRESSÃO (Aux)'!$D$4:$D$1048576))</f>
        <v/>
      </c>
      <c r="E122" s="258" t="str">
        <f>IF(A122="","",VLOOKUP(A122,'IMPRESSÃO (Aux)'!$A$4:$I$1048576,5,0))</f>
        <v/>
      </c>
      <c r="F122" s="258" t="str">
        <f>IF(A122="","",VLOOKUP(A122,'IMPRESSÃO (Aux)'!$A$4:$I$1048576,6,0))</f>
        <v/>
      </c>
      <c r="G122" s="258" t="str">
        <f>IF(A122="","",VLOOKUP(A122,'IMPRESSÃO (Aux)'!$A$4:$I$1048576,7,0))</f>
        <v/>
      </c>
      <c r="H122" s="258" t="str">
        <f>IF(A122="","",VLOOKUP(A122,'IMPRESSÃO (Aux)'!$A$4:$I$1048576,8,0))</f>
        <v/>
      </c>
      <c r="I122" s="259" t="str">
        <f>IF(A122="","",SUMIF('IMPRESSÃO (Aux)'!$A$4:$A$1048576,IMPRESSÃO!A122,'IMPRESSÃO (Aux)'!$I$4:$I$1048576))</f>
        <v/>
      </c>
    </row>
    <row r="123" spans="1:9" hidden="1" x14ac:dyDescent="0.25">
      <c r="A123" s="258" t="str">
        <f>IF('IMPRESSÃO (Aux)'!K123="","",'IMPRESSÃO (Aux)'!K123)</f>
        <v/>
      </c>
      <c r="B123" s="258" t="str">
        <f>IF(A123="","",VLOOKUP(A123,'IMPRESSÃO (Aux)'!$A$4:$I$1048576,2,0))</f>
        <v/>
      </c>
      <c r="C123" s="258" t="str">
        <f>IF(A123="","",IF(VLOOKUP(A123,'IMPRESSÃO (Aux)'!$A$4:$I$1048576,3,0)=0,"",VLOOKUP(A123,'IMPRESSÃO (Aux)'!$A$4:$I$1048576,3,0)))</f>
        <v/>
      </c>
      <c r="D123" s="258" t="str">
        <f>IF(A123="","",SUMIF('IMPRESSÃO (Aux)'!$A$4:$A$1048576,IMPRESSÃO!A123,'IMPRESSÃO (Aux)'!$D$4:$D$1048576))</f>
        <v/>
      </c>
      <c r="E123" s="258" t="str">
        <f>IF(A123="","",VLOOKUP(A123,'IMPRESSÃO (Aux)'!$A$4:$I$1048576,5,0))</f>
        <v/>
      </c>
      <c r="F123" s="258" t="str">
        <f>IF(A123="","",VLOOKUP(A123,'IMPRESSÃO (Aux)'!$A$4:$I$1048576,6,0))</f>
        <v/>
      </c>
      <c r="G123" s="258" t="str">
        <f>IF(A123="","",VLOOKUP(A123,'IMPRESSÃO (Aux)'!$A$4:$I$1048576,7,0))</f>
        <v/>
      </c>
      <c r="H123" s="258" t="str">
        <f>IF(A123="","",VLOOKUP(A123,'IMPRESSÃO (Aux)'!$A$4:$I$1048576,8,0))</f>
        <v/>
      </c>
      <c r="I123" s="259" t="str">
        <f>IF(A123="","",SUMIF('IMPRESSÃO (Aux)'!$A$4:$A$1048576,IMPRESSÃO!A123,'IMPRESSÃO (Aux)'!$I$4:$I$1048576))</f>
        <v/>
      </c>
    </row>
    <row r="124" spans="1:9" hidden="1" x14ac:dyDescent="0.25">
      <c r="A124" s="258" t="str">
        <f>IF('IMPRESSÃO (Aux)'!K124="","",'IMPRESSÃO (Aux)'!K124)</f>
        <v/>
      </c>
      <c r="B124" s="258" t="str">
        <f>IF(A124="","",VLOOKUP(A124,'IMPRESSÃO (Aux)'!$A$4:$I$1048576,2,0))</f>
        <v/>
      </c>
      <c r="C124" s="258" t="str">
        <f>IF(A124="","",IF(VLOOKUP(A124,'IMPRESSÃO (Aux)'!$A$4:$I$1048576,3,0)=0,"",VLOOKUP(A124,'IMPRESSÃO (Aux)'!$A$4:$I$1048576,3,0)))</f>
        <v/>
      </c>
      <c r="D124" s="258" t="str">
        <f>IF(A124="","",SUMIF('IMPRESSÃO (Aux)'!$A$4:$A$1048576,IMPRESSÃO!A124,'IMPRESSÃO (Aux)'!$D$4:$D$1048576))</f>
        <v/>
      </c>
      <c r="E124" s="258" t="str">
        <f>IF(A124="","",VLOOKUP(A124,'IMPRESSÃO (Aux)'!$A$4:$I$1048576,5,0))</f>
        <v/>
      </c>
      <c r="F124" s="258" t="str">
        <f>IF(A124="","",VLOOKUP(A124,'IMPRESSÃO (Aux)'!$A$4:$I$1048576,6,0))</f>
        <v/>
      </c>
      <c r="G124" s="258" t="str">
        <f>IF(A124="","",VLOOKUP(A124,'IMPRESSÃO (Aux)'!$A$4:$I$1048576,7,0))</f>
        <v/>
      </c>
      <c r="H124" s="258" t="str">
        <f>IF(A124="","",VLOOKUP(A124,'IMPRESSÃO (Aux)'!$A$4:$I$1048576,8,0))</f>
        <v/>
      </c>
      <c r="I124" s="259" t="str">
        <f>IF(A124="","",SUMIF('IMPRESSÃO (Aux)'!$A$4:$A$1048576,IMPRESSÃO!A124,'IMPRESSÃO (Aux)'!$I$4:$I$1048576))</f>
        <v/>
      </c>
    </row>
    <row r="125" spans="1:9" hidden="1" x14ac:dyDescent="0.25">
      <c r="A125" s="258" t="str">
        <f>IF('IMPRESSÃO (Aux)'!K125="","",'IMPRESSÃO (Aux)'!K125)</f>
        <v/>
      </c>
      <c r="B125" s="258" t="str">
        <f>IF(A125="","",VLOOKUP(A125,'IMPRESSÃO (Aux)'!$A$4:$I$1048576,2,0))</f>
        <v/>
      </c>
      <c r="C125" s="258" t="str">
        <f>IF(A125="","",IF(VLOOKUP(A125,'IMPRESSÃO (Aux)'!$A$4:$I$1048576,3,0)=0,"",VLOOKUP(A125,'IMPRESSÃO (Aux)'!$A$4:$I$1048576,3,0)))</f>
        <v/>
      </c>
      <c r="D125" s="258" t="str">
        <f>IF(A125="","",SUMIF('IMPRESSÃO (Aux)'!$A$4:$A$1048576,IMPRESSÃO!A125,'IMPRESSÃO (Aux)'!$D$4:$D$1048576))</f>
        <v/>
      </c>
      <c r="E125" s="258" t="str">
        <f>IF(A125="","",VLOOKUP(A125,'IMPRESSÃO (Aux)'!$A$4:$I$1048576,5,0))</f>
        <v/>
      </c>
      <c r="F125" s="258" t="str">
        <f>IF(A125="","",VLOOKUP(A125,'IMPRESSÃO (Aux)'!$A$4:$I$1048576,6,0))</f>
        <v/>
      </c>
      <c r="G125" s="258" t="str">
        <f>IF(A125="","",VLOOKUP(A125,'IMPRESSÃO (Aux)'!$A$4:$I$1048576,7,0))</f>
        <v/>
      </c>
      <c r="H125" s="258" t="str">
        <f>IF(A125="","",VLOOKUP(A125,'IMPRESSÃO (Aux)'!$A$4:$I$1048576,8,0))</f>
        <v/>
      </c>
      <c r="I125" s="259" t="str">
        <f>IF(A125="","",SUMIF('IMPRESSÃO (Aux)'!$A$4:$A$1048576,IMPRESSÃO!A125,'IMPRESSÃO (Aux)'!$I$4:$I$1048576))</f>
        <v/>
      </c>
    </row>
    <row r="126" spans="1:9" hidden="1" x14ac:dyDescent="0.25">
      <c r="A126" s="258" t="str">
        <f>IF('IMPRESSÃO (Aux)'!K126="","",'IMPRESSÃO (Aux)'!K126)</f>
        <v/>
      </c>
      <c r="B126" s="258" t="str">
        <f>IF(A126="","",VLOOKUP(A126,'IMPRESSÃO (Aux)'!$A$4:$I$1048576,2,0))</f>
        <v/>
      </c>
      <c r="C126" s="258" t="str">
        <f>IF(A126="","",IF(VLOOKUP(A126,'IMPRESSÃO (Aux)'!$A$4:$I$1048576,3,0)=0,"",VLOOKUP(A126,'IMPRESSÃO (Aux)'!$A$4:$I$1048576,3,0)))</f>
        <v/>
      </c>
      <c r="D126" s="258" t="str">
        <f>IF(A126="","",SUMIF('IMPRESSÃO (Aux)'!$A$4:$A$1048576,IMPRESSÃO!A126,'IMPRESSÃO (Aux)'!$D$4:$D$1048576))</f>
        <v/>
      </c>
      <c r="E126" s="258" t="str">
        <f>IF(A126="","",VLOOKUP(A126,'IMPRESSÃO (Aux)'!$A$4:$I$1048576,5,0))</f>
        <v/>
      </c>
      <c r="F126" s="258" t="str">
        <f>IF(A126="","",VLOOKUP(A126,'IMPRESSÃO (Aux)'!$A$4:$I$1048576,6,0))</f>
        <v/>
      </c>
      <c r="G126" s="258" t="str">
        <f>IF(A126="","",VLOOKUP(A126,'IMPRESSÃO (Aux)'!$A$4:$I$1048576,7,0))</f>
        <v/>
      </c>
      <c r="H126" s="258" t="str">
        <f>IF(A126="","",VLOOKUP(A126,'IMPRESSÃO (Aux)'!$A$4:$I$1048576,8,0))</f>
        <v/>
      </c>
      <c r="I126" s="259" t="str">
        <f>IF(A126="","",SUMIF('IMPRESSÃO (Aux)'!$A$4:$A$1048576,IMPRESSÃO!A126,'IMPRESSÃO (Aux)'!$I$4:$I$1048576))</f>
        <v/>
      </c>
    </row>
    <row r="127" spans="1:9" hidden="1" x14ac:dyDescent="0.25">
      <c r="A127" s="258" t="str">
        <f>IF('IMPRESSÃO (Aux)'!K127="","",'IMPRESSÃO (Aux)'!K127)</f>
        <v/>
      </c>
      <c r="B127" s="258" t="str">
        <f>IF(A127="","",VLOOKUP(A127,'IMPRESSÃO (Aux)'!$A$4:$I$1048576,2,0))</f>
        <v/>
      </c>
      <c r="C127" s="258" t="str">
        <f>IF(A127="","",IF(VLOOKUP(A127,'IMPRESSÃO (Aux)'!$A$4:$I$1048576,3,0)=0,"",VLOOKUP(A127,'IMPRESSÃO (Aux)'!$A$4:$I$1048576,3,0)))</f>
        <v/>
      </c>
      <c r="D127" s="258" t="str">
        <f>IF(A127="","",SUMIF('IMPRESSÃO (Aux)'!$A$4:$A$1048576,IMPRESSÃO!A127,'IMPRESSÃO (Aux)'!$D$4:$D$1048576))</f>
        <v/>
      </c>
      <c r="E127" s="258" t="str">
        <f>IF(A127="","",VLOOKUP(A127,'IMPRESSÃO (Aux)'!$A$4:$I$1048576,5,0))</f>
        <v/>
      </c>
      <c r="F127" s="258" t="str">
        <f>IF(A127="","",VLOOKUP(A127,'IMPRESSÃO (Aux)'!$A$4:$I$1048576,6,0))</f>
        <v/>
      </c>
      <c r="G127" s="258" t="str">
        <f>IF(A127="","",VLOOKUP(A127,'IMPRESSÃO (Aux)'!$A$4:$I$1048576,7,0))</f>
        <v/>
      </c>
      <c r="H127" s="258" t="str">
        <f>IF(A127="","",VLOOKUP(A127,'IMPRESSÃO (Aux)'!$A$4:$I$1048576,8,0))</f>
        <v/>
      </c>
      <c r="I127" s="259" t="str">
        <f>IF(A127="","",SUMIF('IMPRESSÃO (Aux)'!$A$4:$A$1048576,IMPRESSÃO!A127,'IMPRESSÃO (Aux)'!$I$4:$I$1048576))</f>
        <v/>
      </c>
    </row>
    <row r="128" spans="1:9" hidden="1" x14ac:dyDescent="0.25">
      <c r="A128" s="258" t="str">
        <f>IF('IMPRESSÃO (Aux)'!K128="","",'IMPRESSÃO (Aux)'!K128)</f>
        <v/>
      </c>
      <c r="B128" s="258" t="str">
        <f>IF(A128="","",VLOOKUP(A128,'IMPRESSÃO (Aux)'!$A$4:$I$1048576,2,0))</f>
        <v/>
      </c>
      <c r="C128" s="258" t="str">
        <f>IF(A128="","",IF(VLOOKUP(A128,'IMPRESSÃO (Aux)'!$A$4:$I$1048576,3,0)=0,"",VLOOKUP(A128,'IMPRESSÃO (Aux)'!$A$4:$I$1048576,3,0)))</f>
        <v/>
      </c>
      <c r="D128" s="258" t="str">
        <f>IF(A128="","",SUMIF('IMPRESSÃO (Aux)'!$A$4:$A$1048576,IMPRESSÃO!A128,'IMPRESSÃO (Aux)'!$D$4:$D$1048576))</f>
        <v/>
      </c>
      <c r="E128" s="258" t="str">
        <f>IF(A128="","",VLOOKUP(A128,'IMPRESSÃO (Aux)'!$A$4:$I$1048576,5,0))</f>
        <v/>
      </c>
      <c r="F128" s="258" t="str">
        <f>IF(A128="","",VLOOKUP(A128,'IMPRESSÃO (Aux)'!$A$4:$I$1048576,6,0))</f>
        <v/>
      </c>
      <c r="G128" s="258" t="str">
        <f>IF(A128="","",VLOOKUP(A128,'IMPRESSÃO (Aux)'!$A$4:$I$1048576,7,0))</f>
        <v/>
      </c>
      <c r="H128" s="258" t="str">
        <f>IF(A128="","",VLOOKUP(A128,'IMPRESSÃO (Aux)'!$A$4:$I$1048576,8,0))</f>
        <v/>
      </c>
      <c r="I128" s="259" t="str">
        <f>IF(A128="","",SUMIF('IMPRESSÃO (Aux)'!$A$4:$A$1048576,IMPRESSÃO!A128,'IMPRESSÃO (Aux)'!$I$4:$I$1048576))</f>
        <v/>
      </c>
    </row>
    <row r="129" spans="1:9" hidden="1" x14ac:dyDescent="0.25">
      <c r="A129" s="258" t="str">
        <f>IF('IMPRESSÃO (Aux)'!K129="","",'IMPRESSÃO (Aux)'!K129)</f>
        <v/>
      </c>
      <c r="B129" s="258" t="str">
        <f>IF(A129="","",VLOOKUP(A129,'IMPRESSÃO (Aux)'!$A$4:$I$1048576,2,0))</f>
        <v/>
      </c>
      <c r="C129" s="258" t="str">
        <f>IF(A129="","",IF(VLOOKUP(A129,'IMPRESSÃO (Aux)'!$A$4:$I$1048576,3,0)=0,"",VLOOKUP(A129,'IMPRESSÃO (Aux)'!$A$4:$I$1048576,3,0)))</f>
        <v/>
      </c>
      <c r="D129" s="258" t="str">
        <f>IF(A129="","",SUMIF('IMPRESSÃO (Aux)'!$A$4:$A$1048576,IMPRESSÃO!A129,'IMPRESSÃO (Aux)'!$D$4:$D$1048576))</f>
        <v/>
      </c>
      <c r="E129" s="258" t="str">
        <f>IF(A129="","",VLOOKUP(A129,'IMPRESSÃO (Aux)'!$A$4:$I$1048576,5,0))</f>
        <v/>
      </c>
      <c r="F129" s="258" t="str">
        <f>IF(A129="","",VLOOKUP(A129,'IMPRESSÃO (Aux)'!$A$4:$I$1048576,6,0))</f>
        <v/>
      </c>
      <c r="G129" s="258" t="str">
        <f>IF(A129="","",VLOOKUP(A129,'IMPRESSÃO (Aux)'!$A$4:$I$1048576,7,0))</f>
        <v/>
      </c>
      <c r="H129" s="258" t="str">
        <f>IF(A129="","",VLOOKUP(A129,'IMPRESSÃO (Aux)'!$A$4:$I$1048576,8,0))</f>
        <v/>
      </c>
      <c r="I129" s="259" t="str">
        <f>IF(A129="","",SUMIF('IMPRESSÃO (Aux)'!$A$4:$A$1048576,IMPRESSÃO!A129,'IMPRESSÃO (Aux)'!$I$4:$I$1048576))</f>
        <v/>
      </c>
    </row>
    <row r="130" spans="1:9" hidden="1" x14ac:dyDescent="0.25">
      <c r="A130" s="258" t="str">
        <f>IF('IMPRESSÃO (Aux)'!K130="","",'IMPRESSÃO (Aux)'!K130)</f>
        <v/>
      </c>
      <c r="B130" s="258" t="str">
        <f>IF(A130="","",VLOOKUP(A130,'IMPRESSÃO (Aux)'!$A$4:$I$1048576,2,0))</f>
        <v/>
      </c>
      <c r="C130" s="258" t="str">
        <f>IF(A130="","",IF(VLOOKUP(A130,'IMPRESSÃO (Aux)'!$A$4:$I$1048576,3,0)=0,"",VLOOKUP(A130,'IMPRESSÃO (Aux)'!$A$4:$I$1048576,3,0)))</f>
        <v/>
      </c>
      <c r="D130" s="258" t="str">
        <f>IF(A130="","",SUMIF('IMPRESSÃO (Aux)'!$A$4:$A$1048576,IMPRESSÃO!A130,'IMPRESSÃO (Aux)'!$D$4:$D$1048576))</f>
        <v/>
      </c>
      <c r="E130" s="258" t="str">
        <f>IF(A130="","",VLOOKUP(A130,'IMPRESSÃO (Aux)'!$A$4:$I$1048576,5,0))</f>
        <v/>
      </c>
      <c r="F130" s="258" t="str">
        <f>IF(A130="","",VLOOKUP(A130,'IMPRESSÃO (Aux)'!$A$4:$I$1048576,6,0))</f>
        <v/>
      </c>
      <c r="G130" s="258" t="str">
        <f>IF(A130="","",VLOOKUP(A130,'IMPRESSÃO (Aux)'!$A$4:$I$1048576,7,0))</f>
        <v/>
      </c>
      <c r="H130" s="258" t="str">
        <f>IF(A130="","",VLOOKUP(A130,'IMPRESSÃO (Aux)'!$A$4:$I$1048576,8,0))</f>
        <v/>
      </c>
      <c r="I130" s="259" t="str">
        <f>IF(A130="","",SUMIF('IMPRESSÃO (Aux)'!$A$4:$A$1048576,IMPRESSÃO!A130,'IMPRESSÃO (Aux)'!$I$4:$I$1048576))</f>
        <v/>
      </c>
    </row>
    <row r="131" spans="1:9" hidden="1" x14ac:dyDescent="0.25">
      <c r="A131" s="258" t="str">
        <f>IF('IMPRESSÃO (Aux)'!K131="","",'IMPRESSÃO (Aux)'!K131)</f>
        <v/>
      </c>
      <c r="B131" s="258" t="str">
        <f>IF(A131="","",VLOOKUP(A131,'IMPRESSÃO (Aux)'!$A$4:$I$1048576,2,0))</f>
        <v/>
      </c>
      <c r="C131" s="258" t="str">
        <f>IF(A131="","",IF(VLOOKUP(A131,'IMPRESSÃO (Aux)'!$A$4:$I$1048576,3,0)=0,"",VLOOKUP(A131,'IMPRESSÃO (Aux)'!$A$4:$I$1048576,3,0)))</f>
        <v/>
      </c>
      <c r="D131" s="258" t="str">
        <f>IF(A131="","",SUMIF('IMPRESSÃO (Aux)'!$A$4:$A$1048576,IMPRESSÃO!A131,'IMPRESSÃO (Aux)'!$D$4:$D$1048576))</f>
        <v/>
      </c>
      <c r="E131" s="258" t="str">
        <f>IF(A131="","",VLOOKUP(A131,'IMPRESSÃO (Aux)'!$A$4:$I$1048576,5,0))</f>
        <v/>
      </c>
      <c r="F131" s="258" t="str">
        <f>IF(A131="","",VLOOKUP(A131,'IMPRESSÃO (Aux)'!$A$4:$I$1048576,6,0))</f>
        <v/>
      </c>
      <c r="G131" s="258" t="str">
        <f>IF(A131="","",VLOOKUP(A131,'IMPRESSÃO (Aux)'!$A$4:$I$1048576,7,0))</f>
        <v/>
      </c>
      <c r="H131" s="258" t="str">
        <f>IF(A131="","",VLOOKUP(A131,'IMPRESSÃO (Aux)'!$A$4:$I$1048576,8,0))</f>
        <v/>
      </c>
      <c r="I131" s="259" t="str">
        <f>IF(A131="","",SUMIF('IMPRESSÃO (Aux)'!$A$4:$A$1048576,IMPRESSÃO!A131,'IMPRESSÃO (Aux)'!$I$4:$I$1048576))</f>
        <v/>
      </c>
    </row>
    <row r="132" spans="1:9" hidden="1" x14ac:dyDescent="0.25">
      <c r="A132" s="258" t="str">
        <f>IF('IMPRESSÃO (Aux)'!K132="","",'IMPRESSÃO (Aux)'!K132)</f>
        <v/>
      </c>
      <c r="B132" s="258" t="str">
        <f>IF(A132="","",VLOOKUP(A132,'IMPRESSÃO (Aux)'!$A$4:$I$1048576,2,0))</f>
        <v/>
      </c>
      <c r="C132" s="258" t="str">
        <f>IF(A132="","",IF(VLOOKUP(A132,'IMPRESSÃO (Aux)'!$A$4:$I$1048576,3,0)=0,"",VLOOKUP(A132,'IMPRESSÃO (Aux)'!$A$4:$I$1048576,3,0)))</f>
        <v/>
      </c>
      <c r="D132" s="258" t="str">
        <f>IF(A132="","",SUMIF('IMPRESSÃO (Aux)'!$A$4:$A$1048576,IMPRESSÃO!A132,'IMPRESSÃO (Aux)'!$D$4:$D$1048576))</f>
        <v/>
      </c>
      <c r="E132" s="258" t="str">
        <f>IF(A132="","",VLOOKUP(A132,'IMPRESSÃO (Aux)'!$A$4:$I$1048576,5,0))</f>
        <v/>
      </c>
      <c r="F132" s="258" t="str">
        <f>IF(A132="","",VLOOKUP(A132,'IMPRESSÃO (Aux)'!$A$4:$I$1048576,6,0))</f>
        <v/>
      </c>
      <c r="G132" s="258" t="str">
        <f>IF(A132="","",VLOOKUP(A132,'IMPRESSÃO (Aux)'!$A$4:$I$1048576,7,0))</f>
        <v/>
      </c>
      <c r="H132" s="258" t="str">
        <f>IF(A132="","",VLOOKUP(A132,'IMPRESSÃO (Aux)'!$A$4:$I$1048576,8,0))</f>
        <v/>
      </c>
      <c r="I132" s="259" t="str">
        <f>IF(A132="","",SUMIF('IMPRESSÃO (Aux)'!$A$4:$A$1048576,IMPRESSÃO!A132,'IMPRESSÃO (Aux)'!$I$4:$I$1048576))</f>
        <v/>
      </c>
    </row>
    <row r="133" spans="1:9" hidden="1" x14ac:dyDescent="0.25">
      <c r="A133" s="258" t="str">
        <f>IF('IMPRESSÃO (Aux)'!K133="","",'IMPRESSÃO (Aux)'!K133)</f>
        <v/>
      </c>
      <c r="B133" s="258" t="str">
        <f>IF(A133="","",VLOOKUP(A133,'IMPRESSÃO (Aux)'!$A$4:$I$1048576,2,0))</f>
        <v/>
      </c>
      <c r="C133" s="258" t="str">
        <f>IF(A133="","",IF(VLOOKUP(A133,'IMPRESSÃO (Aux)'!$A$4:$I$1048576,3,0)=0,"",VLOOKUP(A133,'IMPRESSÃO (Aux)'!$A$4:$I$1048576,3,0)))</f>
        <v/>
      </c>
      <c r="D133" s="258" t="str">
        <f>IF(A133="","",SUMIF('IMPRESSÃO (Aux)'!$A$4:$A$1048576,IMPRESSÃO!A133,'IMPRESSÃO (Aux)'!$D$4:$D$1048576))</f>
        <v/>
      </c>
      <c r="E133" s="258" t="str">
        <f>IF(A133="","",VLOOKUP(A133,'IMPRESSÃO (Aux)'!$A$4:$I$1048576,5,0))</f>
        <v/>
      </c>
      <c r="F133" s="258" t="str">
        <f>IF(A133="","",VLOOKUP(A133,'IMPRESSÃO (Aux)'!$A$4:$I$1048576,6,0))</f>
        <v/>
      </c>
      <c r="G133" s="258" t="str">
        <f>IF(A133="","",VLOOKUP(A133,'IMPRESSÃO (Aux)'!$A$4:$I$1048576,7,0))</f>
        <v/>
      </c>
      <c r="H133" s="258" t="str">
        <f>IF(A133="","",VLOOKUP(A133,'IMPRESSÃO (Aux)'!$A$4:$I$1048576,8,0))</f>
        <v/>
      </c>
      <c r="I133" s="259" t="str">
        <f>IF(A133="","",SUMIF('IMPRESSÃO (Aux)'!$A$4:$A$1048576,IMPRESSÃO!A133,'IMPRESSÃO (Aux)'!$I$4:$I$1048576))</f>
        <v/>
      </c>
    </row>
    <row r="134" spans="1:9" hidden="1" x14ac:dyDescent="0.25">
      <c r="A134" s="258" t="str">
        <f>IF('IMPRESSÃO (Aux)'!K134="","",'IMPRESSÃO (Aux)'!K134)</f>
        <v/>
      </c>
      <c r="B134" s="258" t="str">
        <f>IF(A134="","",VLOOKUP(A134,'IMPRESSÃO (Aux)'!$A$4:$I$1048576,2,0))</f>
        <v/>
      </c>
      <c r="C134" s="258" t="str">
        <f>IF(A134="","",IF(VLOOKUP(A134,'IMPRESSÃO (Aux)'!$A$4:$I$1048576,3,0)=0,"",VLOOKUP(A134,'IMPRESSÃO (Aux)'!$A$4:$I$1048576,3,0)))</f>
        <v/>
      </c>
      <c r="D134" s="258" t="str">
        <f>IF(A134="","",SUMIF('IMPRESSÃO (Aux)'!$A$4:$A$1048576,IMPRESSÃO!A134,'IMPRESSÃO (Aux)'!$D$4:$D$1048576))</f>
        <v/>
      </c>
      <c r="E134" s="258" t="str">
        <f>IF(A134="","",VLOOKUP(A134,'IMPRESSÃO (Aux)'!$A$4:$I$1048576,5,0))</f>
        <v/>
      </c>
      <c r="F134" s="258" t="str">
        <f>IF(A134="","",VLOOKUP(A134,'IMPRESSÃO (Aux)'!$A$4:$I$1048576,6,0))</f>
        <v/>
      </c>
      <c r="G134" s="258" t="str">
        <f>IF(A134="","",VLOOKUP(A134,'IMPRESSÃO (Aux)'!$A$4:$I$1048576,7,0))</f>
        <v/>
      </c>
      <c r="H134" s="258" t="str">
        <f>IF(A134="","",VLOOKUP(A134,'IMPRESSÃO (Aux)'!$A$4:$I$1048576,8,0))</f>
        <v/>
      </c>
      <c r="I134" s="259" t="str">
        <f>IF(A134="","",SUMIF('IMPRESSÃO (Aux)'!$A$4:$A$1048576,IMPRESSÃO!A134,'IMPRESSÃO (Aux)'!$I$4:$I$1048576))</f>
        <v/>
      </c>
    </row>
    <row r="135" spans="1:9" hidden="1" x14ac:dyDescent="0.25">
      <c r="A135" s="258" t="str">
        <f>IF('IMPRESSÃO (Aux)'!K135="","",'IMPRESSÃO (Aux)'!K135)</f>
        <v/>
      </c>
      <c r="B135" s="258" t="str">
        <f>IF(A135="","",VLOOKUP(A135,'IMPRESSÃO (Aux)'!$A$4:$I$1048576,2,0))</f>
        <v/>
      </c>
      <c r="C135" s="258" t="str">
        <f>IF(A135="","",IF(VLOOKUP(A135,'IMPRESSÃO (Aux)'!$A$4:$I$1048576,3,0)=0,"",VLOOKUP(A135,'IMPRESSÃO (Aux)'!$A$4:$I$1048576,3,0)))</f>
        <v/>
      </c>
      <c r="D135" s="258" t="str">
        <f>IF(A135="","",SUMIF('IMPRESSÃO (Aux)'!$A$4:$A$1048576,IMPRESSÃO!A135,'IMPRESSÃO (Aux)'!$D$4:$D$1048576))</f>
        <v/>
      </c>
      <c r="E135" s="258" t="str">
        <f>IF(A135="","",VLOOKUP(A135,'IMPRESSÃO (Aux)'!$A$4:$I$1048576,5,0))</f>
        <v/>
      </c>
      <c r="F135" s="258" t="str">
        <f>IF(A135="","",VLOOKUP(A135,'IMPRESSÃO (Aux)'!$A$4:$I$1048576,6,0))</f>
        <v/>
      </c>
      <c r="G135" s="258" t="str">
        <f>IF(A135="","",VLOOKUP(A135,'IMPRESSÃO (Aux)'!$A$4:$I$1048576,7,0))</f>
        <v/>
      </c>
      <c r="H135" s="258" t="str">
        <f>IF(A135="","",VLOOKUP(A135,'IMPRESSÃO (Aux)'!$A$4:$I$1048576,8,0))</f>
        <v/>
      </c>
      <c r="I135" s="259" t="str">
        <f>IF(A135="","",SUMIF('IMPRESSÃO (Aux)'!$A$4:$A$1048576,IMPRESSÃO!A135,'IMPRESSÃO (Aux)'!$I$4:$I$1048576))</f>
        <v/>
      </c>
    </row>
    <row r="136" spans="1:9" hidden="1" x14ac:dyDescent="0.25">
      <c r="A136" s="258" t="str">
        <f>IF('IMPRESSÃO (Aux)'!K136="","",'IMPRESSÃO (Aux)'!K136)</f>
        <v/>
      </c>
      <c r="B136" s="258" t="str">
        <f>IF(A136="","",VLOOKUP(A136,'IMPRESSÃO (Aux)'!$A$4:$I$1048576,2,0))</f>
        <v/>
      </c>
      <c r="C136" s="258" t="str">
        <f>IF(A136="","",IF(VLOOKUP(A136,'IMPRESSÃO (Aux)'!$A$4:$I$1048576,3,0)=0,"",VLOOKUP(A136,'IMPRESSÃO (Aux)'!$A$4:$I$1048576,3,0)))</f>
        <v/>
      </c>
      <c r="D136" s="258" t="str">
        <f>IF(A136="","",SUMIF('IMPRESSÃO (Aux)'!$A$4:$A$1048576,IMPRESSÃO!A136,'IMPRESSÃO (Aux)'!$D$4:$D$1048576))</f>
        <v/>
      </c>
      <c r="E136" s="258" t="str">
        <f>IF(A136="","",VLOOKUP(A136,'IMPRESSÃO (Aux)'!$A$4:$I$1048576,5,0))</f>
        <v/>
      </c>
      <c r="F136" s="258" t="str">
        <f>IF(A136="","",VLOOKUP(A136,'IMPRESSÃO (Aux)'!$A$4:$I$1048576,6,0))</f>
        <v/>
      </c>
      <c r="G136" s="258" t="str">
        <f>IF(A136="","",VLOOKUP(A136,'IMPRESSÃO (Aux)'!$A$4:$I$1048576,7,0))</f>
        <v/>
      </c>
      <c r="H136" s="258" t="str">
        <f>IF(A136="","",VLOOKUP(A136,'IMPRESSÃO (Aux)'!$A$4:$I$1048576,8,0))</f>
        <v/>
      </c>
      <c r="I136" s="259" t="str">
        <f>IF(A136="","",SUMIF('IMPRESSÃO (Aux)'!$A$4:$A$1048576,IMPRESSÃO!A136,'IMPRESSÃO (Aux)'!$I$4:$I$1048576))</f>
        <v/>
      </c>
    </row>
    <row r="137" spans="1:9" hidden="1" x14ac:dyDescent="0.25">
      <c r="A137" s="258" t="str">
        <f>IF('IMPRESSÃO (Aux)'!K137="","",'IMPRESSÃO (Aux)'!K137)</f>
        <v/>
      </c>
      <c r="B137" s="258" t="str">
        <f>IF(A137="","",VLOOKUP(A137,'IMPRESSÃO (Aux)'!$A$4:$I$1048576,2,0))</f>
        <v/>
      </c>
      <c r="C137" s="258" t="str">
        <f>IF(A137="","",IF(VLOOKUP(A137,'IMPRESSÃO (Aux)'!$A$4:$I$1048576,3,0)=0,"",VLOOKUP(A137,'IMPRESSÃO (Aux)'!$A$4:$I$1048576,3,0)))</f>
        <v/>
      </c>
      <c r="D137" s="258" t="str">
        <f>IF(A137="","",SUMIF('IMPRESSÃO (Aux)'!$A$4:$A$1048576,IMPRESSÃO!A137,'IMPRESSÃO (Aux)'!$D$4:$D$1048576))</f>
        <v/>
      </c>
      <c r="E137" s="258" t="str">
        <f>IF(A137="","",VLOOKUP(A137,'IMPRESSÃO (Aux)'!$A$4:$I$1048576,5,0))</f>
        <v/>
      </c>
      <c r="F137" s="258" t="str">
        <f>IF(A137="","",VLOOKUP(A137,'IMPRESSÃO (Aux)'!$A$4:$I$1048576,6,0))</f>
        <v/>
      </c>
      <c r="G137" s="258" t="str">
        <f>IF(A137="","",VLOOKUP(A137,'IMPRESSÃO (Aux)'!$A$4:$I$1048576,7,0))</f>
        <v/>
      </c>
      <c r="H137" s="258" t="str">
        <f>IF(A137="","",VLOOKUP(A137,'IMPRESSÃO (Aux)'!$A$4:$I$1048576,8,0))</f>
        <v/>
      </c>
      <c r="I137" s="259" t="str">
        <f>IF(A137="","",SUMIF('IMPRESSÃO (Aux)'!$A$4:$A$1048576,IMPRESSÃO!A137,'IMPRESSÃO (Aux)'!$I$4:$I$1048576))</f>
        <v/>
      </c>
    </row>
    <row r="138" spans="1:9" hidden="1" x14ac:dyDescent="0.25">
      <c r="A138" s="258" t="str">
        <f>IF('IMPRESSÃO (Aux)'!K138="","",'IMPRESSÃO (Aux)'!K138)</f>
        <v/>
      </c>
      <c r="B138" s="258" t="str">
        <f>IF(A138="","",VLOOKUP(A138,'IMPRESSÃO (Aux)'!$A$4:$I$1048576,2,0))</f>
        <v/>
      </c>
      <c r="C138" s="258" t="str">
        <f>IF(A138="","",IF(VLOOKUP(A138,'IMPRESSÃO (Aux)'!$A$4:$I$1048576,3,0)=0,"",VLOOKUP(A138,'IMPRESSÃO (Aux)'!$A$4:$I$1048576,3,0)))</f>
        <v/>
      </c>
      <c r="D138" s="258" t="str">
        <f>IF(A138="","",SUMIF('IMPRESSÃO (Aux)'!$A$4:$A$1048576,IMPRESSÃO!A138,'IMPRESSÃO (Aux)'!$D$4:$D$1048576))</f>
        <v/>
      </c>
      <c r="E138" s="258" t="str">
        <f>IF(A138="","",VLOOKUP(A138,'IMPRESSÃO (Aux)'!$A$4:$I$1048576,5,0))</f>
        <v/>
      </c>
      <c r="F138" s="258" t="str">
        <f>IF(A138="","",VLOOKUP(A138,'IMPRESSÃO (Aux)'!$A$4:$I$1048576,6,0))</f>
        <v/>
      </c>
      <c r="G138" s="258" t="str">
        <f>IF(A138="","",VLOOKUP(A138,'IMPRESSÃO (Aux)'!$A$4:$I$1048576,7,0))</f>
        <v/>
      </c>
      <c r="H138" s="258" t="str">
        <f>IF(A138="","",VLOOKUP(A138,'IMPRESSÃO (Aux)'!$A$4:$I$1048576,8,0))</f>
        <v/>
      </c>
      <c r="I138" s="259" t="str">
        <f>IF(A138="","",SUMIF('IMPRESSÃO (Aux)'!$A$4:$A$1048576,IMPRESSÃO!A138,'IMPRESSÃO (Aux)'!$I$4:$I$1048576))</f>
        <v/>
      </c>
    </row>
    <row r="139" spans="1:9" hidden="1" x14ac:dyDescent="0.25">
      <c r="A139" s="258" t="str">
        <f>IF('IMPRESSÃO (Aux)'!K139="","",'IMPRESSÃO (Aux)'!K139)</f>
        <v/>
      </c>
      <c r="B139" s="258" t="str">
        <f>IF(A139="","",VLOOKUP(A139,'IMPRESSÃO (Aux)'!$A$4:$I$1048576,2,0))</f>
        <v/>
      </c>
      <c r="C139" s="258" t="str">
        <f>IF(A139="","",IF(VLOOKUP(A139,'IMPRESSÃO (Aux)'!$A$4:$I$1048576,3,0)=0,"",VLOOKUP(A139,'IMPRESSÃO (Aux)'!$A$4:$I$1048576,3,0)))</f>
        <v/>
      </c>
      <c r="D139" s="258" t="str">
        <f>IF(A139="","",SUMIF('IMPRESSÃO (Aux)'!$A$4:$A$1048576,IMPRESSÃO!A139,'IMPRESSÃO (Aux)'!$D$4:$D$1048576))</f>
        <v/>
      </c>
      <c r="E139" s="258" t="str">
        <f>IF(A139="","",VLOOKUP(A139,'IMPRESSÃO (Aux)'!$A$4:$I$1048576,5,0))</f>
        <v/>
      </c>
      <c r="F139" s="258" t="str">
        <f>IF(A139="","",VLOOKUP(A139,'IMPRESSÃO (Aux)'!$A$4:$I$1048576,6,0))</f>
        <v/>
      </c>
      <c r="G139" s="258" t="str">
        <f>IF(A139="","",VLOOKUP(A139,'IMPRESSÃO (Aux)'!$A$4:$I$1048576,7,0))</f>
        <v/>
      </c>
      <c r="H139" s="258" t="str">
        <f>IF(A139="","",VLOOKUP(A139,'IMPRESSÃO (Aux)'!$A$4:$I$1048576,8,0))</f>
        <v/>
      </c>
      <c r="I139" s="259" t="str">
        <f>IF(A139="","",SUMIF('IMPRESSÃO (Aux)'!$A$4:$A$1048576,IMPRESSÃO!A139,'IMPRESSÃO (Aux)'!$I$4:$I$1048576))</f>
        <v/>
      </c>
    </row>
    <row r="140" spans="1:9" hidden="1" x14ac:dyDescent="0.25">
      <c r="A140" s="258" t="str">
        <f>IF('IMPRESSÃO (Aux)'!K140="","",'IMPRESSÃO (Aux)'!K140)</f>
        <v/>
      </c>
      <c r="B140" s="258" t="str">
        <f>IF(A140="","",VLOOKUP(A140,'IMPRESSÃO (Aux)'!$A$4:$I$1048576,2,0))</f>
        <v/>
      </c>
      <c r="C140" s="258" t="str">
        <f>IF(A140="","",IF(VLOOKUP(A140,'IMPRESSÃO (Aux)'!$A$4:$I$1048576,3,0)=0,"",VLOOKUP(A140,'IMPRESSÃO (Aux)'!$A$4:$I$1048576,3,0)))</f>
        <v/>
      </c>
      <c r="D140" s="258" t="str">
        <f>IF(A140="","",SUMIF('IMPRESSÃO (Aux)'!$A$4:$A$1048576,IMPRESSÃO!A140,'IMPRESSÃO (Aux)'!$D$4:$D$1048576))</f>
        <v/>
      </c>
      <c r="E140" s="258" t="str">
        <f>IF(A140="","",VLOOKUP(A140,'IMPRESSÃO (Aux)'!$A$4:$I$1048576,5,0))</f>
        <v/>
      </c>
      <c r="F140" s="258" t="str">
        <f>IF(A140="","",VLOOKUP(A140,'IMPRESSÃO (Aux)'!$A$4:$I$1048576,6,0))</f>
        <v/>
      </c>
      <c r="G140" s="258" t="str">
        <f>IF(A140="","",VLOOKUP(A140,'IMPRESSÃO (Aux)'!$A$4:$I$1048576,7,0))</f>
        <v/>
      </c>
      <c r="H140" s="258" t="str">
        <f>IF(A140="","",VLOOKUP(A140,'IMPRESSÃO (Aux)'!$A$4:$I$1048576,8,0))</f>
        <v/>
      </c>
      <c r="I140" s="259" t="str">
        <f>IF(A140="","",SUMIF('IMPRESSÃO (Aux)'!$A$4:$A$1048576,IMPRESSÃO!A140,'IMPRESSÃO (Aux)'!$I$4:$I$1048576))</f>
        <v/>
      </c>
    </row>
    <row r="141" spans="1:9" hidden="1" x14ac:dyDescent="0.25">
      <c r="A141" s="258" t="str">
        <f>IF('IMPRESSÃO (Aux)'!K141="","",'IMPRESSÃO (Aux)'!K141)</f>
        <v/>
      </c>
      <c r="B141" s="258" t="str">
        <f>IF(A141="","",VLOOKUP(A141,'IMPRESSÃO (Aux)'!$A$4:$I$1048576,2,0))</f>
        <v/>
      </c>
      <c r="C141" s="258" t="str">
        <f>IF(A141="","",IF(VLOOKUP(A141,'IMPRESSÃO (Aux)'!$A$4:$I$1048576,3,0)=0,"",VLOOKUP(A141,'IMPRESSÃO (Aux)'!$A$4:$I$1048576,3,0)))</f>
        <v/>
      </c>
      <c r="D141" s="258" t="str">
        <f>IF(A141="","",SUMIF('IMPRESSÃO (Aux)'!$A$4:$A$1048576,IMPRESSÃO!A141,'IMPRESSÃO (Aux)'!$D$4:$D$1048576))</f>
        <v/>
      </c>
      <c r="E141" s="258" t="str">
        <f>IF(A141="","",VLOOKUP(A141,'IMPRESSÃO (Aux)'!$A$4:$I$1048576,5,0))</f>
        <v/>
      </c>
      <c r="F141" s="258" t="str">
        <f>IF(A141="","",VLOOKUP(A141,'IMPRESSÃO (Aux)'!$A$4:$I$1048576,6,0))</f>
        <v/>
      </c>
      <c r="G141" s="258" t="str">
        <f>IF(A141="","",VLOOKUP(A141,'IMPRESSÃO (Aux)'!$A$4:$I$1048576,7,0))</f>
        <v/>
      </c>
      <c r="H141" s="258" t="str">
        <f>IF(A141="","",VLOOKUP(A141,'IMPRESSÃO (Aux)'!$A$4:$I$1048576,8,0))</f>
        <v/>
      </c>
      <c r="I141" s="259" t="str">
        <f>IF(A141="","",SUMIF('IMPRESSÃO (Aux)'!$A$4:$A$1048576,IMPRESSÃO!A141,'IMPRESSÃO (Aux)'!$I$4:$I$1048576))</f>
        <v/>
      </c>
    </row>
    <row r="142" spans="1:9" hidden="1" x14ac:dyDescent="0.25">
      <c r="A142" s="258" t="str">
        <f>IF('IMPRESSÃO (Aux)'!K142="","",'IMPRESSÃO (Aux)'!K142)</f>
        <v/>
      </c>
      <c r="B142" s="258" t="str">
        <f>IF(A142="","",VLOOKUP(A142,'IMPRESSÃO (Aux)'!$A$4:$I$1048576,2,0))</f>
        <v/>
      </c>
      <c r="C142" s="258" t="str">
        <f>IF(A142="","",IF(VLOOKUP(A142,'IMPRESSÃO (Aux)'!$A$4:$I$1048576,3,0)=0,"",VLOOKUP(A142,'IMPRESSÃO (Aux)'!$A$4:$I$1048576,3,0)))</f>
        <v/>
      </c>
      <c r="D142" s="258" t="str">
        <f>IF(A142="","",SUMIF('IMPRESSÃO (Aux)'!$A$4:$A$1048576,IMPRESSÃO!A142,'IMPRESSÃO (Aux)'!$D$4:$D$1048576))</f>
        <v/>
      </c>
      <c r="E142" s="258" t="str">
        <f>IF(A142="","",VLOOKUP(A142,'IMPRESSÃO (Aux)'!$A$4:$I$1048576,5,0))</f>
        <v/>
      </c>
      <c r="F142" s="258" t="str">
        <f>IF(A142="","",VLOOKUP(A142,'IMPRESSÃO (Aux)'!$A$4:$I$1048576,6,0))</f>
        <v/>
      </c>
      <c r="G142" s="258" t="str">
        <f>IF(A142="","",VLOOKUP(A142,'IMPRESSÃO (Aux)'!$A$4:$I$1048576,7,0))</f>
        <v/>
      </c>
      <c r="H142" s="258" t="str">
        <f>IF(A142="","",VLOOKUP(A142,'IMPRESSÃO (Aux)'!$A$4:$I$1048576,8,0))</f>
        <v/>
      </c>
      <c r="I142" s="259" t="str">
        <f>IF(A142="","",SUMIF('IMPRESSÃO (Aux)'!$A$4:$A$1048576,IMPRESSÃO!A142,'IMPRESSÃO (Aux)'!$I$4:$I$1048576))</f>
        <v/>
      </c>
    </row>
    <row r="143" spans="1:9" hidden="1" x14ac:dyDescent="0.25">
      <c r="A143" s="258" t="str">
        <f>IF('IMPRESSÃO (Aux)'!K143="","",'IMPRESSÃO (Aux)'!K143)</f>
        <v/>
      </c>
      <c r="B143" s="258" t="str">
        <f>IF(A143="","",VLOOKUP(A143,'IMPRESSÃO (Aux)'!$A$4:$I$1048576,2,0))</f>
        <v/>
      </c>
      <c r="C143" s="258" t="str">
        <f>IF(A143="","",IF(VLOOKUP(A143,'IMPRESSÃO (Aux)'!$A$4:$I$1048576,3,0)=0,"",VLOOKUP(A143,'IMPRESSÃO (Aux)'!$A$4:$I$1048576,3,0)))</f>
        <v/>
      </c>
      <c r="D143" s="258" t="str">
        <f>IF(A143="","",SUMIF('IMPRESSÃO (Aux)'!$A$4:$A$1048576,IMPRESSÃO!A143,'IMPRESSÃO (Aux)'!$D$4:$D$1048576))</f>
        <v/>
      </c>
      <c r="E143" s="258" t="str">
        <f>IF(A143="","",VLOOKUP(A143,'IMPRESSÃO (Aux)'!$A$4:$I$1048576,5,0))</f>
        <v/>
      </c>
      <c r="F143" s="258" t="str">
        <f>IF(A143="","",VLOOKUP(A143,'IMPRESSÃO (Aux)'!$A$4:$I$1048576,6,0))</f>
        <v/>
      </c>
      <c r="G143" s="258" t="str">
        <f>IF(A143="","",VLOOKUP(A143,'IMPRESSÃO (Aux)'!$A$4:$I$1048576,7,0))</f>
        <v/>
      </c>
      <c r="H143" s="258" t="str">
        <f>IF(A143="","",VLOOKUP(A143,'IMPRESSÃO (Aux)'!$A$4:$I$1048576,8,0))</f>
        <v/>
      </c>
      <c r="I143" s="259" t="str">
        <f>IF(A143="","",SUMIF('IMPRESSÃO (Aux)'!$A$4:$A$1048576,IMPRESSÃO!A143,'IMPRESSÃO (Aux)'!$I$4:$I$1048576))</f>
        <v/>
      </c>
    </row>
    <row r="144" spans="1:9" hidden="1" x14ac:dyDescent="0.25">
      <c r="A144" s="258" t="str">
        <f>IF('IMPRESSÃO (Aux)'!K144="","",'IMPRESSÃO (Aux)'!K144)</f>
        <v/>
      </c>
      <c r="B144" s="258" t="str">
        <f>IF(A144="","",VLOOKUP(A144,'IMPRESSÃO (Aux)'!$A$4:$I$1048576,2,0))</f>
        <v/>
      </c>
      <c r="C144" s="258" t="str">
        <f>IF(A144="","",IF(VLOOKUP(A144,'IMPRESSÃO (Aux)'!$A$4:$I$1048576,3,0)=0,"",VLOOKUP(A144,'IMPRESSÃO (Aux)'!$A$4:$I$1048576,3,0)))</f>
        <v/>
      </c>
      <c r="D144" s="258" t="str">
        <f>IF(A144="","",SUMIF('IMPRESSÃO (Aux)'!$A$4:$A$1048576,IMPRESSÃO!A144,'IMPRESSÃO (Aux)'!$D$4:$D$1048576))</f>
        <v/>
      </c>
      <c r="E144" s="258" t="str">
        <f>IF(A144="","",VLOOKUP(A144,'IMPRESSÃO (Aux)'!$A$4:$I$1048576,5,0))</f>
        <v/>
      </c>
      <c r="F144" s="258" t="str">
        <f>IF(A144="","",VLOOKUP(A144,'IMPRESSÃO (Aux)'!$A$4:$I$1048576,6,0))</f>
        <v/>
      </c>
      <c r="G144" s="258" t="str">
        <f>IF(A144="","",VLOOKUP(A144,'IMPRESSÃO (Aux)'!$A$4:$I$1048576,7,0))</f>
        <v/>
      </c>
      <c r="H144" s="258" t="str">
        <f>IF(A144="","",VLOOKUP(A144,'IMPRESSÃO (Aux)'!$A$4:$I$1048576,8,0))</f>
        <v/>
      </c>
      <c r="I144" s="259" t="str">
        <f>IF(A144="","",SUMIF('IMPRESSÃO (Aux)'!$A$4:$A$1048576,IMPRESSÃO!A144,'IMPRESSÃO (Aux)'!$I$4:$I$1048576))</f>
        <v/>
      </c>
    </row>
    <row r="145" spans="1:9" hidden="1" x14ac:dyDescent="0.25">
      <c r="A145" s="258" t="str">
        <f>IF('IMPRESSÃO (Aux)'!K145="","",'IMPRESSÃO (Aux)'!K145)</f>
        <v/>
      </c>
      <c r="B145" s="258" t="str">
        <f>IF(A145="","",VLOOKUP(A145,'IMPRESSÃO (Aux)'!$A$4:$I$1048576,2,0))</f>
        <v/>
      </c>
      <c r="C145" s="258" t="str">
        <f>IF(A145="","",IF(VLOOKUP(A145,'IMPRESSÃO (Aux)'!$A$4:$I$1048576,3,0)=0,"",VLOOKUP(A145,'IMPRESSÃO (Aux)'!$A$4:$I$1048576,3,0)))</f>
        <v/>
      </c>
      <c r="D145" s="258" t="str">
        <f>IF(A145="","",SUMIF('IMPRESSÃO (Aux)'!$A$4:$A$1048576,IMPRESSÃO!A145,'IMPRESSÃO (Aux)'!$D$4:$D$1048576))</f>
        <v/>
      </c>
      <c r="E145" s="258" t="str">
        <f>IF(A145="","",VLOOKUP(A145,'IMPRESSÃO (Aux)'!$A$4:$I$1048576,5,0))</f>
        <v/>
      </c>
      <c r="F145" s="258" t="str">
        <f>IF(A145="","",VLOOKUP(A145,'IMPRESSÃO (Aux)'!$A$4:$I$1048576,6,0))</f>
        <v/>
      </c>
      <c r="G145" s="258" t="str">
        <f>IF(A145="","",VLOOKUP(A145,'IMPRESSÃO (Aux)'!$A$4:$I$1048576,7,0))</f>
        <v/>
      </c>
      <c r="H145" s="258" t="str">
        <f>IF(A145="","",VLOOKUP(A145,'IMPRESSÃO (Aux)'!$A$4:$I$1048576,8,0))</f>
        <v/>
      </c>
      <c r="I145" s="259" t="str">
        <f>IF(A145="","",SUMIF('IMPRESSÃO (Aux)'!$A$4:$A$1048576,IMPRESSÃO!A145,'IMPRESSÃO (Aux)'!$I$4:$I$1048576))</f>
        <v/>
      </c>
    </row>
    <row r="146" spans="1:9" hidden="1" x14ac:dyDescent="0.25">
      <c r="A146" s="258" t="str">
        <f>IF('IMPRESSÃO (Aux)'!K146="","",'IMPRESSÃO (Aux)'!K146)</f>
        <v/>
      </c>
      <c r="B146" s="258" t="str">
        <f>IF(A146="","",VLOOKUP(A146,'IMPRESSÃO (Aux)'!$A$4:$I$1048576,2,0))</f>
        <v/>
      </c>
      <c r="C146" s="258" t="str">
        <f>IF(A146="","",IF(VLOOKUP(A146,'IMPRESSÃO (Aux)'!$A$4:$I$1048576,3,0)=0,"",VLOOKUP(A146,'IMPRESSÃO (Aux)'!$A$4:$I$1048576,3,0)))</f>
        <v/>
      </c>
      <c r="D146" s="258" t="str">
        <f>IF(A146="","",SUMIF('IMPRESSÃO (Aux)'!$A$4:$A$1048576,IMPRESSÃO!A146,'IMPRESSÃO (Aux)'!$D$4:$D$1048576))</f>
        <v/>
      </c>
      <c r="E146" s="258" t="str">
        <f>IF(A146="","",VLOOKUP(A146,'IMPRESSÃO (Aux)'!$A$4:$I$1048576,5,0))</f>
        <v/>
      </c>
      <c r="F146" s="258" t="str">
        <f>IF(A146="","",VLOOKUP(A146,'IMPRESSÃO (Aux)'!$A$4:$I$1048576,6,0))</f>
        <v/>
      </c>
      <c r="G146" s="258" t="str">
        <f>IF(A146="","",VLOOKUP(A146,'IMPRESSÃO (Aux)'!$A$4:$I$1048576,7,0))</f>
        <v/>
      </c>
      <c r="H146" s="258" t="str">
        <f>IF(A146="","",VLOOKUP(A146,'IMPRESSÃO (Aux)'!$A$4:$I$1048576,8,0))</f>
        <v/>
      </c>
      <c r="I146" s="259" t="str">
        <f>IF(A146="","",SUMIF('IMPRESSÃO (Aux)'!$A$4:$A$1048576,IMPRESSÃO!A146,'IMPRESSÃO (Aux)'!$I$4:$I$1048576))</f>
        <v/>
      </c>
    </row>
    <row r="147" spans="1:9" hidden="1" x14ac:dyDescent="0.25">
      <c r="A147" s="258" t="str">
        <f>IF('IMPRESSÃO (Aux)'!K147="","",'IMPRESSÃO (Aux)'!K147)</f>
        <v/>
      </c>
      <c r="B147" s="258" t="str">
        <f>IF(A147="","",VLOOKUP(A147,'IMPRESSÃO (Aux)'!$A$4:$I$1048576,2,0))</f>
        <v/>
      </c>
      <c r="C147" s="258" t="str">
        <f>IF(A147="","",IF(VLOOKUP(A147,'IMPRESSÃO (Aux)'!$A$4:$I$1048576,3,0)=0,"",VLOOKUP(A147,'IMPRESSÃO (Aux)'!$A$4:$I$1048576,3,0)))</f>
        <v/>
      </c>
      <c r="D147" s="258" t="str">
        <f>IF(A147="","",SUMIF('IMPRESSÃO (Aux)'!$A$4:$A$1048576,IMPRESSÃO!A147,'IMPRESSÃO (Aux)'!$D$4:$D$1048576))</f>
        <v/>
      </c>
      <c r="E147" s="258" t="str">
        <f>IF(A147="","",VLOOKUP(A147,'IMPRESSÃO (Aux)'!$A$4:$I$1048576,5,0))</f>
        <v/>
      </c>
      <c r="F147" s="258" t="str">
        <f>IF(A147="","",VLOOKUP(A147,'IMPRESSÃO (Aux)'!$A$4:$I$1048576,6,0))</f>
        <v/>
      </c>
      <c r="G147" s="258" t="str">
        <f>IF(A147="","",VLOOKUP(A147,'IMPRESSÃO (Aux)'!$A$4:$I$1048576,7,0))</f>
        <v/>
      </c>
      <c r="H147" s="258" t="str">
        <f>IF(A147="","",VLOOKUP(A147,'IMPRESSÃO (Aux)'!$A$4:$I$1048576,8,0))</f>
        <v/>
      </c>
      <c r="I147" s="259" t="str">
        <f>IF(A147="","",SUMIF('IMPRESSÃO (Aux)'!$A$4:$A$1048576,IMPRESSÃO!A147,'IMPRESSÃO (Aux)'!$I$4:$I$1048576))</f>
        <v/>
      </c>
    </row>
    <row r="148" spans="1:9" hidden="1" x14ac:dyDescent="0.25">
      <c r="A148" s="258" t="str">
        <f>IF('IMPRESSÃO (Aux)'!K148="","",'IMPRESSÃO (Aux)'!K148)</f>
        <v/>
      </c>
      <c r="B148" s="258" t="str">
        <f>IF(A148="","",VLOOKUP(A148,'IMPRESSÃO (Aux)'!$A$4:$I$1048576,2,0))</f>
        <v/>
      </c>
      <c r="C148" s="258" t="str">
        <f>IF(A148="","",IF(VLOOKUP(A148,'IMPRESSÃO (Aux)'!$A$4:$I$1048576,3,0)=0,"",VLOOKUP(A148,'IMPRESSÃO (Aux)'!$A$4:$I$1048576,3,0)))</f>
        <v/>
      </c>
      <c r="D148" s="258" t="str">
        <f>IF(A148="","",SUMIF('IMPRESSÃO (Aux)'!$A$4:$A$1048576,IMPRESSÃO!A148,'IMPRESSÃO (Aux)'!$D$4:$D$1048576))</f>
        <v/>
      </c>
      <c r="E148" s="258" t="str">
        <f>IF(A148="","",VLOOKUP(A148,'IMPRESSÃO (Aux)'!$A$4:$I$1048576,5,0))</f>
        <v/>
      </c>
      <c r="F148" s="258" t="str">
        <f>IF(A148="","",VLOOKUP(A148,'IMPRESSÃO (Aux)'!$A$4:$I$1048576,6,0))</f>
        <v/>
      </c>
      <c r="G148" s="258" t="str">
        <f>IF(A148="","",VLOOKUP(A148,'IMPRESSÃO (Aux)'!$A$4:$I$1048576,7,0))</f>
        <v/>
      </c>
      <c r="H148" s="258" t="str">
        <f>IF(A148="","",VLOOKUP(A148,'IMPRESSÃO (Aux)'!$A$4:$I$1048576,8,0))</f>
        <v/>
      </c>
      <c r="I148" s="259" t="str">
        <f>IF(A148="","",SUMIF('IMPRESSÃO (Aux)'!$A$4:$A$1048576,IMPRESSÃO!A148,'IMPRESSÃO (Aux)'!$I$4:$I$1048576))</f>
        <v/>
      </c>
    </row>
    <row r="149" spans="1:9" hidden="1" x14ac:dyDescent="0.25">
      <c r="A149" s="258" t="str">
        <f>IF('IMPRESSÃO (Aux)'!K149="","",'IMPRESSÃO (Aux)'!K149)</f>
        <v/>
      </c>
      <c r="B149" s="258" t="str">
        <f>IF(A149="","",VLOOKUP(A149,'IMPRESSÃO (Aux)'!$A$4:$I$1048576,2,0))</f>
        <v/>
      </c>
      <c r="C149" s="258" t="str">
        <f>IF(A149="","",IF(VLOOKUP(A149,'IMPRESSÃO (Aux)'!$A$4:$I$1048576,3,0)=0,"",VLOOKUP(A149,'IMPRESSÃO (Aux)'!$A$4:$I$1048576,3,0)))</f>
        <v/>
      </c>
      <c r="D149" s="258" t="str">
        <f>IF(A149="","",SUMIF('IMPRESSÃO (Aux)'!$A$4:$A$1048576,IMPRESSÃO!A149,'IMPRESSÃO (Aux)'!$D$4:$D$1048576))</f>
        <v/>
      </c>
      <c r="E149" s="258" t="str">
        <f>IF(A149="","",VLOOKUP(A149,'IMPRESSÃO (Aux)'!$A$4:$I$1048576,5,0))</f>
        <v/>
      </c>
      <c r="F149" s="258" t="str">
        <f>IF(A149="","",VLOOKUP(A149,'IMPRESSÃO (Aux)'!$A$4:$I$1048576,6,0))</f>
        <v/>
      </c>
      <c r="G149" s="258" t="str">
        <f>IF(A149="","",VLOOKUP(A149,'IMPRESSÃO (Aux)'!$A$4:$I$1048576,7,0))</f>
        <v/>
      </c>
      <c r="H149" s="258" t="str">
        <f>IF(A149="","",VLOOKUP(A149,'IMPRESSÃO (Aux)'!$A$4:$I$1048576,8,0))</f>
        <v/>
      </c>
      <c r="I149" s="259" t="str">
        <f>IF(A149="","",SUMIF('IMPRESSÃO (Aux)'!$A$4:$A$1048576,IMPRESSÃO!A149,'IMPRESSÃO (Aux)'!$I$4:$I$1048576))</f>
        <v/>
      </c>
    </row>
    <row r="150" spans="1:9" hidden="1" x14ac:dyDescent="0.25">
      <c r="A150" s="258" t="str">
        <f>IF('IMPRESSÃO (Aux)'!K150="","",'IMPRESSÃO (Aux)'!K150)</f>
        <v/>
      </c>
      <c r="B150" s="258" t="str">
        <f>IF(A150="","",VLOOKUP(A150,'IMPRESSÃO (Aux)'!$A$4:$I$1048576,2,0))</f>
        <v/>
      </c>
      <c r="C150" s="258" t="str">
        <f>IF(A150="","",IF(VLOOKUP(A150,'IMPRESSÃO (Aux)'!$A$4:$I$1048576,3,0)=0,"",VLOOKUP(A150,'IMPRESSÃO (Aux)'!$A$4:$I$1048576,3,0)))</f>
        <v/>
      </c>
      <c r="D150" s="258" t="str">
        <f>IF(A150="","",SUMIF('IMPRESSÃO (Aux)'!$A$4:$A$1048576,IMPRESSÃO!A150,'IMPRESSÃO (Aux)'!$D$4:$D$1048576))</f>
        <v/>
      </c>
      <c r="E150" s="258" t="str">
        <f>IF(A150="","",VLOOKUP(A150,'IMPRESSÃO (Aux)'!$A$4:$I$1048576,5,0))</f>
        <v/>
      </c>
      <c r="F150" s="258" t="str">
        <f>IF(A150="","",VLOOKUP(A150,'IMPRESSÃO (Aux)'!$A$4:$I$1048576,6,0))</f>
        <v/>
      </c>
      <c r="G150" s="258" t="str">
        <f>IF(A150="","",VLOOKUP(A150,'IMPRESSÃO (Aux)'!$A$4:$I$1048576,7,0))</f>
        <v/>
      </c>
      <c r="H150" s="258" t="str">
        <f>IF(A150="","",VLOOKUP(A150,'IMPRESSÃO (Aux)'!$A$4:$I$1048576,8,0))</f>
        <v/>
      </c>
      <c r="I150" s="259" t="str">
        <f>IF(A150="","",SUMIF('IMPRESSÃO (Aux)'!$A$4:$A$1048576,IMPRESSÃO!A150,'IMPRESSÃO (Aux)'!$I$4:$I$1048576))</f>
        <v/>
      </c>
    </row>
    <row r="151" spans="1:9" hidden="1" x14ac:dyDescent="0.25">
      <c r="A151" s="258" t="str">
        <f>IF('IMPRESSÃO (Aux)'!K151="","",'IMPRESSÃO (Aux)'!K151)</f>
        <v/>
      </c>
      <c r="B151" s="258" t="str">
        <f>IF(A151="","",VLOOKUP(A151,'IMPRESSÃO (Aux)'!$A$4:$I$1048576,2,0))</f>
        <v/>
      </c>
      <c r="C151" s="258" t="str">
        <f>IF(A151="","",IF(VLOOKUP(A151,'IMPRESSÃO (Aux)'!$A$4:$I$1048576,3,0)=0,"",VLOOKUP(A151,'IMPRESSÃO (Aux)'!$A$4:$I$1048576,3,0)))</f>
        <v/>
      </c>
      <c r="D151" s="258" t="str">
        <f>IF(A151="","",SUMIF('IMPRESSÃO (Aux)'!$A$4:$A$1048576,IMPRESSÃO!A151,'IMPRESSÃO (Aux)'!$D$4:$D$1048576))</f>
        <v/>
      </c>
      <c r="E151" s="258" t="str">
        <f>IF(A151="","",VLOOKUP(A151,'IMPRESSÃO (Aux)'!$A$4:$I$1048576,5,0))</f>
        <v/>
      </c>
      <c r="F151" s="258" t="str">
        <f>IF(A151="","",VLOOKUP(A151,'IMPRESSÃO (Aux)'!$A$4:$I$1048576,6,0))</f>
        <v/>
      </c>
      <c r="G151" s="258" t="str">
        <f>IF(A151="","",VLOOKUP(A151,'IMPRESSÃO (Aux)'!$A$4:$I$1048576,7,0))</f>
        <v/>
      </c>
      <c r="H151" s="258" t="str">
        <f>IF(A151="","",VLOOKUP(A151,'IMPRESSÃO (Aux)'!$A$4:$I$1048576,8,0))</f>
        <v/>
      </c>
      <c r="I151" s="259" t="str">
        <f>IF(A151="","",SUMIF('IMPRESSÃO (Aux)'!$A$4:$A$1048576,IMPRESSÃO!A151,'IMPRESSÃO (Aux)'!$I$4:$I$1048576))</f>
        <v/>
      </c>
    </row>
    <row r="152" spans="1:9" hidden="1" x14ac:dyDescent="0.25">
      <c r="A152" s="258" t="str">
        <f>IF('IMPRESSÃO (Aux)'!K152="","",'IMPRESSÃO (Aux)'!K152)</f>
        <v/>
      </c>
      <c r="B152" s="258" t="str">
        <f>IF(A152="","",VLOOKUP(A152,'IMPRESSÃO (Aux)'!$A$4:$I$1048576,2,0))</f>
        <v/>
      </c>
      <c r="C152" s="258" t="str">
        <f>IF(A152="","",IF(VLOOKUP(A152,'IMPRESSÃO (Aux)'!$A$4:$I$1048576,3,0)=0,"",VLOOKUP(A152,'IMPRESSÃO (Aux)'!$A$4:$I$1048576,3,0)))</f>
        <v/>
      </c>
      <c r="D152" s="258" t="str">
        <f>IF(A152="","",SUMIF('IMPRESSÃO (Aux)'!$A$4:$A$1048576,IMPRESSÃO!A152,'IMPRESSÃO (Aux)'!$D$4:$D$1048576))</f>
        <v/>
      </c>
      <c r="E152" s="258" t="str">
        <f>IF(A152="","",VLOOKUP(A152,'IMPRESSÃO (Aux)'!$A$4:$I$1048576,5,0))</f>
        <v/>
      </c>
      <c r="F152" s="258" t="str">
        <f>IF(A152="","",VLOOKUP(A152,'IMPRESSÃO (Aux)'!$A$4:$I$1048576,6,0))</f>
        <v/>
      </c>
      <c r="G152" s="258" t="str">
        <f>IF(A152="","",VLOOKUP(A152,'IMPRESSÃO (Aux)'!$A$4:$I$1048576,7,0))</f>
        <v/>
      </c>
      <c r="H152" s="258" t="str">
        <f>IF(A152="","",VLOOKUP(A152,'IMPRESSÃO (Aux)'!$A$4:$I$1048576,8,0))</f>
        <v/>
      </c>
      <c r="I152" s="259" t="str">
        <f>IF(A152="","",SUMIF('IMPRESSÃO (Aux)'!$A$4:$A$1048576,IMPRESSÃO!A152,'IMPRESSÃO (Aux)'!$I$4:$I$1048576))</f>
        <v/>
      </c>
    </row>
    <row r="153" spans="1:9" hidden="1" x14ac:dyDescent="0.25">
      <c r="A153" s="258" t="str">
        <f>IF('IMPRESSÃO (Aux)'!K153="","",'IMPRESSÃO (Aux)'!K153)</f>
        <v/>
      </c>
      <c r="B153" s="258" t="str">
        <f>IF(A153="","",VLOOKUP(A153,'IMPRESSÃO (Aux)'!$A$4:$I$1048576,2,0))</f>
        <v/>
      </c>
      <c r="C153" s="258" t="str">
        <f>IF(A153="","",IF(VLOOKUP(A153,'IMPRESSÃO (Aux)'!$A$4:$I$1048576,3,0)=0,"",VLOOKUP(A153,'IMPRESSÃO (Aux)'!$A$4:$I$1048576,3,0)))</f>
        <v/>
      </c>
      <c r="D153" s="258" t="str">
        <f>IF(A153="","",SUMIF('IMPRESSÃO (Aux)'!$A$4:$A$1048576,IMPRESSÃO!A153,'IMPRESSÃO (Aux)'!$D$4:$D$1048576))</f>
        <v/>
      </c>
      <c r="E153" s="258" t="str">
        <f>IF(A153="","",VLOOKUP(A153,'IMPRESSÃO (Aux)'!$A$4:$I$1048576,5,0))</f>
        <v/>
      </c>
      <c r="F153" s="258" t="str">
        <f>IF(A153="","",VLOOKUP(A153,'IMPRESSÃO (Aux)'!$A$4:$I$1048576,6,0))</f>
        <v/>
      </c>
      <c r="G153" s="258" t="str">
        <f>IF(A153="","",VLOOKUP(A153,'IMPRESSÃO (Aux)'!$A$4:$I$1048576,7,0))</f>
        <v/>
      </c>
      <c r="H153" s="258" t="str">
        <f>IF(A153="","",VLOOKUP(A153,'IMPRESSÃO (Aux)'!$A$4:$I$1048576,8,0))</f>
        <v/>
      </c>
      <c r="I153" s="259" t="str">
        <f>IF(A153="","",SUMIF('IMPRESSÃO (Aux)'!$A$4:$A$1048576,IMPRESSÃO!A153,'IMPRESSÃO (Aux)'!$I$4:$I$1048576))</f>
        <v/>
      </c>
    </row>
    <row r="154" spans="1:9" hidden="1" x14ac:dyDescent="0.25">
      <c r="A154" s="258" t="str">
        <f>IF('IMPRESSÃO (Aux)'!K154="","",'IMPRESSÃO (Aux)'!K154)</f>
        <v/>
      </c>
      <c r="B154" s="258" t="str">
        <f>IF(A154="","",VLOOKUP(A154,'IMPRESSÃO (Aux)'!$A$4:$I$1048576,2,0))</f>
        <v/>
      </c>
      <c r="C154" s="258" t="str">
        <f>IF(A154="","",IF(VLOOKUP(A154,'IMPRESSÃO (Aux)'!$A$4:$I$1048576,3,0)=0,"",VLOOKUP(A154,'IMPRESSÃO (Aux)'!$A$4:$I$1048576,3,0)))</f>
        <v/>
      </c>
      <c r="D154" s="258" t="str">
        <f>IF(A154="","",SUMIF('IMPRESSÃO (Aux)'!$A$4:$A$1048576,IMPRESSÃO!A154,'IMPRESSÃO (Aux)'!$D$4:$D$1048576))</f>
        <v/>
      </c>
      <c r="E154" s="258" t="str">
        <f>IF(A154="","",VLOOKUP(A154,'IMPRESSÃO (Aux)'!$A$4:$I$1048576,5,0))</f>
        <v/>
      </c>
      <c r="F154" s="258" t="str">
        <f>IF(A154="","",VLOOKUP(A154,'IMPRESSÃO (Aux)'!$A$4:$I$1048576,6,0))</f>
        <v/>
      </c>
      <c r="G154" s="258" t="str">
        <f>IF(A154="","",VLOOKUP(A154,'IMPRESSÃO (Aux)'!$A$4:$I$1048576,7,0))</f>
        <v/>
      </c>
      <c r="H154" s="258" t="str">
        <f>IF(A154="","",VLOOKUP(A154,'IMPRESSÃO (Aux)'!$A$4:$I$1048576,8,0))</f>
        <v/>
      </c>
      <c r="I154" s="259" t="str">
        <f>IF(A154="","",SUMIF('IMPRESSÃO (Aux)'!$A$4:$A$1048576,IMPRESSÃO!A154,'IMPRESSÃO (Aux)'!$I$4:$I$1048576))</f>
        <v/>
      </c>
    </row>
    <row r="155" spans="1:9" hidden="1" x14ac:dyDescent="0.25">
      <c r="A155" s="258" t="str">
        <f>IF('IMPRESSÃO (Aux)'!K155="","",'IMPRESSÃO (Aux)'!K155)</f>
        <v/>
      </c>
      <c r="B155" s="258" t="str">
        <f>IF(A155="","",VLOOKUP(A155,'IMPRESSÃO (Aux)'!$A$4:$I$1048576,2,0))</f>
        <v/>
      </c>
      <c r="C155" s="258" t="str">
        <f>IF(A155="","",IF(VLOOKUP(A155,'IMPRESSÃO (Aux)'!$A$4:$I$1048576,3,0)=0,"",VLOOKUP(A155,'IMPRESSÃO (Aux)'!$A$4:$I$1048576,3,0)))</f>
        <v/>
      </c>
      <c r="D155" s="258" t="str">
        <f>IF(A155="","",SUMIF('IMPRESSÃO (Aux)'!$A$4:$A$1048576,IMPRESSÃO!A155,'IMPRESSÃO (Aux)'!$D$4:$D$1048576))</f>
        <v/>
      </c>
      <c r="E155" s="258" t="str">
        <f>IF(A155="","",VLOOKUP(A155,'IMPRESSÃO (Aux)'!$A$4:$I$1048576,5,0))</f>
        <v/>
      </c>
      <c r="F155" s="258" t="str">
        <f>IF(A155="","",VLOOKUP(A155,'IMPRESSÃO (Aux)'!$A$4:$I$1048576,6,0))</f>
        <v/>
      </c>
      <c r="G155" s="258" t="str">
        <f>IF(A155="","",VLOOKUP(A155,'IMPRESSÃO (Aux)'!$A$4:$I$1048576,7,0))</f>
        <v/>
      </c>
      <c r="H155" s="258" t="str">
        <f>IF(A155="","",VLOOKUP(A155,'IMPRESSÃO (Aux)'!$A$4:$I$1048576,8,0))</f>
        <v/>
      </c>
      <c r="I155" s="259" t="str">
        <f>IF(A155="","",SUMIF('IMPRESSÃO (Aux)'!$A$4:$A$1048576,IMPRESSÃO!A155,'IMPRESSÃO (Aux)'!$I$4:$I$1048576))</f>
        <v/>
      </c>
    </row>
    <row r="156" spans="1:9" hidden="1" x14ac:dyDescent="0.25">
      <c r="A156" s="258" t="str">
        <f>IF('IMPRESSÃO (Aux)'!K156="","",'IMPRESSÃO (Aux)'!K156)</f>
        <v/>
      </c>
      <c r="B156" s="258" t="str">
        <f>IF(A156="","",VLOOKUP(A156,'IMPRESSÃO (Aux)'!$A$4:$I$1048576,2,0))</f>
        <v/>
      </c>
      <c r="C156" s="258" t="str">
        <f>IF(A156="","",IF(VLOOKUP(A156,'IMPRESSÃO (Aux)'!$A$4:$I$1048576,3,0)=0,"",VLOOKUP(A156,'IMPRESSÃO (Aux)'!$A$4:$I$1048576,3,0)))</f>
        <v/>
      </c>
      <c r="D156" s="258" t="str">
        <f>IF(A156="","",SUMIF('IMPRESSÃO (Aux)'!$A$4:$A$1048576,IMPRESSÃO!A156,'IMPRESSÃO (Aux)'!$D$4:$D$1048576))</f>
        <v/>
      </c>
      <c r="E156" s="258" t="str">
        <f>IF(A156="","",VLOOKUP(A156,'IMPRESSÃO (Aux)'!$A$4:$I$1048576,5,0))</f>
        <v/>
      </c>
      <c r="F156" s="258" t="str">
        <f>IF(A156="","",VLOOKUP(A156,'IMPRESSÃO (Aux)'!$A$4:$I$1048576,6,0))</f>
        <v/>
      </c>
      <c r="G156" s="258" t="str">
        <f>IF(A156="","",VLOOKUP(A156,'IMPRESSÃO (Aux)'!$A$4:$I$1048576,7,0))</f>
        <v/>
      </c>
      <c r="H156" s="258" t="str">
        <f>IF(A156="","",VLOOKUP(A156,'IMPRESSÃO (Aux)'!$A$4:$I$1048576,8,0))</f>
        <v/>
      </c>
      <c r="I156" s="259" t="str">
        <f>IF(A156="","",SUMIF('IMPRESSÃO (Aux)'!$A$4:$A$1048576,IMPRESSÃO!A156,'IMPRESSÃO (Aux)'!$I$4:$I$1048576))</f>
        <v/>
      </c>
    </row>
    <row r="157" spans="1:9" hidden="1" x14ac:dyDescent="0.25">
      <c r="A157" s="258" t="str">
        <f>IF('IMPRESSÃO (Aux)'!K157="","",'IMPRESSÃO (Aux)'!K157)</f>
        <v/>
      </c>
      <c r="B157" s="258" t="str">
        <f>IF(A157="","",VLOOKUP(A157,'IMPRESSÃO (Aux)'!$A$4:$I$1048576,2,0))</f>
        <v/>
      </c>
      <c r="C157" s="258" t="str">
        <f>IF(A157="","",IF(VLOOKUP(A157,'IMPRESSÃO (Aux)'!$A$4:$I$1048576,3,0)=0,"",VLOOKUP(A157,'IMPRESSÃO (Aux)'!$A$4:$I$1048576,3,0)))</f>
        <v/>
      </c>
      <c r="D157" s="258" t="str">
        <f>IF(A157="","",SUMIF('IMPRESSÃO (Aux)'!$A$4:$A$1048576,IMPRESSÃO!A157,'IMPRESSÃO (Aux)'!$D$4:$D$1048576))</f>
        <v/>
      </c>
      <c r="E157" s="258" t="str">
        <f>IF(A157="","",VLOOKUP(A157,'IMPRESSÃO (Aux)'!$A$4:$I$1048576,5,0))</f>
        <v/>
      </c>
      <c r="F157" s="258" t="str">
        <f>IF(A157="","",VLOOKUP(A157,'IMPRESSÃO (Aux)'!$A$4:$I$1048576,6,0))</f>
        <v/>
      </c>
      <c r="G157" s="258" t="str">
        <f>IF(A157="","",VLOOKUP(A157,'IMPRESSÃO (Aux)'!$A$4:$I$1048576,7,0))</f>
        <v/>
      </c>
      <c r="H157" s="258" t="str">
        <f>IF(A157="","",VLOOKUP(A157,'IMPRESSÃO (Aux)'!$A$4:$I$1048576,8,0))</f>
        <v/>
      </c>
      <c r="I157" s="259" t="str">
        <f>IF(A157="","",SUMIF('IMPRESSÃO (Aux)'!$A$4:$A$1048576,IMPRESSÃO!A157,'IMPRESSÃO (Aux)'!$I$4:$I$1048576))</f>
        <v/>
      </c>
    </row>
    <row r="158" spans="1:9" hidden="1" x14ac:dyDescent="0.25">
      <c r="A158" s="258" t="str">
        <f>IF('IMPRESSÃO (Aux)'!K158="","",'IMPRESSÃO (Aux)'!K158)</f>
        <v/>
      </c>
      <c r="B158" s="258" t="str">
        <f>IF(A158="","",VLOOKUP(A158,'IMPRESSÃO (Aux)'!$A$4:$I$1048576,2,0))</f>
        <v/>
      </c>
      <c r="C158" s="258" t="str">
        <f>IF(A158="","",IF(VLOOKUP(A158,'IMPRESSÃO (Aux)'!$A$4:$I$1048576,3,0)=0,"",VLOOKUP(A158,'IMPRESSÃO (Aux)'!$A$4:$I$1048576,3,0)))</f>
        <v/>
      </c>
      <c r="D158" s="258" t="str">
        <f>IF(A158="","",SUMIF('IMPRESSÃO (Aux)'!$A$4:$A$1048576,IMPRESSÃO!A158,'IMPRESSÃO (Aux)'!$D$4:$D$1048576))</f>
        <v/>
      </c>
      <c r="E158" s="258" t="str">
        <f>IF(A158="","",VLOOKUP(A158,'IMPRESSÃO (Aux)'!$A$4:$I$1048576,5,0))</f>
        <v/>
      </c>
      <c r="F158" s="258" t="str">
        <f>IF(A158="","",VLOOKUP(A158,'IMPRESSÃO (Aux)'!$A$4:$I$1048576,6,0))</f>
        <v/>
      </c>
      <c r="G158" s="258" t="str">
        <f>IF(A158="","",VLOOKUP(A158,'IMPRESSÃO (Aux)'!$A$4:$I$1048576,7,0))</f>
        <v/>
      </c>
      <c r="H158" s="258" t="str">
        <f>IF(A158="","",VLOOKUP(A158,'IMPRESSÃO (Aux)'!$A$4:$I$1048576,8,0))</f>
        <v/>
      </c>
      <c r="I158" s="259" t="str">
        <f>IF(A158="","",SUMIF('IMPRESSÃO (Aux)'!$A$4:$A$1048576,IMPRESSÃO!A158,'IMPRESSÃO (Aux)'!$I$4:$I$1048576))</f>
        <v/>
      </c>
    </row>
    <row r="159" spans="1:9" hidden="1" x14ac:dyDescent="0.25">
      <c r="A159" s="258" t="str">
        <f>IF('IMPRESSÃO (Aux)'!K159="","",'IMPRESSÃO (Aux)'!K159)</f>
        <v/>
      </c>
      <c r="B159" s="258" t="str">
        <f>IF(A159="","",VLOOKUP(A159,'IMPRESSÃO (Aux)'!$A$4:$I$1048576,2,0))</f>
        <v/>
      </c>
      <c r="C159" s="258" t="str">
        <f>IF(A159="","",IF(VLOOKUP(A159,'IMPRESSÃO (Aux)'!$A$4:$I$1048576,3,0)=0,"",VLOOKUP(A159,'IMPRESSÃO (Aux)'!$A$4:$I$1048576,3,0)))</f>
        <v/>
      </c>
      <c r="D159" s="258" t="str">
        <f>IF(A159="","",SUMIF('IMPRESSÃO (Aux)'!$A$4:$A$1048576,IMPRESSÃO!A159,'IMPRESSÃO (Aux)'!$D$4:$D$1048576))</f>
        <v/>
      </c>
      <c r="E159" s="258" t="str">
        <f>IF(A159="","",VLOOKUP(A159,'IMPRESSÃO (Aux)'!$A$4:$I$1048576,5,0))</f>
        <v/>
      </c>
      <c r="F159" s="258" t="str">
        <f>IF(A159="","",VLOOKUP(A159,'IMPRESSÃO (Aux)'!$A$4:$I$1048576,6,0))</f>
        <v/>
      </c>
      <c r="G159" s="258" t="str">
        <f>IF(A159="","",VLOOKUP(A159,'IMPRESSÃO (Aux)'!$A$4:$I$1048576,7,0))</f>
        <v/>
      </c>
      <c r="H159" s="258" t="str">
        <f>IF(A159="","",VLOOKUP(A159,'IMPRESSÃO (Aux)'!$A$4:$I$1048576,8,0))</f>
        <v/>
      </c>
      <c r="I159" s="259" t="str">
        <f>IF(A159="","",SUMIF('IMPRESSÃO (Aux)'!$A$4:$A$1048576,IMPRESSÃO!A159,'IMPRESSÃO (Aux)'!$I$4:$I$1048576))</f>
        <v/>
      </c>
    </row>
    <row r="160" spans="1:9" hidden="1" x14ac:dyDescent="0.25">
      <c r="A160" s="258" t="str">
        <f>IF('IMPRESSÃO (Aux)'!K160="","",'IMPRESSÃO (Aux)'!K160)</f>
        <v/>
      </c>
      <c r="B160" s="258" t="str">
        <f>IF(A160="","",VLOOKUP(A160,'IMPRESSÃO (Aux)'!$A$4:$I$1048576,2,0))</f>
        <v/>
      </c>
      <c r="C160" s="258" t="str">
        <f>IF(A160="","",IF(VLOOKUP(A160,'IMPRESSÃO (Aux)'!$A$4:$I$1048576,3,0)=0,"",VLOOKUP(A160,'IMPRESSÃO (Aux)'!$A$4:$I$1048576,3,0)))</f>
        <v/>
      </c>
      <c r="D160" s="258" t="str">
        <f>IF(A160="","",SUMIF('IMPRESSÃO (Aux)'!$A$4:$A$1048576,IMPRESSÃO!A160,'IMPRESSÃO (Aux)'!$D$4:$D$1048576))</f>
        <v/>
      </c>
      <c r="E160" s="258" t="str">
        <f>IF(A160="","",VLOOKUP(A160,'IMPRESSÃO (Aux)'!$A$4:$I$1048576,5,0))</f>
        <v/>
      </c>
      <c r="F160" s="258" t="str">
        <f>IF(A160="","",VLOOKUP(A160,'IMPRESSÃO (Aux)'!$A$4:$I$1048576,6,0))</f>
        <v/>
      </c>
      <c r="G160" s="258" t="str">
        <f>IF(A160="","",VLOOKUP(A160,'IMPRESSÃO (Aux)'!$A$4:$I$1048576,7,0))</f>
        <v/>
      </c>
      <c r="H160" s="258" t="str">
        <f>IF(A160="","",VLOOKUP(A160,'IMPRESSÃO (Aux)'!$A$4:$I$1048576,8,0))</f>
        <v/>
      </c>
      <c r="I160" s="259" t="str">
        <f>IF(A160="","",SUMIF('IMPRESSÃO (Aux)'!$A$4:$A$1048576,IMPRESSÃO!A160,'IMPRESSÃO (Aux)'!$I$4:$I$1048576))</f>
        <v/>
      </c>
    </row>
    <row r="161" spans="1:9" hidden="1" x14ac:dyDescent="0.25">
      <c r="A161" s="258" t="str">
        <f>IF('IMPRESSÃO (Aux)'!K161="","",'IMPRESSÃO (Aux)'!K161)</f>
        <v/>
      </c>
      <c r="B161" s="258" t="str">
        <f>IF(A161="","",VLOOKUP(A161,'IMPRESSÃO (Aux)'!$A$4:$I$1048576,2,0))</f>
        <v/>
      </c>
      <c r="C161" s="258" t="str">
        <f>IF(A161="","",IF(VLOOKUP(A161,'IMPRESSÃO (Aux)'!$A$4:$I$1048576,3,0)=0,"",VLOOKUP(A161,'IMPRESSÃO (Aux)'!$A$4:$I$1048576,3,0)))</f>
        <v/>
      </c>
      <c r="D161" s="258" t="str">
        <f>IF(A161="","",SUMIF('IMPRESSÃO (Aux)'!$A$4:$A$1048576,IMPRESSÃO!A161,'IMPRESSÃO (Aux)'!$D$4:$D$1048576))</f>
        <v/>
      </c>
      <c r="E161" s="258" t="str">
        <f>IF(A161="","",VLOOKUP(A161,'IMPRESSÃO (Aux)'!$A$4:$I$1048576,5,0))</f>
        <v/>
      </c>
      <c r="F161" s="258" t="str">
        <f>IF(A161="","",VLOOKUP(A161,'IMPRESSÃO (Aux)'!$A$4:$I$1048576,6,0))</f>
        <v/>
      </c>
      <c r="G161" s="258" t="str">
        <f>IF(A161="","",VLOOKUP(A161,'IMPRESSÃO (Aux)'!$A$4:$I$1048576,7,0))</f>
        <v/>
      </c>
      <c r="H161" s="258" t="str">
        <f>IF(A161="","",VLOOKUP(A161,'IMPRESSÃO (Aux)'!$A$4:$I$1048576,8,0))</f>
        <v/>
      </c>
      <c r="I161" s="259" t="str">
        <f>IF(A161="","",SUMIF('IMPRESSÃO (Aux)'!$A$4:$A$1048576,IMPRESSÃO!A161,'IMPRESSÃO (Aux)'!$I$4:$I$1048576))</f>
        <v/>
      </c>
    </row>
    <row r="162" spans="1:9" hidden="1" x14ac:dyDescent="0.25">
      <c r="A162" s="258" t="str">
        <f>IF('IMPRESSÃO (Aux)'!K162="","",'IMPRESSÃO (Aux)'!K162)</f>
        <v/>
      </c>
      <c r="B162" s="258" t="str">
        <f>IF(A162="","",VLOOKUP(A162,'IMPRESSÃO (Aux)'!$A$4:$I$1048576,2,0))</f>
        <v/>
      </c>
      <c r="C162" s="258" t="str">
        <f>IF(A162="","",IF(VLOOKUP(A162,'IMPRESSÃO (Aux)'!$A$4:$I$1048576,3,0)=0,"",VLOOKUP(A162,'IMPRESSÃO (Aux)'!$A$4:$I$1048576,3,0)))</f>
        <v/>
      </c>
      <c r="D162" s="258" t="str">
        <f>IF(A162="","",SUMIF('IMPRESSÃO (Aux)'!$A$4:$A$1048576,IMPRESSÃO!A162,'IMPRESSÃO (Aux)'!$D$4:$D$1048576))</f>
        <v/>
      </c>
      <c r="E162" s="258" t="str">
        <f>IF(A162="","",VLOOKUP(A162,'IMPRESSÃO (Aux)'!$A$4:$I$1048576,5,0))</f>
        <v/>
      </c>
      <c r="F162" s="258" t="str">
        <f>IF(A162="","",VLOOKUP(A162,'IMPRESSÃO (Aux)'!$A$4:$I$1048576,6,0))</f>
        <v/>
      </c>
      <c r="G162" s="258" t="str">
        <f>IF(A162="","",VLOOKUP(A162,'IMPRESSÃO (Aux)'!$A$4:$I$1048576,7,0))</f>
        <v/>
      </c>
      <c r="H162" s="258" t="str">
        <f>IF(A162="","",VLOOKUP(A162,'IMPRESSÃO (Aux)'!$A$4:$I$1048576,8,0))</f>
        <v/>
      </c>
      <c r="I162" s="259" t="str">
        <f>IF(A162="","",SUMIF('IMPRESSÃO (Aux)'!$A$4:$A$1048576,IMPRESSÃO!A162,'IMPRESSÃO (Aux)'!$I$4:$I$1048576))</f>
        <v/>
      </c>
    </row>
    <row r="163" spans="1:9" hidden="1" x14ac:dyDescent="0.25">
      <c r="A163" s="258" t="str">
        <f>IF('IMPRESSÃO (Aux)'!K163="","",'IMPRESSÃO (Aux)'!K163)</f>
        <v/>
      </c>
      <c r="B163" s="258" t="str">
        <f>IF(A163="","",VLOOKUP(A163,'IMPRESSÃO (Aux)'!$A$4:$I$1048576,2,0))</f>
        <v/>
      </c>
      <c r="C163" s="258" t="str">
        <f>IF(A163="","",IF(VLOOKUP(A163,'IMPRESSÃO (Aux)'!$A$4:$I$1048576,3,0)=0,"",VLOOKUP(A163,'IMPRESSÃO (Aux)'!$A$4:$I$1048576,3,0)))</f>
        <v/>
      </c>
      <c r="D163" s="258" t="str">
        <f>IF(A163="","",SUMIF('IMPRESSÃO (Aux)'!$A$4:$A$1048576,IMPRESSÃO!A163,'IMPRESSÃO (Aux)'!$D$4:$D$1048576))</f>
        <v/>
      </c>
      <c r="E163" s="258" t="str">
        <f>IF(A163="","",VLOOKUP(A163,'IMPRESSÃO (Aux)'!$A$4:$I$1048576,5,0))</f>
        <v/>
      </c>
      <c r="F163" s="258" t="str">
        <f>IF(A163="","",VLOOKUP(A163,'IMPRESSÃO (Aux)'!$A$4:$I$1048576,6,0))</f>
        <v/>
      </c>
      <c r="G163" s="258" t="str">
        <f>IF(A163="","",VLOOKUP(A163,'IMPRESSÃO (Aux)'!$A$4:$I$1048576,7,0))</f>
        <v/>
      </c>
      <c r="H163" s="258" t="str">
        <f>IF(A163="","",VLOOKUP(A163,'IMPRESSÃO (Aux)'!$A$4:$I$1048576,8,0))</f>
        <v/>
      </c>
      <c r="I163" s="259" t="str">
        <f>IF(A163="","",SUMIF('IMPRESSÃO (Aux)'!$A$4:$A$1048576,IMPRESSÃO!A163,'IMPRESSÃO (Aux)'!$I$4:$I$1048576))</f>
        <v/>
      </c>
    </row>
    <row r="164" spans="1:9" hidden="1" x14ac:dyDescent="0.25">
      <c r="A164" s="258" t="str">
        <f>IF('IMPRESSÃO (Aux)'!K164="","",'IMPRESSÃO (Aux)'!K164)</f>
        <v/>
      </c>
      <c r="B164" s="258" t="str">
        <f>IF(A164="","",VLOOKUP(A164,'IMPRESSÃO (Aux)'!$A$4:$I$1048576,2,0))</f>
        <v/>
      </c>
      <c r="C164" s="258" t="str">
        <f>IF(A164="","",IF(VLOOKUP(A164,'IMPRESSÃO (Aux)'!$A$4:$I$1048576,3,0)=0,"",VLOOKUP(A164,'IMPRESSÃO (Aux)'!$A$4:$I$1048576,3,0)))</f>
        <v/>
      </c>
      <c r="D164" s="258" t="str">
        <f>IF(A164="","",SUMIF('IMPRESSÃO (Aux)'!$A$4:$A$1048576,IMPRESSÃO!A164,'IMPRESSÃO (Aux)'!$D$4:$D$1048576))</f>
        <v/>
      </c>
      <c r="E164" s="258" t="str">
        <f>IF(A164="","",VLOOKUP(A164,'IMPRESSÃO (Aux)'!$A$4:$I$1048576,5,0))</f>
        <v/>
      </c>
      <c r="F164" s="258" t="str">
        <f>IF(A164="","",VLOOKUP(A164,'IMPRESSÃO (Aux)'!$A$4:$I$1048576,6,0))</f>
        <v/>
      </c>
      <c r="G164" s="258" t="str">
        <f>IF(A164="","",VLOOKUP(A164,'IMPRESSÃO (Aux)'!$A$4:$I$1048576,7,0))</f>
        <v/>
      </c>
      <c r="H164" s="258" t="str">
        <f>IF(A164="","",VLOOKUP(A164,'IMPRESSÃO (Aux)'!$A$4:$I$1048576,8,0))</f>
        <v/>
      </c>
      <c r="I164" s="259" t="str">
        <f>IF(A164="","",SUMIF('IMPRESSÃO (Aux)'!$A$4:$A$1048576,IMPRESSÃO!A164,'IMPRESSÃO (Aux)'!$I$4:$I$1048576))</f>
        <v/>
      </c>
    </row>
    <row r="165" spans="1:9" hidden="1" x14ac:dyDescent="0.25">
      <c r="A165" s="258" t="str">
        <f>IF('IMPRESSÃO (Aux)'!K165="","",'IMPRESSÃO (Aux)'!K165)</f>
        <v/>
      </c>
      <c r="B165" s="258" t="str">
        <f>IF(A165="","",VLOOKUP(A165,'IMPRESSÃO (Aux)'!$A$4:$I$1048576,2,0))</f>
        <v/>
      </c>
      <c r="C165" s="258" t="str">
        <f>IF(A165="","",IF(VLOOKUP(A165,'IMPRESSÃO (Aux)'!$A$4:$I$1048576,3,0)=0,"",VLOOKUP(A165,'IMPRESSÃO (Aux)'!$A$4:$I$1048576,3,0)))</f>
        <v/>
      </c>
      <c r="D165" s="258" t="str">
        <f>IF(A165="","",SUMIF('IMPRESSÃO (Aux)'!$A$4:$A$1048576,IMPRESSÃO!A165,'IMPRESSÃO (Aux)'!$D$4:$D$1048576))</f>
        <v/>
      </c>
      <c r="E165" s="258" t="str">
        <f>IF(A165="","",VLOOKUP(A165,'IMPRESSÃO (Aux)'!$A$4:$I$1048576,5,0))</f>
        <v/>
      </c>
      <c r="F165" s="258" t="str">
        <f>IF(A165="","",VLOOKUP(A165,'IMPRESSÃO (Aux)'!$A$4:$I$1048576,6,0))</f>
        <v/>
      </c>
      <c r="G165" s="258" t="str">
        <f>IF(A165="","",VLOOKUP(A165,'IMPRESSÃO (Aux)'!$A$4:$I$1048576,7,0))</f>
        <v/>
      </c>
      <c r="H165" s="258" t="str">
        <f>IF(A165="","",VLOOKUP(A165,'IMPRESSÃO (Aux)'!$A$4:$I$1048576,8,0))</f>
        <v/>
      </c>
      <c r="I165" s="259" t="str">
        <f>IF(A165="","",SUMIF('IMPRESSÃO (Aux)'!$A$4:$A$1048576,IMPRESSÃO!A165,'IMPRESSÃO (Aux)'!$I$4:$I$1048576))</f>
        <v/>
      </c>
    </row>
    <row r="166" spans="1:9" hidden="1" x14ac:dyDescent="0.25">
      <c r="A166" s="258" t="str">
        <f>IF('IMPRESSÃO (Aux)'!K166="","",'IMPRESSÃO (Aux)'!K166)</f>
        <v/>
      </c>
      <c r="B166" s="258" t="str">
        <f>IF(A166="","",VLOOKUP(A166,'IMPRESSÃO (Aux)'!$A$4:$I$1048576,2,0))</f>
        <v/>
      </c>
      <c r="C166" s="258" t="str">
        <f>IF(A166="","",IF(VLOOKUP(A166,'IMPRESSÃO (Aux)'!$A$4:$I$1048576,3,0)=0,"",VLOOKUP(A166,'IMPRESSÃO (Aux)'!$A$4:$I$1048576,3,0)))</f>
        <v/>
      </c>
      <c r="D166" s="258" t="str">
        <f>IF(A166="","",SUMIF('IMPRESSÃO (Aux)'!$A$4:$A$1048576,IMPRESSÃO!A166,'IMPRESSÃO (Aux)'!$D$4:$D$1048576))</f>
        <v/>
      </c>
      <c r="E166" s="258" t="str">
        <f>IF(A166="","",VLOOKUP(A166,'IMPRESSÃO (Aux)'!$A$4:$I$1048576,5,0))</f>
        <v/>
      </c>
      <c r="F166" s="258" t="str">
        <f>IF(A166="","",VLOOKUP(A166,'IMPRESSÃO (Aux)'!$A$4:$I$1048576,6,0))</f>
        <v/>
      </c>
      <c r="G166" s="258" t="str">
        <f>IF(A166="","",VLOOKUP(A166,'IMPRESSÃO (Aux)'!$A$4:$I$1048576,7,0))</f>
        <v/>
      </c>
      <c r="H166" s="258" t="str">
        <f>IF(A166="","",VLOOKUP(A166,'IMPRESSÃO (Aux)'!$A$4:$I$1048576,8,0))</f>
        <v/>
      </c>
      <c r="I166" s="259" t="str">
        <f>IF(A166="","",SUMIF('IMPRESSÃO (Aux)'!$A$4:$A$1048576,IMPRESSÃO!A166,'IMPRESSÃO (Aux)'!$I$4:$I$1048576))</f>
        <v/>
      </c>
    </row>
    <row r="167" spans="1:9" hidden="1" x14ac:dyDescent="0.25">
      <c r="A167" s="258" t="str">
        <f>IF('IMPRESSÃO (Aux)'!K167="","",'IMPRESSÃO (Aux)'!K167)</f>
        <v/>
      </c>
      <c r="B167" s="258" t="str">
        <f>IF(A167="","",VLOOKUP(A167,'IMPRESSÃO (Aux)'!$A$4:$I$1048576,2,0))</f>
        <v/>
      </c>
      <c r="C167" s="258" t="str">
        <f>IF(A167="","",IF(VLOOKUP(A167,'IMPRESSÃO (Aux)'!$A$4:$I$1048576,3,0)=0,"",VLOOKUP(A167,'IMPRESSÃO (Aux)'!$A$4:$I$1048576,3,0)))</f>
        <v/>
      </c>
      <c r="D167" s="258" t="str">
        <f>IF(A167="","",SUMIF('IMPRESSÃO (Aux)'!$A$4:$A$1048576,IMPRESSÃO!A167,'IMPRESSÃO (Aux)'!$D$4:$D$1048576))</f>
        <v/>
      </c>
      <c r="E167" s="258" t="str">
        <f>IF(A167="","",VLOOKUP(A167,'IMPRESSÃO (Aux)'!$A$4:$I$1048576,5,0))</f>
        <v/>
      </c>
      <c r="F167" s="258" t="str">
        <f>IF(A167="","",VLOOKUP(A167,'IMPRESSÃO (Aux)'!$A$4:$I$1048576,6,0))</f>
        <v/>
      </c>
      <c r="G167" s="258" t="str">
        <f>IF(A167="","",VLOOKUP(A167,'IMPRESSÃO (Aux)'!$A$4:$I$1048576,7,0))</f>
        <v/>
      </c>
      <c r="H167" s="258" t="str">
        <f>IF(A167="","",VLOOKUP(A167,'IMPRESSÃO (Aux)'!$A$4:$I$1048576,8,0))</f>
        <v/>
      </c>
      <c r="I167" s="259" t="str">
        <f>IF(A167="","",SUMIF('IMPRESSÃO (Aux)'!$A$4:$A$1048576,IMPRESSÃO!A167,'IMPRESSÃO (Aux)'!$I$4:$I$1048576))</f>
        <v/>
      </c>
    </row>
    <row r="168" spans="1:9" hidden="1" x14ac:dyDescent="0.25">
      <c r="A168" s="258" t="str">
        <f>IF('IMPRESSÃO (Aux)'!K168="","",'IMPRESSÃO (Aux)'!K168)</f>
        <v/>
      </c>
      <c r="B168" s="258" t="str">
        <f>IF(A168="","",VLOOKUP(A168,'IMPRESSÃO (Aux)'!$A$4:$I$1048576,2,0))</f>
        <v/>
      </c>
      <c r="C168" s="258" t="str">
        <f>IF(A168="","",IF(VLOOKUP(A168,'IMPRESSÃO (Aux)'!$A$4:$I$1048576,3,0)=0,"",VLOOKUP(A168,'IMPRESSÃO (Aux)'!$A$4:$I$1048576,3,0)))</f>
        <v/>
      </c>
      <c r="D168" s="258" t="str">
        <f>IF(A168="","",SUMIF('IMPRESSÃO (Aux)'!$A$4:$A$1048576,IMPRESSÃO!A168,'IMPRESSÃO (Aux)'!$D$4:$D$1048576))</f>
        <v/>
      </c>
      <c r="E168" s="258" t="str">
        <f>IF(A168="","",VLOOKUP(A168,'IMPRESSÃO (Aux)'!$A$4:$I$1048576,5,0))</f>
        <v/>
      </c>
      <c r="F168" s="258" t="str">
        <f>IF(A168="","",VLOOKUP(A168,'IMPRESSÃO (Aux)'!$A$4:$I$1048576,6,0))</f>
        <v/>
      </c>
      <c r="G168" s="258" t="str">
        <f>IF(A168="","",VLOOKUP(A168,'IMPRESSÃO (Aux)'!$A$4:$I$1048576,7,0))</f>
        <v/>
      </c>
      <c r="H168" s="258" t="str">
        <f>IF(A168="","",VLOOKUP(A168,'IMPRESSÃO (Aux)'!$A$4:$I$1048576,8,0))</f>
        <v/>
      </c>
      <c r="I168" s="259" t="str">
        <f>IF(A168="","",SUMIF('IMPRESSÃO (Aux)'!$A$4:$A$1048576,IMPRESSÃO!A168,'IMPRESSÃO (Aux)'!$I$4:$I$1048576))</f>
        <v/>
      </c>
    </row>
    <row r="169" spans="1:9" hidden="1" x14ac:dyDescent="0.25">
      <c r="A169" s="258" t="str">
        <f>IF('IMPRESSÃO (Aux)'!K169="","",'IMPRESSÃO (Aux)'!K169)</f>
        <v/>
      </c>
      <c r="B169" s="258" t="str">
        <f>IF(A169="","",VLOOKUP(A169,'IMPRESSÃO (Aux)'!$A$4:$I$1048576,2,0))</f>
        <v/>
      </c>
      <c r="C169" s="258" t="str">
        <f>IF(A169="","",IF(VLOOKUP(A169,'IMPRESSÃO (Aux)'!$A$4:$I$1048576,3,0)=0,"",VLOOKUP(A169,'IMPRESSÃO (Aux)'!$A$4:$I$1048576,3,0)))</f>
        <v/>
      </c>
      <c r="D169" s="258" t="str">
        <f>IF(A169="","",SUMIF('IMPRESSÃO (Aux)'!$A$4:$A$1048576,IMPRESSÃO!A169,'IMPRESSÃO (Aux)'!$D$4:$D$1048576))</f>
        <v/>
      </c>
      <c r="E169" s="258" t="str">
        <f>IF(A169="","",VLOOKUP(A169,'IMPRESSÃO (Aux)'!$A$4:$I$1048576,5,0))</f>
        <v/>
      </c>
      <c r="F169" s="258" t="str">
        <f>IF(A169="","",VLOOKUP(A169,'IMPRESSÃO (Aux)'!$A$4:$I$1048576,6,0))</f>
        <v/>
      </c>
      <c r="G169" s="258" t="str">
        <f>IF(A169="","",VLOOKUP(A169,'IMPRESSÃO (Aux)'!$A$4:$I$1048576,7,0))</f>
        <v/>
      </c>
      <c r="H169" s="258" t="str">
        <f>IF(A169="","",VLOOKUP(A169,'IMPRESSÃO (Aux)'!$A$4:$I$1048576,8,0))</f>
        <v/>
      </c>
      <c r="I169" s="259" t="str">
        <f>IF(A169="","",SUMIF('IMPRESSÃO (Aux)'!$A$4:$A$1048576,IMPRESSÃO!A169,'IMPRESSÃO (Aux)'!$I$4:$I$1048576))</f>
        <v/>
      </c>
    </row>
    <row r="170" spans="1:9" hidden="1" x14ac:dyDescent="0.25">
      <c r="A170" s="258" t="str">
        <f>IF('IMPRESSÃO (Aux)'!K170="","",'IMPRESSÃO (Aux)'!K170)</f>
        <v/>
      </c>
      <c r="B170" s="258" t="str">
        <f>IF(A170="","",VLOOKUP(A170,'IMPRESSÃO (Aux)'!$A$4:$I$1048576,2,0))</f>
        <v/>
      </c>
      <c r="C170" s="258" t="str">
        <f>IF(A170="","",IF(VLOOKUP(A170,'IMPRESSÃO (Aux)'!$A$4:$I$1048576,3,0)=0,"",VLOOKUP(A170,'IMPRESSÃO (Aux)'!$A$4:$I$1048576,3,0)))</f>
        <v/>
      </c>
      <c r="D170" s="258" t="str">
        <f>IF(A170="","",SUMIF('IMPRESSÃO (Aux)'!$A$4:$A$1048576,IMPRESSÃO!A170,'IMPRESSÃO (Aux)'!$D$4:$D$1048576))</f>
        <v/>
      </c>
      <c r="E170" s="258" t="str">
        <f>IF(A170="","",VLOOKUP(A170,'IMPRESSÃO (Aux)'!$A$4:$I$1048576,5,0))</f>
        <v/>
      </c>
      <c r="F170" s="258" t="str">
        <f>IF(A170="","",VLOOKUP(A170,'IMPRESSÃO (Aux)'!$A$4:$I$1048576,6,0))</f>
        <v/>
      </c>
      <c r="G170" s="258" t="str">
        <f>IF(A170="","",VLOOKUP(A170,'IMPRESSÃO (Aux)'!$A$4:$I$1048576,7,0))</f>
        <v/>
      </c>
      <c r="H170" s="258" t="str">
        <f>IF(A170="","",VLOOKUP(A170,'IMPRESSÃO (Aux)'!$A$4:$I$1048576,8,0))</f>
        <v/>
      </c>
      <c r="I170" s="259" t="str">
        <f>IF(A170="","",SUMIF('IMPRESSÃO (Aux)'!$A$4:$A$1048576,IMPRESSÃO!A170,'IMPRESSÃO (Aux)'!$I$4:$I$1048576))</f>
        <v/>
      </c>
    </row>
    <row r="171" spans="1:9" hidden="1" x14ac:dyDescent="0.25">
      <c r="A171" s="258" t="str">
        <f>IF('IMPRESSÃO (Aux)'!K171="","",'IMPRESSÃO (Aux)'!K171)</f>
        <v/>
      </c>
      <c r="B171" s="258" t="str">
        <f>IF(A171="","",VLOOKUP(A171,'IMPRESSÃO (Aux)'!$A$4:$I$1048576,2,0))</f>
        <v/>
      </c>
      <c r="C171" s="258" t="str">
        <f>IF(A171="","",IF(VLOOKUP(A171,'IMPRESSÃO (Aux)'!$A$4:$I$1048576,3,0)=0,"",VLOOKUP(A171,'IMPRESSÃO (Aux)'!$A$4:$I$1048576,3,0)))</f>
        <v/>
      </c>
      <c r="D171" s="258" t="str">
        <f>IF(A171="","",SUMIF('IMPRESSÃO (Aux)'!$A$4:$A$1048576,IMPRESSÃO!A171,'IMPRESSÃO (Aux)'!$D$4:$D$1048576))</f>
        <v/>
      </c>
      <c r="E171" s="258" t="str">
        <f>IF(A171="","",VLOOKUP(A171,'IMPRESSÃO (Aux)'!$A$4:$I$1048576,5,0))</f>
        <v/>
      </c>
      <c r="F171" s="258" t="str">
        <f>IF(A171="","",VLOOKUP(A171,'IMPRESSÃO (Aux)'!$A$4:$I$1048576,6,0))</f>
        <v/>
      </c>
      <c r="G171" s="258" t="str">
        <f>IF(A171="","",VLOOKUP(A171,'IMPRESSÃO (Aux)'!$A$4:$I$1048576,7,0))</f>
        <v/>
      </c>
      <c r="H171" s="258" t="str">
        <f>IF(A171="","",VLOOKUP(A171,'IMPRESSÃO (Aux)'!$A$4:$I$1048576,8,0))</f>
        <v/>
      </c>
      <c r="I171" s="259" t="str">
        <f>IF(A171="","",SUMIF('IMPRESSÃO (Aux)'!$A$4:$A$1048576,IMPRESSÃO!A171,'IMPRESSÃO (Aux)'!$I$4:$I$1048576))</f>
        <v/>
      </c>
    </row>
    <row r="172" spans="1:9" hidden="1" x14ac:dyDescent="0.25">
      <c r="A172" s="258" t="str">
        <f>IF('IMPRESSÃO (Aux)'!K172="","",'IMPRESSÃO (Aux)'!K172)</f>
        <v/>
      </c>
      <c r="B172" s="258" t="str">
        <f>IF(A172="","",VLOOKUP(A172,'IMPRESSÃO (Aux)'!$A$4:$I$1048576,2,0))</f>
        <v/>
      </c>
      <c r="C172" s="258" t="str">
        <f>IF(A172="","",IF(VLOOKUP(A172,'IMPRESSÃO (Aux)'!$A$4:$I$1048576,3,0)=0,"",VLOOKUP(A172,'IMPRESSÃO (Aux)'!$A$4:$I$1048576,3,0)))</f>
        <v/>
      </c>
      <c r="D172" s="258" t="str">
        <f>IF(A172="","",SUMIF('IMPRESSÃO (Aux)'!$A$4:$A$1048576,IMPRESSÃO!A172,'IMPRESSÃO (Aux)'!$D$4:$D$1048576))</f>
        <v/>
      </c>
      <c r="E172" s="258" t="str">
        <f>IF(A172="","",VLOOKUP(A172,'IMPRESSÃO (Aux)'!$A$4:$I$1048576,5,0))</f>
        <v/>
      </c>
      <c r="F172" s="258" t="str">
        <f>IF(A172="","",VLOOKUP(A172,'IMPRESSÃO (Aux)'!$A$4:$I$1048576,6,0))</f>
        <v/>
      </c>
      <c r="G172" s="258" t="str">
        <f>IF(A172="","",VLOOKUP(A172,'IMPRESSÃO (Aux)'!$A$4:$I$1048576,7,0))</f>
        <v/>
      </c>
      <c r="H172" s="258" t="str">
        <f>IF(A172="","",VLOOKUP(A172,'IMPRESSÃO (Aux)'!$A$4:$I$1048576,8,0))</f>
        <v/>
      </c>
      <c r="I172" s="259" t="str">
        <f>IF(A172="","",SUMIF('IMPRESSÃO (Aux)'!$A$4:$A$1048576,IMPRESSÃO!A172,'IMPRESSÃO (Aux)'!$I$4:$I$1048576))</f>
        <v/>
      </c>
    </row>
    <row r="173" spans="1:9" hidden="1" x14ac:dyDescent="0.25">
      <c r="A173" s="258" t="str">
        <f>IF('IMPRESSÃO (Aux)'!K173="","",'IMPRESSÃO (Aux)'!K173)</f>
        <v/>
      </c>
      <c r="B173" s="258" t="str">
        <f>IF(A173="","",VLOOKUP(A173,'IMPRESSÃO (Aux)'!$A$4:$I$1048576,2,0))</f>
        <v/>
      </c>
      <c r="C173" s="258" t="str">
        <f>IF(A173="","",IF(VLOOKUP(A173,'IMPRESSÃO (Aux)'!$A$4:$I$1048576,3,0)=0,"",VLOOKUP(A173,'IMPRESSÃO (Aux)'!$A$4:$I$1048576,3,0)))</f>
        <v/>
      </c>
      <c r="D173" s="258" t="str">
        <f>IF(A173="","",SUMIF('IMPRESSÃO (Aux)'!$A$4:$A$1048576,IMPRESSÃO!A173,'IMPRESSÃO (Aux)'!$D$4:$D$1048576))</f>
        <v/>
      </c>
      <c r="E173" s="258" t="str">
        <f>IF(A173="","",VLOOKUP(A173,'IMPRESSÃO (Aux)'!$A$4:$I$1048576,5,0))</f>
        <v/>
      </c>
      <c r="F173" s="258" t="str">
        <f>IF(A173="","",VLOOKUP(A173,'IMPRESSÃO (Aux)'!$A$4:$I$1048576,6,0))</f>
        <v/>
      </c>
      <c r="G173" s="258" t="str">
        <f>IF(A173="","",VLOOKUP(A173,'IMPRESSÃO (Aux)'!$A$4:$I$1048576,7,0))</f>
        <v/>
      </c>
      <c r="H173" s="258" t="str">
        <f>IF(A173="","",VLOOKUP(A173,'IMPRESSÃO (Aux)'!$A$4:$I$1048576,8,0))</f>
        <v/>
      </c>
      <c r="I173" s="259" t="str">
        <f>IF(A173="","",SUMIF('IMPRESSÃO (Aux)'!$A$4:$A$1048576,IMPRESSÃO!A173,'IMPRESSÃO (Aux)'!$I$4:$I$1048576))</f>
        <v/>
      </c>
    </row>
    <row r="174" spans="1:9" hidden="1" x14ac:dyDescent="0.25">
      <c r="A174" s="258" t="str">
        <f>IF('IMPRESSÃO (Aux)'!K174="","",'IMPRESSÃO (Aux)'!K174)</f>
        <v/>
      </c>
      <c r="B174" s="258" t="str">
        <f>IF(A174="","",VLOOKUP(A174,'IMPRESSÃO (Aux)'!$A$4:$I$1048576,2,0))</f>
        <v/>
      </c>
      <c r="C174" s="258" t="str">
        <f>IF(A174="","",IF(VLOOKUP(A174,'IMPRESSÃO (Aux)'!$A$4:$I$1048576,3,0)=0,"",VLOOKUP(A174,'IMPRESSÃO (Aux)'!$A$4:$I$1048576,3,0)))</f>
        <v/>
      </c>
      <c r="D174" s="258" t="str">
        <f>IF(A174="","",SUMIF('IMPRESSÃO (Aux)'!$A$4:$A$1048576,IMPRESSÃO!A174,'IMPRESSÃO (Aux)'!$D$4:$D$1048576))</f>
        <v/>
      </c>
      <c r="E174" s="258" t="str">
        <f>IF(A174="","",VLOOKUP(A174,'IMPRESSÃO (Aux)'!$A$4:$I$1048576,5,0))</f>
        <v/>
      </c>
      <c r="F174" s="258" t="str">
        <f>IF(A174="","",VLOOKUP(A174,'IMPRESSÃO (Aux)'!$A$4:$I$1048576,6,0))</f>
        <v/>
      </c>
      <c r="G174" s="258" t="str">
        <f>IF(A174="","",VLOOKUP(A174,'IMPRESSÃO (Aux)'!$A$4:$I$1048576,7,0))</f>
        <v/>
      </c>
      <c r="H174" s="258" t="str">
        <f>IF(A174="","",VLOOKUP(A174,'IMPRESSÃO (Aux)'!$A$4:$I$1048576,8,0))</f>
        <v/>
      </c>
      <c r="I174" s="259" t="str">
        <f>IF(A174="","",SUMIF('IMPRESSÃO (Aux)'!$A$4:$A$1048576,IMPRESSÃO!A174,'IMPRESSÃO (Aux)'!$I$4:$I$1048576))</f>
        <v/>
      </c>
    </row>
    <row r="175" spans="1:9" hidden="1" x14ac:dyDescent="0.25">
      <c r="A175" s="258" t="str">
        <f>IF('IMPRESSÃO (Aux)'!K175="","",'IMPRESSÃO (Aux)'!K175)</f>
        <v/>
      </c>
      <c r="B175" s="258" t="str">
        <f>IF(A175="","",VLOOKUP(A175,'IMPRESSÃO (Aux)'!$A$4:$I$1048576,2,0))</f>
        <v/>
      </c>
      <c r="C175" s="258" t="str">
        <f>IF(A175="","",IF(VLOOKUP(A175,'IMPRESSÃO (Aux)'!$A$4:$I$1048576,3,0)=0,"",VLOOKUP(A175,'IMPRESSÃO (Aux)'!$A$4:$I$1048576,3,0)))</f>
        <v/>
      </c>
      <c r="D175" s="258" t="str">
        <f>IF(A175="","",SUMIF('IMPRESSÃO (Aux)'!$A$4:$A$1048576,IMPRESSÃO!A175,'IMPRESSÃO (Aux)'!$D$4:$D$1048576))</f>
        <v/>
      </c>
      <c r="E175" s="258" t="str">
        <f>IF(A175="","",VLOOKUP(A175,'IMPRESSÃO (Aux)'!$A$4:$I$1048576,5,0))</f>
        <v/>
      </c>
      <c r="F175" s="258" t="str">
        <f>IF(A175="","",VLOOKUP(A175,'IMPRESSÃO (Aux)'!$A$4:$I$1048576,6,0))</f>
        <v/>
      </c>
      <c r="G175" s="258" t="str">
        <f>IF(A175="","",VLOOKUP(A175,'IMPRESSÃO (Aux)'!$A$4:$I$1048576,7,0))</f>
        <v/>
      </c>
      <c r="H175" s="258" t="str">
        <f>IF(A175="","",VLOOKUP(A175,'IMPRESSÃO (Aux)'!$A$4:$I$1048576,8,0))</f>
        <v/>
      </c>
      <c r="I175" s="259" t="str">
        <f>IF(A175="","",SUMIF('IMPRESSÃO (Aux)'!$A$4:$A$1048576,IMPRESSÃO!A175,'IMPRESSÃO (Aux)'!$I$4:$I$1048576))</f>
        <v/>
      </c>
    </row>
    <row r="176" spans="1:9" hidden="1" x14ac:dyDescent="0.25">
      <c r="A176" s="258" t="str">
        <f>IF('IMPRESSÃO (Aux)'!K176="","",'IMPRESSÃO (Aux)'!K176)</f>
        <v/>
      </c>
      <c r="B176" s="258" t="str">
        <f>IF(A176="","",VLOOKUP(A176,'IMPRESSÃO (Aux)'!$A$4:$I$1048576,2,0))</f>
        <v/>
      </c>
      <c r="C176" s="258" t="str">
        <f>IF(A176="","",IF(VLOOKUP(A176,'IMPRESSÃO (Aux)'!$A$4:$I$1048576,3,0)=0,"",VLOOKUP(A176,'IMPRESSÃO (Aux)'!$A$4:$I$1048576,3,0)))</f>
        <v/>
      </c>
      <c r="D176" s="258" t="str">
        <f>IF(A176="","",SUMIF('IMPRESSÃO (Aux)'!$A$4:$A$1048576,IMPRESSÃO!A176,'IMPRESSÃO (Aux)'!$D$4:$D$1048576))</f>
        <v/>
      </c>
      <c r="E176" s="258" t="str">
        <f>IF(A176="","",VLOOKUP(A176,'IMPRESSÃO (Aux)'!$A$4:$I$1048576,5,0))</f>
        <v/>
      </c>
      <c r="F176" s="258" t="str">
        <f>IF(A176="","",VLOOKUP(A176,'IMPRESSÃO (Aux)'!$A$4:$I$1048576,6,0))</f>
        <v/>
      </c>
      <c r="G176" s="258" t="str">
        <f>IF(A176="","",VLOOKUP(A176,'IMPRESSÃO (Aux)'!$A$4:$I$1048576,7,0))</f>
        <v/>
      </c>
      <c r="H176" s="258" t="str">
        <f>IF(A176="","",VLOOKUP(A176,'IMPRESSÃO (Aux)'!$A$4:$I$1048576,8,0))</f>
        <v/>
      </c>
      <c r="I176" s="259" t="str">
        <f>IF(A176="","",SUMIF('IMPRESSÃO (Aux)'!$A$4:$A$1048576,IMPRESSÃO!A176,'IMPRESSÃO (Aux)'!$I$4:$I$1048576))</f>
        <v/>
      </c>
    </row>
    <row r="177" spans="1:9" hidden="1" x14ac:dyDescent="0.25">
      <c r="A177" s="258" t="str">
        <f>IF('IMPRESSÃO (Aux)'!K177="","",'IMPRESSÃO (Aux)'!K177)</f>
        <v/>
      </c>
      <c r="B177" s="258" t="str">
        <f>IF(A177="","",VLOOKUP(A177,'IMPRESSÃO (Aux)'!$A$4:$I$1048576,2,0))</f>
        <v/>
      </c>
      <c r="C177" s="258" t="str">
        <f>IF(A177="","",IF(VLOOKUP(A177,'IMPRESSÃO (Aux)'!$A$4:$I$1048576,3,0)=0,"",VLOOKUP(A177,'IMPRESSÃO (Aux)'!$A$4:$I$1048576,3,0)))</f>
        <v/>
      </c>
      <c r="D177" s="258" t="str">
        <f>IF(A177="","",SUMIF('IMPRESSÃO (Aux)'!$A$4:$A$1048576,IMPRESSÃO!A177,'IMPRESSÃO (Aux)'!$D$4:$D$1048576))</f>
        <v/>
      </c>
      <c r="E177" s="258" t="str">
        <f>IF(A177="","",VLOOKUP(A177,'IMPRESSÃO (Aux)'!$A$4:$I$1048576,5,0))</f>
        <v/>
      </c>
      <c r="F177" s="258" t="str">
        <f>IF(A177="","",VLOOKUP(A177,'IMPRESSÃO (Aux)'!$A$4:$I$1048576,6,0))</f>
        <v/>
      </c>
      <c r="G177" s="258" t="str">
        <f>IF(A177="","",VLOOKUP(A177,'IMPRESSÃO (Aux)'!$A$4:$I$1048576,7,0))</f>
        <v/>
      </c>
      <c r="H177" s="258" t="str">
        <f>IF(A177="","",VLOOKUP(A177,'IMPRESSÃO (Aux)'!$A$4:$I$1048576,8,0))</f>
        <v/>
      </c>
      <c r="I177" s="259" t="str">
        <f>IF(A177="","",SUMIF('IMPRESSÃO (Aux)'!$A$4:$A$1048576,IMPRESSÃO!A177,'IMPRESSÃO (Aux)'!$I$4:$I$1048576))</f>
        <v/>
      </c>
    </row>
    <row r="178" spans="1:9" hidden="1" x14ac:dyDescent="0.25">
      <c r="A178" s="258" t="str">
        <f>IF('IMPRESSÃO (Aux)'!K178="","",'IMPRESSÃO (Aux)'!K178)</f>
        <v/>
      </c>
      <c r="B178" s="258" t="str">
        <f>IF(A178="","",VLOOKUP(A178,'IMPRESSÃO (Aux)'!$A$4:$I$1048576,2,0))</f>
        <v/>
      </c>
      <c r="C178" s="258" t="str">
        <f>IF(A178="","",IF(VLOOKUP(A178,'IMPRESSÃO (Aux)'!$A$4:$I$1048576,3,0)=0,"",VLOOKUP(A178,'IMPRESSÃO (Aux)'!$A$4:$I$1048576,3,0)))</f>
        <v/>
      </c>
      <c r="D178" s="258" t="str">
        <f>IF(A178="","",SUMIF('IMPRESSÃO (Aux)'!$A$4:$A$1048576,IMPRESSÃO!A178,'IMPRESSÃO (Aux)'!$D$4:$D$1048576))</f>
        <v/>
      </c>
      <c r="E178" s="258" t="str">
        <f>IF(A178="","",VLOOKUP(A178,'IMPRESSÃO (Aux)'!$A$4:$I$1048576,5,0))</f>
        <v/>
      </c>
      <c r="F178" s="258" t="str">
        <f>IF(A178="","",VLOOKUP(A178,'IMPRESSÃO (Aux)'!$A$4:$I$1048576,6,0))</f>
        <v/>
      </c>
      <c r="G178" s="258" t="str">
        <f>IF(A178="","",VLOOKUP(A178,'IMPRESSÃO (Aux)'!$A$4:$I$1048576,7,0))</f>
        <v/>
      </c>
      <c r="H178" s="258" t="str">
        <f>IF(A178="","",VLOOKUP(A178,'IMPRESSÃO (Aux)'!$A$4:$I$1048576,8,0))</f>
        <v/>
      </c>
      <c r="I178" s="259" t="str">
        <f>IF(A178="","",SUMIF('IMPRESSÃO (Aux)'!$A$4:$A$1048576,IMPRESSÃO!A178,'IMPRESSÃO (Aux)'!$I$4:$I$1048576))</f>
        <v/>
      </c>
    </row>
    <row r="179" spans="1:9" hidden="1" x14ac:dyDescent="0.25">
      <c r="A179" s="258" t="str">
        <f>IF('IMPRESSÃO (Aux)'!K179="","",'IMPRESSÃO (Aux)'!K179)</f>
        <v/>
      </c>
      <c r="B179" s="258" t="str">
        <f>IF(A179="","",VLOOKUP(A179,'IMPRESSÃO (Aux)'!$A$4:$I$1048576,2,0))</f>
        <v/>
      </c>
      <c r="C179" s="258" t="str">
        <f>IF(A179="","",IF(VLOOKUP(A179,'IMPRESSÃO (Aux)'!$A$4:$I$1048576,3,0)=0,"",VLOOKUP(A179,'IMPRESSÃO (Aux)'!$A$4:$I$1048576,3,0)))</f>
        <v/>
      </c>
      <c r="D179" s="258" t="str">
        <f>IF(A179="","",SUMIF('IMPRESSÃO (Aux)'!$A$4:$A$1048576,IMPRESSÃO!A179,'IMPRESSÃO (Aux)'!$D$4:$D$1048576))</f>
        <v/>
      </c>
      <c r="E179" s="258" t="str">
        <f>IF(A179="","",VLOOKUP(A179,'IMPRESSÃO (Aux)'!$A$4:$I$1048576,5,0))</f>
        <v/>
      </c>
      <c r="F179" s="258" t="str">
        <f>IF(A179="","",VLOOKUP(A179,'IMPRESSÃO (Aux)'!$A$4:$I$1048576,6,0))</f>
        <v/>
      </c>
      <c r="G179" s="258" t="str">
        <f>IF(A179="","",VLOOKUP(A179,'IMPRESSÃO (Aux)'!$A$4:$I$1048576,7,0))</f>
        <v/>
      </c>
      <c r="H179" s="258" t="str">
        <f>IF(A179="","",VLOOKUP(A179,'IMPRESSÃO (Aux)'!$A$4:$I$1048576,8,0))</f>
        <v/>
      </c>
      <c r="I179" s="259" t="str">
        <f>IF(A179="","",SUMIF('IMPRESSÃO (Aux)'!$A$4:$A$1048576,IMPRESSÃO!A179,'IMPRESSÃO (Aux)'!$I$4:$I$1048576))</f>
        <v/>
      </c>
    </row>
    <row r="180" spans="1:9" hidden="1" x14ac:dyDescent="0.25">
      <c r="A180" s="258" t="str">
        <f>IF('IMPRESSÃO (Aux)'!K180="","",'IMPRESSÃO (Aux)'!K180)</f>
        <v/>
      </c>
      <c r="B180" s="258" t="str">
        <f>IF(A180="","",VLOOKUP(A180,'IMPRESSÃO (Aux)'!$A$4:$I$1048576,2,0))</f>
        <v/>
      </c>
      <c r="C180" s="258" t="str">
        <f>IF(A180="","",IF(VLOOKUP(A180,'IMPRESSÃO (Aux)'!$A$4:$I$1048576,3,0)=0,"",VLOOKUP(A180,'IMPRESSÃO (Aux)'!$A$4:$I$1048576,3,0)))</f>
        <v/>
      </c>
      <c r="D180" s="258" t="str">
        <f>IF(A180="","",SUMIF('IMPRESSÃO (Aux)'!$A$4:$A$1048576,IMPRESSÃO!A180,'IMPRESSÃO (Aux)'!$D$4:$D$1048576))</f>
        <v/>
      </c>
      <c r="E180" s="258" t="str">
        <f>IF(A180="","",VLOOKUP(A180,'IMPRESSÃO (Aux)'!$A$4:$I$1048576,5,0))</f>
        <v/>
      </c>
      <c r="F180" s="258" t="str">
        <f>IF(A180="","",VLOOKUP(A180,'IMPRESSÃO (Aux)'!$A$4:$I$1048576,6,0))</f>
        <v/>
      </c>
      <c r="G180" s="258" t="str">
        <f>IF(A180="","",VLOOKUP(A180,'IMPRESSÃO (Aux)'!$A$4:$I$1048576,7,0))</f>
        <v/>
      </c>
      <c r="H180" s="258" t="str">
        <f>IF(A180="","",VLOOKUP(A180,'IMPRESSÃO (Aux)'!$A$4:$I$1048576,8,0))</f>
        <v/>
      </c>
      <c r="I180" s="259" t="str">
        <f>IF(A180="","",SUMIF('IMPRESSÃO (Aux)'!$A$4:$A$1048576,IMPRESSÃO!A180,'IMPRESSÃO (Aux)'!$I$4:$I$1048576))</f>
        <v/>
      </c>
    </row>
    <row r="181" spans="1:9" hidden="1" x14ac:dyDescent="0.25">
      <c r="A181" s="258" t="str">
        <f>IF('IMPRESSÃO (Aux)'!K181="","",'IMPRESSÃO (Aux)'!K181)</f>
        <v/>
      </c>
      <c r="B181" s="258" t="str">
        <f>IF(A181="","",VLOOKUP(A181,'IMPRESSÃO (Aux)'!$A$4:$I$1048576,2,0))</f>
        <v/>
      </c>
      <c r="C181" s="258" t="str">
        <f>IF(A181="","",IF(VLOOKUP(A181,'IMPRESSÃO (Aux)'!$A$4:$I$1048576,3,0)=0,"",VLOOKUP(A181,'IMPRESSÃO (Aux)'!$A$4:$I$1048576,3,0)))</f>
        <v/>
      </c>
      <c r="D181" s="258" t="str">
        <f>IF(A181="","",SUMIF('IMPRESSÃO (Aux)'!$A$4:$A$1048576,IMPRESSÃO!A181,'IMPRESSÃO (Aux)'!$D$4:$D$1048576))</f>
        <v/>
      </c>
      <c r="E181" s="258" t="str">
        <f>IF(A181="","",VLOOKUP(A181,'IMPRESSÃO (Aux)'!$A$4:$I$1048576,5,0))</f>
        <v/>
      </c>
      <c r="F181" s="258" t="str">
        <f>IF(A181="","",VLOOKUP(A181,'IMPRESSÃO (Aux)'!$A$4:$I$1048576,6,0))</f>
        <v/>
      </c>
      <c r="G181" s="258" t="str">
        <f>IF(A181="","",VLOOKUP(A181,'IMPRESSÃO (Aux)'!$A$4:$I$1048576,7,0))</f>
        <v/>
      </c>
      <c r="H181" s="258" t="str">
        <f>IF(A181="","",VLOOKUP(A181,'IMPRESSÃO (Aux)'!$A$4:$I$1048576,8,0))</f>
        <v/>
      </c>
      <c r="I181" s="259" t="str">
        <f>IF(A181="","",SUMIF('IMPRESSÃO (Aux)'!$A$4:$A$1048576,IMPRESSÃO!A181,'IMPRESSÃO (Aux)'!$I$4:$I$1048576))</f>
        <v/>
      </c>
    </row>
    <row r="182" spans="1:9" hidden="1" x14ac:dyDescent="0.25">
      <c r="A182" s="258" t="str">
        <f>IF('IMPRESSÃO (Aux)'!K182="","",'IMPRESSÃO (Aux)'!K182)</f>
        <v/>
      </c>
      <c r="B182" s="258" t="str">
        <f>IF(A182="","",VLOOKUP(A182,'IMPRESSÃO (Aux)'!$A$4:$I$1048576,2,0))</f>
        <v/>
      </c>
      <c r="C182" s="258" t="str">
        <f>IF(A182="","",IF(VLOOKUP(A182,'IMPRESSÃO (Aux)'!$A$4:$I$1048576,3,0)=0,"",VLOOKUP(A182,'IMPRESSÃO (Aux)'!$A$4:$I$1048576,3,0)))</f>
        <v/>
      </c>
      <c r="D182" s="258" t="str">
        <f>IF(A182="","",SUMIF('IMPRESSÃO (Aux)'!$A$4:$A$1048576,IMPRESSÃO!A182,'IMPRESSÃO (Aux)'!$D$4:$D$1048576))</f>
        <v/>
      </c>
      <c r="E182" s="258" t="str">
        <f>IF(A182="","",VLOOKUP(A182,'IMPRESSÃO (Aux)'!$A$4:$I$1048576,5,0))</f>
        <v/>
      </c>
      <c r="F182" s="258" t="str">
        <f>IF(A182="","",VLOOKUP(A182,'IMPRESSÃO (Aux)'!$A$4:$I$1048576,6,0))</f>
        <v/>
      </c>
      <c r="G182" s="258" t="str">
        <f>IF(A182="","",VLOOKUP(A182,'IMPRESSÃO (Aux)'!$A$4:$I$1048576,7,0))</f>
        <v/>
      </c>
      <c r="H182" s="258" t="str">
        <f>IF(A182="","",VLOOKUP(A182,'IMPRESSÃO (Aux)'!$A$4:$I$1048576,8,0))</f>
        <v/>
      </c>
      <c r="I182" s="259" t="str">
        <f>IF(A182="","",SUMIF('IMPRESSÃO (Aux)'!$A$4:$A$1048576,IMPRESSÃO!A182,'IMPRESSÃO (Aux)'!$I$4:$I$1048576))</f>
        <v/>
      </c>
    </row>
    <row r="183" spans="1:9" hidden="1" x14ac:dyDescent="0.25">
      <c r="A183" s="258" t="str">
        <f>IF('IMPRESSÃO (Aux)'!K183="","",'IMPRESSÃO (Aux)'!K183)</f>
        <v/>
      </c>
      <c r="B183" s="258" t="str">
        <f>IF(A183="","",VLOOKUP(A183,'IMPRESSÃO (Aux)'!$A$4:$I$1048576,2,0))</f>
        <v/>
      </c>
      <c r="C183" s="258" t="str">
        <f>IF(A183="","",IF(VLOOKUP(A183,'IMPRESSÃO (Aux)'!$A$4:$I$1048576,3,0)=0,"",VLOOKUP(A183,'IMPRESSÃO (Aux)'!$A$4:$I$1048576,3,0)))</f>
        <v/>
      </c>
      <c r="D183" s="258" t="str">
        <f>IF(A183="","",SUMIF('IMPRESSÃO (Aux)'!$A$4:$A$1048576,IMPRESSÃO!A183,'IMPRESSÃO (Aux)'!$D$4:$D$1048576))</f>
        <v/>
      </c>
      <c r="E183" s="258" t="str">
        <f>IF(A183="","",VLOOKUP(A183,'IMPRESSÃO (Aux)'!$A$4:$I$1048576,5,0))</f>
        <v/>
      </c>
      <c r="F183" s="258" t="str">
        <f>IF(A183="","",VLOOKUP(A183,'IMPRESSÃO (Aux)'!$A$4:$I$1048576,6,0))</f>
        <v/>
      </c>
      <c r="G183" s="258" t="str">
        <f>IF(A183="","",VLOOKUP(A183,'IMPRESSÃO (Aux)'!$A$4:$I$1048576,7,0))</f>
        <v/>
      </c>
      <c r="H183" s="258" t="str">
        <f>IF(A183="","",VLOOKUP(A183,'IMPRESSÃO (Aux)'!$A$4:$I$1048576,8,0))</f>
        <v/>
      </c>
      <c r="I183" s="259" t="str">
        <f>IF(A183="","",SUMIF('IMPRESSÃO (Aux)'!$A$4:$A$1048576,IMPRESSÃO!A183,'IMPRESSÃO (Aux)'!$I$4:$I$1048576))</f>
        <v/>
      </c>
    </row>
    <row r="184" spans="1:9" hidden="1" x14ac:dyDescent="0.25">
      <c r="A184" s="258" t="str">
        <f>IF('IMPRESSÃO (Aux)'!K184="","",'IMPRESSÃO (Aux)'!K184)</f>
        <v/>
      </c>
      <c r="B184" s="258" t="str">
        <f>IF(A184="","",VLOOKUP(A184,'IMPRESSÃO (Aux)'!$A$4:$I$1048576,2,0))</f>
        <v/>
      </c>
      <c r="C184" s="258" t="str">
        <f>IF(A184="","",IF(VLOOKUP(A184,'IMPRESSÃO (Aux)'!$A$4:$I$1048576,3,0)=0,"",VLOOKUP(A184,'IMPRESSÃO (Aux)'!$A$4:$I$1048576,3,0)))</f>
        <v/>
      </c>
      <c r="D184" s="258" t="str">
        <f>IF(A184="","",SUMIF('IMPRESSÃO (Aux)'!$A$4:$A$1048576,IMPRESSÃO!A184,'IMPRESSÃO (Aux)'!$D$4:$D$1048576))</f>
        <v/>
      </c>
      <c r="E184" s="258" t="str">
        <f>IF(A184="","",VLOOKUP(A184,'IMPRESSÃO (Aux)'!$A$4:$I$1048576,5,0))</f>
        <v/>
      </c>
      <c r="F184" s="258" t="str">
        <f>IF(A184="","",VLOOKUP(A184,'IMPRESSÃO (Aux)'!$A$4:$I$1048576,6,0))</f>
        <v/>
      </c>
      <c r="G184" s="258" t="str">
        <f>IF(A184="","",VLOOKUP(A184,'IMPRESSÃO (Aux)'!$A$4:$I$1048576,7,0))</f>
        <v/>
      </c>
      <c r="H184" s="258" t="str">
        <f>IF(A184="","",VLOOKUP(A184,'IMPRESSÃO (Aux)'!$A$4:$I$1048576,8,0))</f>
        <v/>
      </c>
      <c r="I184" s="259" t="str">
        <f>IF(A184="","",SUMIF('IMPRESSÃO (Aux)'!$A$4:$A$1048576,IMPRESSÃO!A184,'IMPRESSÃO (Aux)'!$I$4:$I$1048576))</f>
        <v/>
      </c>
    </row>
    <row r="185" spans="1:9" hidden="1" x14ac:dyDescent="0.25">
      <c r="A185" s="258" t="str">
        <f>IF('IMPRESSÃO (Aux)'!K185="","",'IMPRESSÃO (Aux)'!K185)</f>
        <v/>
      </c>
      <c r="B185" s="258" t="str">
        <f>IF(A185="","",VLOOKUP(A185,'IMPRESSÃO (Aux)'!$A$4:$I$1048576,2,0))</f>
        <v/>
      </c>
      <c r="C185" s="258" t="str">
        <f>IF(A185="","",IF(VLOOKUP(A185,'IMPRESSÃO (Aux)'!$A$4:$I$1048576,3,0)=0,"",VLOOKUP(A185,'IMPRESSÃO (Aux)'!$A$4:$I$1048576,3,0)))</f>
        <v/>
      </c>
      <c r="D185" s="258" t="str">
        <f>IF(A185="","",SUMIF('IMPRESSÃO (Aux)'!$A$4:$A$1048576,IMPRESSÃO!A185,'IMPRESSÃO (Aux)'!$D$4:$D$1048576))</f>
        <v/>
      </c>
      <c r="E185" s="258" t="str">
        <f>IF(A185="","",VLOOKUP(A185,'IMPRESSÃO (Aux)'!$A$4:$I$1048576,5,0))</f>
        <v/>
      </c>
      <c r="F185" s="258" t="str">
        <f>IF(A185="","",VLOOKUP(A185,'IMPRESSÃO (Aux)'!$A$4:$I$1048576,6,0))</f>
        <v/>
      </c>
      <c r="G185" s="258" t="str">
        <f>IF(A185="","",VLOOKUP(A185,'IMPRESSÃO (Aux)'!$A$4:$I$1048576,7,0))</f>
        <v/>
      </c>
      <c r="H185" s="258" t="str">
        <f>IF(A185="","",VLOOKUP(A185,'IMPRESSÃO (Aux)'!$A$4:$I$1048576,8,0))</f>
        <v/>
      </c>
      <c r="I185" s="259" t="str">
        <f>IF(A185="","",SUMIF('IMPRESSÃO (Aux)'!$A$4:$A$1048576,IMPRESSÃO!A185,'IMPRESSÃO (Aux)'!$I$4:$I$1048576))</f>
        <v/>
      </c>
    </row>
    <row r="186" spans="1:9" hidden="1" x14ac:dyDescent="0.25">
      <c r="A186" s="258" t="str">
        <f>IF('IMPRESSÃO (Aux)'!K186="","",'IMPRESSÃO (Aux)'!K186)</f>
        <v/>
      </c>
      <c r="B186" s="258" t="str">
        <f>IF(A186="","",VLOOKUP(A186,'IMPRESSÃO (Aux)'!$A$4:$I$1048576,2,0))</f>
        <v/>
      </c>
      <c r="C186" s="258" t="str">
        <f>IF(A186="","",IF(VLOOKUP(A186,'IMPRESSÃO (Aux)'!$A$4:$I$1048576,3,0)=0,"",VLOOKUP(A186,'IMPRESSÃO (Aux)'!$A$4:$I$1048576,3,0)))</f>
        <v/>
      </c>
      <c r="D186" s="258" t="str">
        <f>IF(A186="","",SUMIF('IMPRESSÃO (Aux)'!$A$4:$A$1048576,IMPRESSÃO!A186,'IMPRESSÃO (Aux)'!$D$4:$D$1048576))</f>
        <v/>
      </c>
      <c r="E186" s="258" t="str">
        <f>IF(A186="","",VLOOKUP(A186,'IMPRESSÃO (Aux)'!$A$4:$I$1048576,5,0))</f>
        <v/>
      </c>
      <c r="F186" s="258" t="str">
        <f>IF(A186="","",VLOOKUP(A186,'IMPRESSÃO (Aux)'!$A$4:$I$1048576,6,0))</f>
        <v/>
      </c>
      <c r="G186" s="258" t="str">
        <f>IF(A186="","",VLOOKUP(A186,'IMPRESSÃO (Aux)'!$A$4:$I$1048576,7,0))</f>
        <v/>
      </c>
      <c r="H186" s="258" t="str">
        <f>IF(A186="","",VLOOKUP(A186,'IMPRESSÃO (Aux)'!$A$4:$I$1048576,8,0))</f>
        <v/>
      </c>
      <c r="I186" s="259" t="str">
        <f>IF(A186="","",SUMIF('IMPRESSÃO (Aux)'!$A$4:$A$1048576,IMPRESSÃO!A186,'IMPRESSÃO (Aux)'!$I$4:$I$1048576))</f>
        <v/>
      </c>
    </row>
    <row r="187" spans="1:9" hidden="1" x14ac:dyDescent="0.25">
      <c r="A187" s="258" t="str">
        <f>IF('IMPRESSÃO (Aux)'!K187="","",'IMPRESSÃO (Aux)'!K187)</f>
        <v/>
      </c>
      <c r="B187" s="258" t="str">
        <f>IF(A187="","",VLOOKUP(A187,'IMPRESSÃO (Aux)'!$A$4:$I$1048576,2,0))</f>
        <v/>
      </c>
      <c r="C187" s="258" t="str">
        <f>IF(A187="","",IF(VLOOKUP(A187,'IMPRESSÃO (Aux)'!$A$4:$I$1048576,3,0)=0,"",VLOOKUP(A187,'IMPRESSÃO (Aux)'!$A$4:$I$1048576,3,0)))</f>
        <v/>
      </c>
      <c r="D187" s="258" t="str">
        <f>IF(A187="","",SUMIF('IMPRESSÃO (Aux)'!$A$4:$A$1048576,IMPRESSÃO!A187,'IMPRESSÃO (Aux)'!$D$4:$D$1048576))</f>
        <v/>
      </c>
      <c r="E187" s="258" t="str">
        <f>IF(A187="","",VLOOKUP(A187,'IMPRESSÃO (Aux)'!$A$4:$I$1048576,5,0))</f>
        <v/>
      </c>
      <c r="F187" s="258" t="str">
        <f>IF(A187="","",VLOOKUP(A187,'IMPRESSÃO (Aux)'!$A$4:$I$1048576,6,0))</f>
        <v/>
      </c>
      <c r="G187" s="258" t="str">
        <f>IF(A187="","",VLOOKUP(A187,'IMPRESSÃO (Aux)'!$A$4:$I$1048576,7,0))</f>
        <v/>
      </c>
      <c r="H187" s="258" t="str">
        <f>IF(A187="","",VLOOKUP(A187,'IMPRESSÃO (Aux)'!$A$4:$I$1048576,8,0))</f>
        <v/>
      </c>
      <c r="I187" s="259" t="str">
        <f>IF(A187="","",SUMIF('IMPRESSÃO (Aux)'!$A$4:$A$1048576,IMPRESSÃO!A187,'IMPRESSÃO (Aux)'!$I$4:$I$1048576))</f>
        <v/>
      </c>
    </row>
    <row r="188" spans="1:9" hidden="1" x14ac:dyDescent="0.25">
      <c r="A188" s="258" t="str">
        <f>IF('IMPRESSÃO (Aux)'!K188="","",'IMPRESSÃO (Aux)'!K188)</f>
        <v/>
      </c>
      <c r="B188" s="258" t="str">
        <f>IF(A188="","",VLOOKUP(A188,'IMPRESSÃO (Aux)'!$A$4:$I$1048576,2,0))</f>
        <v/>
      </c>
      <c r="C188" s="258" t="str">
        <f>IF(A188="","",IF(VLOOKUP(A188,'IMPRESSÃO (Aux)'!$A$4:$I$1048576,3,0)=0,"",VLOOKUP(A188,'IMPRESSÃO (Aux)'!$A$4:$I$1048576,3,0)))</f>
        <v/>
      </c>
      <c r="D188" s="258" t="str">
        <f>IF(A188="","",SUMIF('IMPRESSÃO (Aux)'!$A$4:$A$1048576,IMPRESSÃO!A188,'IMPRESSÃO (Aux)'!$D$4:$D$1048576))</f>
        <v/>
      </c>
      <c r="E188" s="258" t="str">
        <f>IF(A188="","",VLOOKUP(A188,'IMPRESSÃO (Aux)'!$A$4:$I$1048576,5,0))</f>
        <v/>
      </c>
      <c r="F188" s="258" t="str">
        <f>IF(A188="","",VLOOKUP(A188,'IMPRESSÃO (Aux)'!$A$4:$I$1048576,6,0))</f>
        <v/>
      </c>
      <c r="G188" s="258" t="str">
        <f>IF(A188="","",VLOOKUP(A188,'IMPRESSÃO (Aux)'!$A$4:$I$1048576,7,0))</f>
        <v/>
      </c>
      <c r="H188" s="258" t="str">
        <f>IF(A188="","",VLOOKUP(A188,'IMPRESSÃO (Aux)'!$A$4:$I$1048576,8,0))</f>
        <v/>
      </c>
      <c r="I188" s="259" t="str">
        <f>IF(A188="","",SUMIF('IMPRESSÃO (Aux)'!$A$4:$A$1048576,IMPRESSÃO!A188,'IMPRESSÃO (Aux)'!$I$4:$I$1048576))</f>
        <v/>
      </c>
    </row>
    <row r="189" spans="1:9" hidden="1" x14ac:dyDescent="0.25">
      <c r="A189" s="258" t="str">
        <f>IF('IMPRESSÃO (Aux)'!K189="","",'IMPRESSÃO (Aux)'!K189)</f>
        <v/>
      </c>
      <c r="B189" s="258" t="str">
        <f>IF(A189="","",VLOOKUP(A189,'IMPRESSÃO (Aux)'!$A$4:$I$1048576,2,0))</f>
        <v/>
      </c>
      <c r="C189" s="258" t="str">
        <f>IF(A189="","",IF(VLOOKUP(A189,'IMPRESSÃO (Aux)'!$A$4:$I$1048576,3,0)=0,"",VLOOKUP(A189,'IMPRESSÃO (Aux)'!$A$4:$I$1048576,3,0)))</f>
        <v/>
      </c>
      <c r="D189" s="258" t="str">
        <f>IF(A189="","",SUMIF('IMPRESSÃO (Aux)'!$A$4:$A$1048576,IMPRESSÃO!A189,'IMPRESSÃO (Aux)'!$D$4:$D$1048576))</f>
        <v/>
      </c>
      <c r="E189" s="258" t="str">
        <f>IF(A189="","",VLOOKUP(A189,'IMPRESSÃO (Aux)'!$A$4:$I$1048576,5,0))</f>
        <v/>
      </c>
      <c r="F189" s="258" t="str">
        <f>IF(A189="","",VLOOKUP(A189,'IMPRESSÃO (Aux)'!$A$4:$I$1048576,6,0))</f>
        <v/>
      </c>
      <c r="G189" s="258" t="str">
        <f>IF(A189="","",VLOOKUP(A189,'IMPRESSÃO (Aux)'!$A$4:$I$1048576,7,0))</f>
        <v/>
      </c>
      <c r="H189" s="258" t="str">
        <f>IF(A189="","",VLOOKUP(A189,'IMPRESSÃO (Aux)'!$A$4:$I$1048576,8,0))</f>
        <v/>
      </c>
      <c r="I189" s="259" t="str">
        <f>IF(A189="","",SUMIF('IMPRESSÃO (Aux)'!$A$4:$A$1048576,IMPRESSÃO!A189,'IMPRESSÃO (Aux)'!$I$4:$I$1048576))</f>
        <v/>
      </c>
    </row>
    <row r="190" spans="1:9" hidden="1" x14ac:dyDescent="0.25">
      <c r="A190" s="258" t="str">
        <f>IF('IMPRESSÃO (Aux)'!K190="","",'IMPRESSÃO (Aux)'!K190)</f>
        <v/>
      </c>
      <c r="B190" s="258" t="str">
        <f>IF(A190="","",VLOOKUP(A190,'IMPRESSÃO (Aux)'!$A$4:$I$1048576,2,0))</f>
        <v/>
      </c>
      <c r="C190" s="258" t="str">
        <f>IF(A190="","",IF(VLOOKUP(A190,'IMPRESSÃO (Aux)'!$A$4:$I$1048576,3,0)=0,"",VLOOKUP(A190,'IMPRESSÃO (Aux)'!$A$4:$I$1048576,3,0)))</f>
        <v/>
      </c>
      <c r="D190" s="258" t="str">
        <f>IF(A190="","",SUMIF('IMPRESSÃO (Aux)'!$A$4:$A$1048576,IMPRESSÃO!A190,'IMPRESSÃO (Aux)'!$D$4:$D$1048576))</f>
        <v/>
      </c>
      <c r="E190" s="258" t="str">
        <f>IF(A190="","",VLOOKUP(A190,'IMPRESSÃO (Aux)'!$A$4:$I$1048576,5,0))</f>
        <v/>
      </c>
      <c r="F190" s="258" t="str">
        <f>IF(A190="","",VLOOKUP(A190,'IMPRESSÃO (Aux)'!$A$4:$I$1048576,6,0))</f>
        <v/>
      </c>
      <c r="G190" s="258" t="str">
        <f>IF(A190="","",VLOOKUP(A190,'IMPRESSÃO (Aux)'!$A$4:$I$1048576,7,0))</f>
        <v/>
      </c>
      <c r="H190" s="258" t="str">
        <f>IF(A190="","",VLOOKUP(A190,'IMPRESSÃO (Aux)'!$A$4:$I$1048576,8,0))</f>
        <v/>
      </c>
      <c r="I190" s="259" t="str">
        <f>IF(A190="","",SUMIF('IMPRESSÃO (Aux)'!$A$4:$A$1048576,IMPRESSÃO!A190,'IMPRESSÃO (Aux)'!$I$4:$I$1048576))</f>
        <v/>
      </c>
    </row>
    <row r="191" spans="1:9" hidden="1" x14ac:dyDescent="0.25">
      <c r="A191" s="258" t="str">
        <f>IF('IMPRESSÃO (Aux)'!K191="","",'IMPRESSÃO (Aux)'!K191)</f>
        <v/>
      </c>
      <c r="B191" s="258" t="str">
        <f>IF(A191="","",VLOOKUP(A191,'IMPRESSÃO (Aux)'!$A$4:$I$1048576,2,0))</f>
        <v/>
      </c>
      <c r="C191" s="258" t="str">
        <f>IF(A191="","",IF(VLOOKUP(A191,'IMPRESSÃO (Aux)'!$A$4:$I$1048576,3,0)=0,"",VLOOKUP(A191,'IMPRESSÃO (Aux)'!$A$4:$I$1048576,3,0)))</f>
        <v/>
      </c>
      <c r="D191" s="258" t="str">
        <f>IF(A191="","",SUMIF('IMPRESSÃO (Aux)'!$A$4:$A$1048576,IMPRESSÃO!A191,'IMPRESSÃO (Aux)'!$D$4:$D$1048576))</f>
        <v/>
      </c>
      <c r="E191" s="258" t="str">
        <f>IF(A191="","",VLOOKUP(A191,'IMPRESSÃO (Aux)'!$A$4:$I$1048576,5,0))</f>
        <v/>
      </c>
      <c r="F191" s="258" t="str">
        <f>IF(A191="","",VLOOKUP(A191,'IMPRESSÃO (Aux)'!$A$4:$I$1048576,6,0))</f>
        <v/>
      </c>
      <c r="G191" s="258" t="str">
        <f>IF(A191="","",VLOOKUP(A191,'IMPRESSÃO (Aux)'!$A$4:$I$1048576,7,0))</f>
        <v/>
      </c>
      <c r="H191" s="258" t="str">
        <f>IF(A191="","",VLOOKUP(A191,'IMPRESSÃO (Aux)'!$A$4:$I$1048576,8,0))</f>
        <v/>
      </c>
      <c r="I191" s="259" t="str">
        <f>IF(A191="","",SUMIF('IMPRESSÃO (Aux)'!$A$4:$A$1048576,IMPRESSÃO!A191,'IMPRESSÃO (Aux)'!$I$4:$I$1048576))</f>
        <v/>
      </c>
    </row>
    <row r="192" spans="1:9" hidden="1" x14ac:dyDescent="0.25">
      <c r="A192" s="258" t="str">
        <f>IF('IMPRESSÃO (Aux)'!K192="","",'IMPRESSÃO (Aux)'!K192)</f>
        <v/>
      </c>
      <c r="B192" s="258" t="str">
        <f>IF(A192="","",VLOOKUP(A192,'IMPRESSÃO (Aux)'!$A$4:$I$1048576,2,0))</f>
        <v/>
      </c>
      <c r="C192" s="258" t="str">
        <f>IF(A192="","",IF(VLOOKUP(A192,'IMPRESSÃO (Aux)'!$A$4:$I$1048576,3,0)=0,"",VLOOKUP(A192,'IMPRESSÃO (Aux)'!$A$4:$I$1048576,3,0)))</f>
        <v/>
      </c>
      <c r="D192" s="258" t="str">
        <f>IF(A192="","",SUMIF('IMPRESSÃO (Aux)'!$A$4:$A$1048576,IMPRESSÃO!A192,'IMPRESSÃO (Aux)'!$D$4:$D$1048576))</f>
        <v/>
      </c>
      <c r="E192" s="258" t="str">
        <f>IF(A192="","",VLOOKUP(A192,'IMPRESSÃO (Aux)'!$A$4:$I$1048576,5,0))</f>
        <v/>
      </c>
      <c r="F192" s="258" t="str">
        <f>IF(A192="","",VLOOKUP(A192,'IMPRESSÃO (Aux)'!$A$4:$I$1048576,6,0))</f>
        <v/>
      </c>
      <c r="G192" s="258" t="str">
        <f>IF(A192="","",VLOOKUP(A192,'IMPRESSÃO (Aux)'!$A$4:$I$1048576,7,0))</f>
        <v/>
      </c>
      <c r="H192" s="258" t="str">
        <f>IF(A192="","",VLOOKUP(A192,'IMPRESSÃO (Aux)'!$A$4:$I$1048576,8,0))</f>
        <v/>
      </c>
      <c r="I192" s="259" t="str">
        <f>IF(A192="","",SUMIF('IMPRESSÃO (Aux)'!$A$4:$A$1048576,IMPRESSÃO!A192,'IMPRESSÃO (Aux)'!$I$4:$I$1048576))</f>
        <v/>
      </c>
    </row>
    <row r="193" spans="1:9" hidden="1" x14ac:dyDescent="0.25">
      <c r="A193" s="258" t="str">
        <f>IF('IMPRESSÃO (Aux)'!K193="","",'IMPRESSÃO (Aux)'!K193)</f>
        <v/>
      </c>
      <c r="B193" s="258" t="str">
        <f>IF(A193="","",VLOOKUP(A193,'IMPRESSÃO (Aux)'!$A$4:$I$1048576,2,0))</f>
        <v/>
      </c>
      <c r="C193" s="258" t="str">
        <f>IF(A193="","",IF(VLOOKUP(A193,'IMPRESSÃO (Aux)'!$A$4:$I$1048576,3,0)=0,"",VLOOKUP(A193,'IMPRESSÃO (Aux)'!$A$4:$I$1048576,3,0)))</f>
        <v/>
      </c>
      <c r="D193" s="258" t="str">
        <f>IF(A193="","",SUMIF('IMPRESSÃO (Aux)'!$A$4:$A$1048576,IMPRESSÃO!A193,'IMPRESSÃO (Aux)'!$D$4:$D$1048576))</f>
        <v/>
      </c>
      <c r="E193" s="258" t="str">
        <f>IF(A193="","",VLOOKUP(A193,'IMPRESSÃO (Aux)'!$A$4:$I$1048576,5,0))</f>
        <v/>
      </c>
      <c r="F193" s="258" t="str">
        <f>IF(A193="","",VLOOKUP(A193,'IMPRESSÃO (Aux)'!$A$4:$I$1048576,6,0))</f>
        <v/>
      </c>
      <c r="G193" s="258" t="str">
        <f>IF(A193="","",VLOOKUP(A193,'IMPRESSÃO (Aux)'!$A$4:$I$1048576,7,0))</f>
        <v/>
      </c>
      <c r="H193" s="258" t="str">
        <f>IF(A193="","",VLOOKUP(A193,'IMPRESSÃO (Aux)'!$A$4:$I$1048576,8,0))</f>
        <v/>
      </c>
      <c r="I193" s="259" t="str">
        <f>IF(A193="","",SUMIF('IMPRESSÃO (Aux)'!$A$4:$A$1048576,IMPRESSÃO!A193,'IMPRESSÃO (Aux)'!$I$4:$I$1048576))</f>
        <v/>
      </c>
    </row>
    <row r="194" spans="1:9" hidden="1" x14ac:dyDescent="0.25">
      <c r="A194" s="258" t="str">
        <f>IF('IMPRESSÃO (Aux)'!K194="","",'IMPRESSÃO (Aux)'!K194)</f>
        <v/>
      </c>
      <c r="B194" s="258" t="str">
        <f>IF(A194="","",VLOOKUP(A194,'IMPRESSÃO (Aux)'!$A$4:$I$1048576,2,0))</f>
        <v/>
      </c>
      <c r="C194" s="258" t="str">
        <f>IF(A194="","",IF(VLOOKUP(A194,'IMPRESSÃO (Aux)'!$A$4:$I$1048576,3,0)=0,"",VLOOKUP(A194,'IMPRESSÃO (Aux)'!$A$4:$I$1048576,3,0)))</f>
        <v/>
      </c>
      <c r="D194" s="258" t="str">
        <f>IF(A194="","",SUMIF('IMPRESSÃO (Aux)'!$A$4:$A$1048576,IMPRESSÃO!A194,'IMPRESSÃO (Aux)'!$D$4:$D$1048576))</f>
        <v/>
      </c>
      <c r="E194" s="258" t="str">
        <f>IF(A194="","",VLOOKUP(A194,'IMPRESSÃO (Aux)'!$A$4:$I$1048576,5,0))</f>
        <v/>
      </c>
      <c r="F194" s="258" t="str">
        <f>IF(A194="","",VLOOKUP(A194,'IMPRESSÃO (Aux)'!$A$4:$I$1048576,6,0))</f>
        <v/>
      </c>
      <c r="G194" s="258" t="str">
        <f>IF(A194="","",VLOOKUP(A194,'IMPRESSÃO (Aux)'!$A$4:$I$1048576,7,0))</f>
        <v/>
      </c>
      <c r="H194" s="258" t="str">
        <f>IF(A194="","",VLOOKUP(A194,'IMPRESSÃO (Aux)'!$A$4:$I$1048576,8,0))</f>
        <v/>
      </c>
      <c r="I194" s="259" t="str">
        <f>IF(A194="","",SUMIF('IMPRESSÃO (Aux)'!$A$4:$A$1048576,IMPRESSÃO!A194,'IMPRESSÃO (Aux)'!$I$4:$I$1048576))</f>
        <v/>
      </c>
    </row>
    <row r="195" spans="1:9" hidden="1" x14ac:dyDescent="0.25">
      <c r="A195" s="258" t="str">
        <f>IF('IMPRESSÃO (Aux)'!K195="","",'IMPRESSÃO (Aux)'!K195)</f>
        <v/>
      </c>
      <c r="B195" s="258" t="str">
        <f>IF(A195="","",VLOOKUP(A195,'IMPRESSÃO (Aux)'!$A$4:$I$1048576,2,0))</f>
        <v/>
      </c>
      <c r="C195" s="258" t="str">
        <f>IF(A195="","",IF(VLOOKUP(A195,'IMPRESSÃO (Aux)'!$A$4:$I$1048576,3,0)=0,"",VLOOKUP(A195,'IMPRESSÃO (Aux)'!$A$4:$I$1048576,3,0)))</f>
        <v/>
      </c>
      <c r="D195" s="258" t="str">
        <f>IF(A195="","",SUMIF('IMPRESSÃO (Aux)'!$A$4:$A$1048576,IMPRESSÃO!A195,'IMPRESSÃO (Aux)'!$D$4:$D$1048576))</f>
        <v/>
      </c>
      <c r="E195" s="258" t="str">
        <f>IF(A195="","",VLOOKUP(A195,'IMPRESSÃO (Aux)'!$A$4:$I$1048576,5,0))</f>
        <v/>
      </c>
      <c r="F195" s="258" t="str">
        <f>IF(A195="","",VLOOKUP(A195,'IMPRESSÃO (Aux)'!$A$4:$I$1048576,6,0))</f>
        <v/>
      </c>
      <c r="G195" s="258" t="str">
        <f>IF(A195="","",VLOOKUP(A195,'IMPRESSÃO (Aux)'!$A$4:$I$1048576,7,0))</f>
        <v/>
      </c>
      <c r="H195" s="258" t="str">
        <f>IF(A195="","",VLOOKUP(A195,'IMPRESSÃO (Aux)'!$A$4:$I$1048576,8,0))</f>
        <v/>
      </c>
      <c r="I195" s="259" t="str">
        <f>IF(A195="","",SUMIF('IMPRESSÃO (Aux)'!$A$4:$A$1048576,IMPRESSÃO!A195,'IMPRESSÃO (Aux)'!$I$4:$I$1048576))</f>
        <v/>
      </c>
    </row>
    <row r="196" spans="1:9" hidden="1" x14ac:dyDescent="0.25">
      <c r="A196" s="258" t="str">
        <f>IF('IMPRESSÃO (Aux)'!K196="","",'IMPRESSÃO (Aux)'!K196)</f>
        <v/>
      </c>
      <c r="B196" s="258" t="str">
        <f>IF(A196="","",VLOOKUP(A196,'IMPRESSÃO (Aux)'!$A$4:$I$1048576,2,0))</f>
        <v/>
      </c>
      <c r="C196" s="258" t="str">
        <f>IF(A196="","",IF(VLOOKUP(A196,'IMPRESSÃO (Aux)'!$A$4:$I$1048576,3,0)=0,"",VLOOKUP(A196,'IMPRESSÃO (Aux)'!$A$4:$I$1048576,3,0)))</f>
        <v/>
      </c>
      <c r="D196" s="258" t="str">
        <f>IF(A196="","",SUMIF('IMPRESSÃO (Aux)'!$A$4:$A$1048576,IMPRESSÃO!A196,'IMPRESSÃO (Aux)'!$D$4:$D$1048576))</f>
        <v/>
      </c>
      <c r="E196" s="258" t="str">
        <f>IF(A196="","",VLOOKUP(A196,'IMPRESSÃO (Aux)'!$A$4:$I$1048576,5,0))</f>
        <v/>
      </c>
      <c r="F196" s="258" t="str">
        <f>IF(A196="","",VLOOKUP(A196,'IMPRESSÃO (Aux)'!$A$4:$I$1048576,6,0))</f>
        <v/>
      </c>
      <c r="G196" s="258" t="str">
        <f>IF(A196="","",VLOOKUP(A196,'IMPRESSÃO (Aux)'!$A$4:$I$1048576,7,0))</f>
        <v/>
      </c>
      <c r="H196" s="258" t="str">
        <f>IF(A196="","",VLOOKUP(A196,'IMPRESSÃO (Aux)'!$A$4:$I$1048576,8,0))</f>
        <v/>
      </c>
      <c r="I196" s="259" t="str">
        <f>IF(A196="","",SUMIF('IMPRESSÃO (Aux)'!$A$4:$A$1048576,IMPRESSÃO!A196,'IMPRESSÃO (Aux)'!$I$4:$I$1048576))</f>
        <v/>
      </c>
    </row>
    <row r="197" spans="1:9" hidden="1" x14ac:dyDescent="0.25">
      <c r="A197" s="258" t="str">
        <f>IF('IMPRESSÃO (Aux)'!K197="","",'IMPRESSÃO (Aux)'!K197)</f>
        <v/>
      </c>
      <c r="B197" s="258" t="str">
        <f>IF(A197="","",VLOOKUP(A197,'IMPRESSÃO (Aux)'!$A$4:$I$1048576,2,0))</f>
        <v/>
      </c>
      <c r="C197" s="258" t="str">
        <f>IF(A197="","",IF(VLOOKUP(A197,'IMPRESSÃO (Aux)'!$A$4:$I$1048576,3,0)=0,"",VLOOKUP(A197,'IMPRESSÃO (Aux)'!$A$4:$I$1048576,3,0)))</f>
        <v/>
      </c>
      <c r="D197" s="258" t="str">
        <f>IF(A197="","",SUMIF('IMPRESSÃO (Aux)'!$A$4:$A$1048576,IMPRESSÃO!A197,'IMPRESSÃO (Aux)'!$D$4:$D$1048576))</f>
        <v/>
      </c>
      <c r="E197" s="258" t="str">
        <f>IF(A197="","",VLOOKUP(A197,'IMPRESSÃO (Aux)'!$A$4:$I$1048576,5,0))</f>
        <v/>
      </c>
      <c r="F197" s="258" t="str">
        <f>IF(A197="","",VLOOKUP(A197,'IMPRESSÃO (Aux)'!$A$4:$I$1048576,6,0))</f>
        <v/>
      </c>
      <c r="G197" s="258" t="str">
        <f>IF(A197="","",VLOOKUP(A197,'IMPRESSÃO (Aux)'!$A$4:$I$1048576,7,0))</f>
        <v/>
      </c>
      <c r="H197" s="258" t="str">
        <f>IF(A197="","",VLOOKUP(A197,'IMPRESSÃO (Aux)'!$A$4:$I$1048576,8,0))</f>
        <v/>
      </c>
      <c r="I197" s="259" t="str">
        <f>IF(A197="","",SUMIF('IMPRESSÃO (Aux)'!$A$4:$A$1048576,IMPRESSÃO!A197,'IMPRESSÃO (Aux)'!$I$4:$I$1048576))</f>
        <v/>
      </c>
    </row>
    <row r="198" spans="1:9" hidden="1" x14ac:dyDescent="0.25">
      <c r="A198" s="258" t="str">
        <f>IF('IMPRESSÃO (Aux)'!K198="","",'IMPRESSÃO (Aux)'!K198)</f>
        <v/>
      </c>
      <c r="B198" s="258" t="str">
        <f>IF(A198="","",VLOOKUP(A198,'IMPRESSÃO (Aux)'!$A$4:$I$1048576,2,0))</f>
        <v/>
      </c>
      <c r="C198" s="258" t="str">
        <f>IF(A198="","",IF(VLOOKUP(A198,'IMPRESSÃO (Aux)'!$A$4:$I$1048576,3,0)=0,"",VLOOKUP(A198,'IMPRESSÃO (Aux)'!$A$4:$I$1048576,3,0)))</f>
        <v/>
      </c>
      <c r="D198" s="258" t="str">
        <f>IF(A198="","",SUMIF('IMPRESSÃO (Aux)'!$A$4:$A$1048576,IMPRESSÃO!A198,'IMPRESSÃO (Aux)'!$D$4:$D$1048576))</f>
        <v/>
      </c>
      <c r="E198" s="258" t="str">
        <f>IF(A198="","",VLOOKUP(A198,'IMPRESSÃO (Aux)'!$A$4:$I$1048576,5,0))</f>
        <v/>
      </c>
      <c r="F198" s="258" t="str">
        <f>IF(A198="","",VLOOKUP(A198,'IMPRESSÃO (Aux)'!$A$4:$I$1048576,6,0))</f>
        <v/>
      </c>
      <c r="G198" s="258" t="str">
        <f>IF(A198="","",VLOOKUP(A198,'IMPRESSÃO (Aux)'!$A$4:$I$1048576,7,0))</f>
        <v/>
      </c>
      <c r="H198" s="258" t="str">
        <f>IF(A198="","",VLOOKUP(A198,'IMPRESSÃO (Aux)'!$A$4:$I$1048576,8,0))</f>
        <v/>
      </c>
      <c r="I198" s="259" t="str">
        <f>IF(A198="","",SUMIF('IMPRESSÃO (Aux)'!$A$4:$A$1048576,IMPRESSÃO!A198,'IMPRESSÃO (Aux)'!$I$4:$I$1048576))</f>
        <v/>
      </c>
    </row>
    <row r="199" spans="1:9" hidden="1" x14ac:dyDescent="0.25">
      <c r="A199" s="258" t="str">
        <f>IF('IMPRESSÃO (Aux)'!K199="","",'IMPRESSÃO (Aux)'!K199)</f>
        <v/>
      </c>
      <c r="B199" s="258" t="str">
        <f>IF(A199="","",VLOOKUP(A199,'IMPRESSÃO (Aux)'!$A$4:$I$1048576,2,0))</f>
        <v/>
      </c>
      <c r="C199" s="258" t="str">
        <f>IF(A199="","",IF(VLOOKUP(A199,'IMPRESSÃO (Aux)'!$A$4:$I$1048576,3,0)=0,"",VLOOKUP(A199,'IMPRESSÃO (Aux)'!$A$4:$I$1048576,3,0)))</f>
        <v/>
      </c>
      <c r="D199" s="258" t="str">
        <f>IF(A199="","",SUMIF('IMPRESSÃO (Aux)'!$A$4:$A$1048576,IMPRESSÃO!A199,'IMPRESSÃO (Aux)'!$D$4:$D$1048576))</f>
        <v/>
      </c>
      <c r="E199" s="258" t="str">
        <f>IF(A199="","",VLOOKUP(A199,'IMPRESSÃO (Aux)'!$A$4:$I$1048576,5,0))</f>
        <v/>
      </c>
      <c r="F199" s="258" t="str">
        <f>IF(A199="","",VLOOKUP(A199,'IMPRESSÃO (Aux)'!$A$4:$I$1048576,6,0))</f>
        <v/>
      </c>
      <c r="G199" s="258" t="str">
        <f>IF(A199="","",VLOOKUP(A199,'IMPRESSÃO (Aux)'!$A$4:$I$1048576,7,0))</f>
        <v/>
      </c>
      <c r="H199" s="258" t="str">
        <f>IF(A199="","",VLOOKUP(A199,'IMPRESSÃO (Aux)'!$A$4:$I$1048576,8,0))</f>
        <v/>
      </c>
      <c r="I199" s="259" t="str">
        <f>IF(A199="","",SUMIF('IMPRESSÃO (Aux)'!$A$4:$A$1048576,IMPRESSÃO!A199,'IMPRESSÃO (Aux)'!$I$4:$I$1048576))</f>
        <v/>
      </c>
    </row>
    <row r="200" spans="1:9" hidden="1" x14ac:dyDescent="0.25">
      <c r="A200" s="258" t="str">
        <f>IF('IMPRESSÃO (Aux)'!K200="","",'IMPRESSÃO (Aux)'!K200)</f>
        <v/>
      </c>
      <c r="B200" s="258" t="str">
        <f>IF(A200="","",VLOOKUP(A200,'IMPRESSÃO (Aux)'!$A$4:$I$1048576,2,0))</f>
        <v/>
      </c>
      <c r="C200" s="258" t="str">
        <f>IF(A200="","",IF(VLOOKUP(A200,'IMPRESSÃO (Aux)'!$A$4:$I$1048576,3,0)=0,"",VLOOKUP(A200,'IMPRESSÃO (Aux)'!$A$4:$I$1048576,3,0)))</f>
        <v/>
      </c>
      <c r="D200" s="258" t="str">
        <f>IF(A200="","",SUMIF('IMPRESSÃO (Aux)'!$A$4:$A$1048576,IMPRESSÃO!A200,'IMPRESSÃO (Aux)'!$D$4:$D$1048576))</f>
        <v/>
      </c>
      <c r="E200" s="258" t="str">
        <f>IF(A200="","",VLOOKUP(A200,'IMPRESSÃO (Aux)'!$A$4:$I$1048576,5,0))</f>
        <v/>
      </c>
      <c r="F200" s="258" t="str">
        <f>IF(A200="","",VLOOKUP(A200,'IMPRESSÃO (Aux)'!$A$4:$I$1048576,6,0))</f>
        <v/>
      </c>
      <c r="G200" s="258" t="str">
        <f>IF(A200="","",VLOOKUP(A200,'IMPRESSÃO (Aux)'!$A$4:$I$1048576,7,0))</f>
        <v/>
      </c>
      <c r="H200" s="258" t="str">
        <f>IF(A200="","",VLOOKUP(A200,'IMPRESSÃO (Aux)'!$A$4:$I$1048576,8,0))</f>
        <v/>
      </c>
      <c r="I200" s="259" t="str">
        <f>IF(A200="","",SUMIF('IMPRESSÃO (Aux)'!$A$4:$A$1048576,IMPRESSÃO!A200,'IMPRESSÃO (Aux)'!$I$4:$I$1048576))</f>
        <v/>
      </c>
    </row>
    <row r="201" spans="1:9" hidden="1" x14ac:dyDescent="0.25">
      <c r="A201" s="258" t="str">
        <f>IF('IMPRESSÃO (Aux)'!K201="","",'IMPRESSÃO (Aux)'!K201)</f>
        <v/>
      </c>
      <c r="B201" s="258" t="str">
        <f>IF(A201="","",VLOOKUP(A201,'IMPRESSÃO (Aux)'!$A$4:$I$1048576,2,0))</f>
        <v/>
      </c>
      <c r="C201" s="258" t="str">
        <f>IF(A201="","",IF(VLOOKUP(A201,'IMPRESSÃO (Aux)'!$A$4:$I$1048576,3,0)=0,"",VLOOKUP(A201,'IMPRESSÃO (Aux)'!$A$4:$I$1048576,3,0)))</f>
        <v/>
      </c>
      <c r="D201" s="258" t="str">
        <f>IF(A201="","",SUMIF('IMPRESSÃO (Aux)'!$A$4:$A$1048576,IMPRESSÃO!A201,'IMPRESSÃO (Aux)'!$D$4:$D$1048576))</f>
        <v/>
      </c>
      <c r="E201" s="258" t="str">
        <f>IF(A201="","",VLOOKUP(A201,'IMPRESSÃO (Aux)'!$A$4:$I$1048576,5,0))</f>
        <v/>
      </c>
      <c r="F201" s="258" t="str">
        <f>IF(A201="","",VLOOKUP(A201,'IMPRESSÃO (Aux)'!$A$4:$I$1048576,6,0))</f>
        <v/>
      </c>
      <c r="G201" s="258" t="str">
        <f>IF(A201="","",VLOOKUP(A201,'IMPRESSÃO (Aux)'!$A$4:$I$1048576,7,0))</f>
        <v/>
      </c>
      <c r="H201" s="258" t="str">
        <f>IF(A201="","",VLOOKUP(A201,'IMPRESSÃO (Aux)'!$A$4:$I$1048576,8,0))</f>
        <v/>
      </c>
      <c r="I201" s="259" t="str">
        <f>IF(A201="","",SUMIF('IMPRESSÃO (Aux)'!$A$4:$A$1048576,IMPRESSÃO!A201,'IMPRESSÃO (Aux)'!$I$4:$I$1048576))</f>
        <v/>
      </c>
    </row>
    <row r="202" spans="1:9" hidden="1" x14ac:dyDescent="0.25">
      <c r="A202" s="258" t="str">
        <f>IF('IMPRESSÃO (Aux)'!K202="","",'IMPRESSÃO (Aux)'!K202)</f>
        <v/>
      </c>
      <c r="B202" s="258" t="str">
        <f>IF(A202="","",VLOOKUP(A202,'IMPRESSÃO (Aux)'!$A$4:$I$1048576,2,0))</f>
        <v/>
      </c>
      <c r="C202" s="258" t="str">
        <f>IF(A202="","",IF(VLOOKUP(A202,'IMPRESSÃO (Aux)'!$A$4:$I$1048576,3,0)=0,"",VLOOKUP(A202,'IMPRESSÃO (Aux)'!$A$4:$I$1048576,3,0)))</f>
        <v/>
      </c>
      <c r="D202" s="258" t="str">
        <f>IF(A202="","",SUMIF('IMPRESSÃO (Aux)'!$A$4:$A$1048576,IMPRESSÃO!A202,'IMPRESSÃO (Aux)'!$D$4:$D$1048576))</f>
        <v/>
      </c>
      <c r="E202" s="258" t="str">
        <f>IF(A202="","",VLOOKUP(A202,'IMPRESSÃO (Aux)'!$A$4:$I$1048576,5,0))</f>
        <v/>
      </c>
      <c r="F202" s="258" t="str">
        <f>IF(A202="","",VLOOKUP(A202,'IMPRESSÃO (Aux)'!$A$4:$I$1048576,6,0))</f>
        <v/>
      </c>
      <c r="G202" s="258" t="str">
        <f>IF(A202="","",VLOOKUP(A202,'IMPRESSÃO (Aux)'!$A$4:$I$1048576,7,0))</f>
        <v/>
      </c>
      <c r="H202" s="258" t="str">
        <f>IF(A202="","",VLOOKUP(A202,'IMPRESSÃO (Aux)'!$A$4:$I$1048576,8,0))</f>
        <v/>
      </c>
      <c r="I202" s="259" t="str">
        <f>IF(A202="","",SUMIF('IMPRESSÃO (Aux)'!$A$4:$A$1048576,IMPRESSÃO!A202,'IMPRESSÃO (Aux)'!$I$4:$I$1048576))</f>
        <v/>
      </c>
    </row>
    <row r="203" spans="1:9" hidden="1" x14ac:dyDescent="0.25">
      <c r="A203" s="258" t="str">
        <f>IF('IMPRESSÃO (Aux)'!K203="","",'IMPRESSÃO (Aux)'!K203)</f>
        <v/>
      </c>
      <c r="B203" s="258" t="str">
        <f>IF(A203="","",VLOOKUP(A203,'IMPRESSÃO (Aux)'!$A$4:$I$1048576,2,0))</f>
        <v/>
      </c>
      <c r="C203" s="258" t="str">
        <f>IF(A203="","",IF(VLOOKUP(A203,'IMPRESSÃO (Aux)'!$A$4:$I$1048576,3,0)=0,"",VLOOKUP(A203,'IMPRESSÃO (Aux)'!$A$4:$I$1048576,3,0)))</f>
        <v/>
      </c>
      <c r="D203" s="258" t="str">
        <f>IF(A203="","",SUMIF('IMPRESSÃO (Aux)'!$A$4:$A$1048576,IMPRESSÃO!A203,'IMPRESSÃO (Aux)'!$D$4:$D$1048576))</f>
        <v/>
      </c>
      <c r="E203" s="258" t="str">
        <f>IF(A203="","",VLOOKUP(A203,'IMPRESSÃO (Aux)'!$A$4:$I$1048576,5,0))</f>
        <v/>
      </c>
      <c r="F203" s="258" t="str">
        <f>IF(A203="","",VLOOKUP(A203,'IMPRESSÃO (Aux)'!$A$4:$I$1048576,6,0))</f>
        <v/>
      </c>
      <c r="G203" s="258" t="str">
        <f>IF(A203="","",VLOOKUP(A203,'IMPRESSÃO (Aux)'!$A$4:$I$1048576,7,0))</f>
        <v/>
      </c>
      <c r="H203" s="258" t="str">
        <f>IF(A203="","",VLOOKUP(A203,'IMPRESSÃO (Aux)'!$A$4:$I$1048576,8,0))</f>
        <v/>
      </c>
      <c r="I203" s="259" t="str">
        <f>IF(A203="","",SUMIF('IMPRESSÃO (Aux)'!$A$4:$A$1048576,IMPRESSÃO!A203,'IMPRESSÃO (Aux)'!$I$4:$I$1048576))</f>
        <v/>
      </c>
    </row>
    <row r="204" spans="1:9" hidden="1" x14ac:dyDescent="0.25">
      <c r="A204" s="258" t="str">
        <f>IF('IMPRESSÃO (Aux)'!K204="","",'IMPRESSÃO (Aux)'!K204)</f>
        <v/>
      </c>
      <c r="B204" s="258" t="str">
        <f>IF(A204="","",VLOOKUP(A204,'IMPRESSÃO (Aux)'!$A$4:$I$1048576,2,0))</f>
        <v/>
      </c>
      <c r="C204" s="258" t="str">
        <f>IF(A204="","",IF(VLOOKUP(A204,'IMPRESSÃO (Aux)'!$A$4:$I$1048576,3,0)=0,"",VLOOKUP(A204,'IMPRESSÃO (Aux)'!$A$4:$I$1048576,3,0)))</f>
        <v/>
      </c>
      <c r="D204" s="258" t="str">
        <f>IF(A204="","",SUMIF('IMPRESSÃO (Aux)'!$A$4:$A$1048576,IMPRESSÃO!A204,'IMPRESSÃO (Aux)'!$D$4:$D$1048576))</f>
        <v/>
      </c>
      <c r="E204" s="258" t="str">
        <f>IF(A204="","",VLOOKUP(A204,'IMPRESSÃO (Aux)'!$A$4:$I$1048576,5,0))</f>
        <v/>
      </c>
      <c r="F204" s="258" t="str">
        <f>IF(A204="","",VLOOKUP(A204,'IMPRESSÃO (Aux)'!$A$4:$I$1048576,6,0))</f>
        <v/>
      </c>
      <c r="G204" s="258" t="str">
        <f>IF(A204="","",VLOOKUP(A204,'IMPRESSÃO (Aux)'!$A$4:$I$1048576,7,0))</f>
        <v/>
      </c>
      <c r="H204" s="258" t="str">
        <f>IF(A204="","",VLOOKUP(A204,'IMPRESSÃO (Aux)'!$A$4:$I$1048576,8,0))</f>
        <v/>
      </c>
      <c r="I204" s="259" t="str">
        <f>IF(A204="","",SUMIF('IMPRESSÃO (Aux)'!$A$4:$A$1048576,IMPRESSÃO!A204,'IMPRESSÃO (Aux)'!$I$4:$I$1048576))</f>
        <v/>
      </c>
    </row>
    <row r="205" spans="1:9" hidden="1" x14ac:dyDescent="0.25">
      <c r="A205" s="258" t="str">
        <f>IF('IMPRESSÃO (Aux)'!K205="","",'IMPRESSÃO (Aux)'!K205)</f>
        <v/>
      </c>
      <c r="B205" s="258" t="str">
        <f>IF(A205="","",VLOOKUP(A205,'IMPRESSÃO (Aux)'!$A$4:$I$1048576,2,0))</f>
        <v/>
      </c>
      <c r="C205" s="258" t="str">
        <f>IF(A205="","",IF(VLOOKUP(A205,'IMPRESSÃO (Aux)'!$A$4:$I$1048576,3,0)=0,"",VLOOKUP(A205,'IMPRESSÃO (Aux)'!$A$4:$I$1048576,3,0)))</f>
        <v/>
      </c>
      <c r="D205" s="258" t="str">
        <f>IF(A205="","",SUMIF('IMPRESSÃO (Aux)'!$A$4:$A$1048576,IMPRESSÃO!A205,'IMPRESSÃO (Aux)'!$D$4:$D$1048576))</f>
        <v/>
      </c>
      <c r="E205" s="258" t="str">
        <f>IF(A205="","",VLOOKUP(A205,'IMPRESSÃO (Aux)'!$A$4:$I$1048576,5,0))</f>
        <v/>
      </c>
      <c r="F205" s="258" t="str">
        <f>IF(A205="","",VLOOKUP(A205,'IMPRESSÃO (Aux)'!$A$4:$I$1048576,6,0))</f>
        <v/>
      </c>
      <c r="G205" s="258" t="str">
        <f>IF(A205="","",VLOOKUP(A205,'IMPRESSÃO (Aux)'!$A$4:$I$1048576,7,0))</f>
        <v/>
      </c>
      <c r="H205" s="258" t="str">
        <f>IF(A205="","",VLOOKUP(A205,'IMPRESSÃO (Aux)'!$A$4:$I$1048576,8,0))</f>
        <v/>
      </c>
      <c r="I205" s="259" t="str">
        <f>IF(A205="","",SUMIF('IMPRESSÃO (Aux)'!$A$4:$A$1048576,IMPRESSÃO!A205,'IMPRESSÃO (Aux)'!$I$4:$I$1048576))</f>
        <v/>
      </c>
    </row>
    <row r="206" spans="1:9" hidden="1" x14ac:dyDescent="0.25">
      <c r="A206" s="258" t="str">
        <f>IF('IMPRESSÃO (Aux)'!K206="","",'IMPRESSÃO (Aux)'!K206)</f>
        <v/>
      </c>
      <c r="B206" s="258" t="str">
        <f>IF(A206="","",VLOOKUP(A206,'IMPRESSÃO (Aux)'!$A$4:$I$1048576,2,0))</f>
        <v/>
      </c>
      <c r="C206" s="258" t="str">
        <f>IF(A206="","",IF(VLOOKUP(A206,'IMPRESSÃO (Aux)'!$A$4:$I$1048576,3,0)=0,"",VLOOKUP(A206,'IMPRESSÃO (Aux)'!$A$4:$I$1048576,3,0)))</f>
        <v/>
      </c>
      <c r="D206" s="258" t="str">
        <f>IF(A206="","",SUMIF('IMPRESSÃO (Aux)'!$A$4:$A$1048576,IMPRESSÃO!A206,'IMPRESSÃO (Aux)'!$D$4:$D$1048576))</f>
        <v/>
      </c>
      <c r="E206" s="258" t="str">
        <f>IF(A206="","",VLOOKUP(A206,'IMPRESSÃO (Aux)'!$A$4:$I$1048576,5,0))</f>
        <v/>
      </c>
      <c r="F206" s="258" t="str">
        <f>IF(A206="","",VLOOKUP(A206,'IMPRESSÃO (Aux)'!$A$4:$I$1048576,6,0))</f>
        <v/>
      </c>
      <c r="G206" s="258" t="str">
        <f>IF(A206="","",VLOOKUP(A206,'IMPRESSÃO (Aux)'!$A$4:$I$1048576,7,0))</f>
        <v/>
      </c>
      <c r="H206" s="258" t="str">
        <f>IF(A206="","",VLOOKUP(A206,'IMPRESSÃO (Aux)'!$A$4:$I$1048576,8,0))</f>
        <v/>
      </c>
      <c r="I206" s="259" t="str">
        <f>IF(A206="","",SUMIF('IMPRESSÃO (Aux)'!$A$4:$A$1048576,IMPRESSÃO!A206,'IMPRESSÃO (Aux)'!$I$4:$I$1048576))</f>
        <v/>
      </c>
    </row>
    <row r="207" spans="1:9" hidden="1" x14ac:dyDescent="0.25">
      <c r="A207" s="258" t="str">
        <f>IF('IMPRESSÃO (Aux)'!K207="","",'IMPRESSÃO (Aux)'!K207)</f>
        <v/>
      </c>
      <c r="B207" s="258" t="str">
        <f>IF(A207="","",VLOOKUP(A207,'IMPRESSÃO (Aux)'!$A$4:$I$1048576,2,0))</f>
        <v/>
      </c>
      <c r="C207" s="258" t="str">
        <f>IF(A207="","",IF(VLOOKUP(A207,'IMPRESSÃO (Aux)'!$A$4:$I$1048576,3,0)=0,"",VLOOKUP(A207,'IMPRESSÃO (Aux)'!$A$4:$I$1048576,3,0)))</f>
        <v/>
      </c>
      <c r="D207" s="258" t="str">
        <f>IF(A207="","",SUMIF('IMPRESSÃO (Aux)'!$A$4:$A$1048576,IMPRESSÃO!A207,'IMPRESSÃO (Aux)'!$D$4:$D$1048576))</f>
        <v/>
      </c>
      <c r="E207" s="258" t="str">
        <f>IF(A207="","",VLOOKUP(A207,'IMPRESSÃO (Aux)'!$A$4:$I$1048576,5,0))</f>
        <v/>
      </c>
      <c r="F207" s="258" t="str">
        <f>IF(A207="","",VLOOKUP(A207,'IMPRESSÃO (Aux)'!$A$4:$I$1048576,6,0))</f>
        <v/>
      </c>
      <c r="G207" s="258" t="str">
        <f>IF(A207="","",VLOOKUP(A207,'IMPRESSÃO (Aux)'!$A$4:$I$1048576,7,0))</f>
        <v/>
      </c>
      <c r="H207" s="258" t="str">
        <f>IF(A207="","",VLOOKUP(A207,'IMPRESSÃO (Aux)'!$A$4:$I$1048576,8,0))</f>
        <v/>
      </c>
      <c r="I207" s="259" t="str">
        <f>IF(A207="","",SUMIF('IMPRESSÃO (Aux)'!$A$4:$A$1048576,IMPRESSÃO!A207,'IMPRESSÃO (Aux)'!$I$4:$I$1048576))</f>
        <v/>
      </c>
    </row>
    <row r="208" spans="1:9" hidden="1" x14ac:dyDescent="0.25">
      <c r="A208" s="258" t="str">
        <f>IF('IMPRESSÃO (Aux)'!K208="","",'IMPRESSÃO (Aux)'!K208)</f>
        <v/>
      </c>
      <c r="B208" s="258" t="str">
        <f>IF(A208="","",VLOOKUP(A208,'IMPRESSÃO (Aux)'!$A$4:$I$1048576,2,0))</f>
        <v/>
      </c>
      <c r="C208" s="258" t="str">
        <f>IF(A208="","",IF(VLOOKUP(A208,'IMPRESSÃO (Aux)'!$A$4:$I$1048576,3,0)=0,"",VLOOKUP(A208,'IMPRESSÃO (Aux)'!$A$4:$I$1048576,3,0)))</f>
        <v/>
      </c>
      <c r="D208" s="258" t="str">
        <f>IF(A208="","",SUMIF('IMPRESSÃO (Aux)'!$A$4:$A$1048576,IMPRESSÃO!A208,'IMPRESSÃO (Aux)'!$D$4:$D$1048576))</f>
        <v/>
      </c>
      <c r="E208" s="258" t="str">
        <f>IF(A208="","",VLOOKUP(A208,'IMPRESSÃO (Aux)'!$A$4:$I$1048576,5,0))</f>
        <v/>
      </c>
      <c r="F208" s="258" t="str">
        <f>IF(A208="","",VLOOKUP(A208,'IMPRESSÃO (Aux)'!$A$4:$I$1048576,6,0))</f>
        <v/>
      </c>
      <c r="G208" s="258" t="str">
        <f>IF(A208="","",VLOOKUP(A208,'IMPRESSÃO (Aux)'!$A$4:$I$1048576,7,0))</f>
        <v/>
      </c>
      <c r="H208" s="258" t="str">
        <f>IF(A208="","",VLOOKUP(A208,'IMPRESSÃO (Aux)'!$A$4:$I$1048576,8,0))</f>
        <v/>
      </c>
      <c r="I208" s="259" t="str">
        <f>IF(A208="","",SUMIF('IMPRESSÃO (Aux)'!$A$4:$A$1048576,IMPRESSÃO!A208,'IMPRESSÃO (Aux)'!$I$4:$I$1048576))</f>
        <v/>
      </c>
    </row>
    <row r="209" spans="1:9" hidden="1" x14ac:dyDescent="0.25">
      <c r="A209" s="258" t="str">
        <f>IF('IMPRESSÃO (Aux)'!K209="","",'IMPRESSÃO (Aux)'!K209)</f>
        <v/>
      </c>
      <c r="B209" s="258" t="str">
        <f>IF(A209="","",VLOOKUP(A209,'IMPRESSÃO (Aux)'!$A$4:$I$1048576,2,0))</f>
        <v/>
      </c>
      <c r="C209" s="258" t="str">
        <f>IF(A209="","",IF(VLOOKUP(A209,'IMPRESSÃO (Aux)'!$A$4:$I$1048576,3,0)=0,"",VLOOKUP(A209,'IMPRESSÃO (Aux)'!$A$4:$I$1048576,3,0)))</f>
        <v/>
      </c>
      <c r="D209" s="258" t="str">
        <f>IF(A209="","",SUMIF('IMPRESSÃO (Aux)'!$A$4:$A$1048576,IMPRESSÃO!A209,'IMPRESSÃO (Aux)'!$D$4:$D$1048576))</f>
        <v/>
      </c>
      <c r="E209" s="258" t="str">
        <f>IF(A209="","",VLOOKUP(A209,'IMPRESSÃO (Aux)'!$A$4:$I$1048576,5,0))</f>
        <v/>
      </c>
      <c r="F209" s="258" t="str">
        <f>IF(A209="","",VLOOKUP(A209,'IMPRESSÃO (Aux)'!$A$4:$I$1048576,6,0))</f>
        <v/>
      </c>
      <c r="G209" s="258" t="str">
        <f>IF(A209="","",VLOOKUP(A209,'IMPRESSÃO (Aux)'!$A$4:$I$1048576,7,0))</f>
        <v/>
      </c>
      <c r="H209" s="258" t="str">
        <f>IF(A209="","",VLOOKUP(A209,'IMPRESSÃO (Aux)'!$A$4:$I$1048576,8,0))</f>
        <v/>
      </c>
      <c r="I209" s="259" t="str">
        <f>IF(A209="","",SUMIF('IMPRESSÃO (Aux)'!$A$4:$A$1048576,IMPRESSÃO!A209,'IMPRESSÃO (Aux)'!$I$4:$I$1048576))</f>
        <v/>
      </c>
    </row>
    <row r="210" spans="1:9" hidden="1" x14ac:dyDescent="0.25">
      <c r="A210" s="258" t="str">
        <f>IF('IMPRESSÃO (Aux)'!K210="","",'IMPRESSÃO (Aux)'!K210)</f>
        <v/>
      </c>
      <c r="B210" s="258" t="str">
        <f>IF(A210="","",VLOOKUP(A210,'IMPRESSÃO (Aux)'!$A$4:$I$1048576,2,0))</f>
        <v/>
      </c>
      <c r="C210" s="258" t="str">
        <f>IF(A210="","",IF(VLOOKUP(A210,'IMPRESSÃO (Aux)'!$A$4:$I$1048576,3,0)=0,"",VLOOKUP(A210,'IMPRESSÃO (Aux)'!$A$4:$I$1048576,3,0)))</f>
        <v/>
      </c>
      <c r="D210" s="258" t="str">
        <f>IF(A210="","",SUMIF('IMPRESSÃO (Aux)'!$A$4:$A$1048576,IMPRESSÃO!A210,'IMPRESSÃO (Aux)'!$D$4:$D$1048576))</f>
        <v/>
      </c>
      <c r="E210" s="258" t="str">
        <f>IF(A210="","",VLOOKUP(A210,'IMPRESSÃO (Aux)'!$A$4:$I$1048576,5,0))</f>
        <v/>
      </c>
      <c r="F210" s="258" t="str">
        <f>IF(A210="","",VLOOKUP(A210,'IMPRESSÃO (Aux)'!$A$4:$I$1048576,6,0))</f>
        <v/>
      </c>
      <c r="G210" s="258" t="str">
        <f>IF(A210="","",VLOOKUP(A210,'IMPRESSÃO (Aux)'!$A$4:$I$1048576,7,0))</f>
        <v/>
      </c>
      <c r="H210" s="258" t="str">
        <f>IF(A210="","",VLOOKUP(A210,'IMPRESSÃO (Aux)'!$A$4:$I$1048576,8,0))</f>
        <v/>
      </c>
      <c r="I210" s="259" t="str">
        <f>IF(A210="","",SUMIF('IMPRESSÃO (Aux)'!$A$4:$A$1048576,IMPRESSÃO!A210,'IMPRESSÃO (Aux)'!$I$4:$I$1048576))</f>
        <v/>
      </c>
    </row>
    <row r="211" spans="1:9" hidden="1" x14ac:dyDescent="0.25">
      <c r="A211" s="258" t="str">
        <f>IF('IMPRESSÃO (Aux)'!K211="","",'IMPRESSÃO (Aux)'!K211)</f>
        <v/>
      </c>
      <c r="B211" s="258" t="str">
        <f>IF(A211="","",VLOOKUP(A211,'IMPRESSÃO (Aux)'!$A$4:$I$1048576,2,0))</f>
        <v/>
      </c>
      <c r="C211" s="258" t="str">
        <f>IF(A211="","",IF(VLOOKUP(A211,'IMPRESSÃO (Aux)'!$A$4:$I$1048576,3,0)=0,"",VLOOKUP(A211,'IMPRESSÃO (Aux)'!$A$4:$I$1048576,3,0)))</f>
        <v/>
      </c>
      <c r="D211" s="258" t="str">
        <f>IF(A211="","",SUMIF('IMPRESSÃO (Aux)'!$A$4:$A$1048576,IMPRESSÃO!A211,'IMPRESSÃO (Aux)'!$D$4:$D$1048576))</f>
        <v/>
      </c>
      <c r="E211" s="258" t="str">
        <f>IF(A211="","",VLOOKUP(A211,'IMPRESSÃO (Aux)'!$A$4:$I$1048576,5,0))</f>
        <v/>
      </c>
      <c r="F211" s="258" t="str">
        <f>IF(A211="","",VLOOKUP(A211,'IMPRESSÃO (Aux)'!$A$4:$I$1048576,6,0))</f>
        <v/>
      </c>
      <c r="G211" s="258" t="str">
        <f>IF(A211="","",VLOOKUP(A211,'IMPRESSÃO (Aux)'!$A$4:$I$1048576,7,0))</f>
        <v/>
      </c>
      <c r="H211" s="258" t="str">
        <f>IF(A211="","",VLOOKUP(A211,'IMPRESSÃO (Aux)'!$A$4:$I$1048576,8,0))</f>
        <v/>
      </c>
      <c r="I211" s="259" t="str">
        <f>IF(A211="","",SUMIF('IMPRESSÃO (Aux)'!$A$4:$A$1048576,IMPRESSÃO!A211,'IMPRESSÃO (Aux)'!$I$4:$I$1048576))</f>
        <v/>
      </c>
    </row>
    <row r="212" spans="1:9" hidden="1" x14ac:dyDescent="0.25">
      <c r="A212" s="258" t="str">
        <f>IF('IMPRESSÃO (Aux)'!K212="","",'IMPRESSÃO (Aux)'!K212)</f>
        <v/>
      </c>
      <c r="B212" s="258" t="str">
        <f>IF(A212="","",VLOOKUP(A212,'IMPRESSÃO (Aux)'!$A$4:$I$1048576,2,0))</f>
        <v/>
      </c>
      <c r="C212" s="258" t="str">
        <f>IF(A212="","",IF(VLOOKUP(A212,'IMPRESSÃO (Aux)'!$A$4:$I$1048576,3,0)=0,"",VLOOKUP(A212,'IMPRESSÃO (Aux)'!$A$4:$I$1048576,3,0)))</f>
        <v/>
      </c>
      <c r="D212" s="258" t="str">
        <f>IF(A212="","",SUMIF('IMPRESSÃO (Aux)'!$A$4:$A$1048576,IMPRESSÃO!A212,'IMPRESSÃO (Aux)'!$D$4:$D$1048576))</f>
        <v/>
      </c>
      <c r="E212" s="258" t="str">
        <f>IF(A212="","",VLOOKUP(A212,'IMPRESSÃO (Aux)'!$A$4:$I$1048576,5,0))</f>
        <v/>
      </c>
      <c r="F212" s="258" t="str">
        <f>IF(A212="","",VLOOKUP(A212,'IMPRESSÃO (Aux)'!$A$4:$I$1048576,6,0))</f>
        <v/>
      </c>
      <c r="G212" s="258" t="str">
        <f>IF(A212="","",VLOOKUP(A212,'IMPRESSÃO (Aux)'!$A$4:$I$1048576,7,0))</f>
        <v/>
      </c>
      <c r="H212" s="258" t="str">
        <f>IF(A212="","",VLOOKUP(A212,'IMPRESSÃO (Aux)'!$A$4:$I$1048576,8,0))</f>
        <v/>
      </c>
      <c r="I212" s="259" t="str">
        <f>IF(A212="","",SUMIF('IMPRESSÃO (Aux)'!$A$4:$A$1048576,IMPRESSÃO!A212,'IMPRESSÃO (Aux)'!$I$4:$I$1048576))</f>
        <v/>
      </c>
    </row>
    <row r="213" spans="1:9" hidden="1" x14ac:dyDescent="0.25">
      <c r="A213" s="258" t="str">
        <f>IF('IMPRESSÃO (Aux)'!K213="","",'IMPRESSÃO (Aux)'!K213)</f>
        <v/>
      </c>
      <c r="B213" s="258" t="str">
        <f>IF(A213="","",VLOOKUP(A213,'IMPRESSÃO (Aux)'!$A$4:$I$1048576,2,0))</f>
        <v/>
      </c>
      <c r="C213" s="258" t="str">
        <f>IF(A213="","",IF(VLOOKUP(A213,'IMPRESSÃO (Aux)'!$A$4:$I$1048576,3,0)=0,"",VLOOKUP(A213,'IMPRESSÃO (Aux)'!$A$4:$I$1048576,3,0)))</f>
        <v/>
      </c>
      <c r="D213" s="258" t="str">
        <f>IF(A213="","",SUMIF('IMPRESSÃO (Aux)'!$A$4:$A$1048576,IMPRESSÃO!A213,'IMPRESSÃO (Aux)'!$D$4:$D$1048576))</f>
        <v/>
      </c>
      <c r="E213" s="258" t="str">
        <f>IF(A213="","",VLOOKUP(A213,'IMPRESSÃO (Aux)'!$A$4:$I$1048576,5,0))</f>
        <v/>
      </c>
      <c r="F213" s="258" t="str">
        <f>IF(A213="","",VLOOKUP(A213,'IMPRESSÃO (Aux)'!$A$4:$I$1048576,6,0))</f>
        <v/>
      </c>
      <c r="G213" s="258" t="str">
        <f>IF(A213="","",VLOOKUP(A213,'IMPRESSÃO (Aux)'!$A$4:$I$1048576,7,0))</f>
        <v/>
      </c>
      <c r="H213" s="258" t="str">
        <f>IF(A213="","",VLOOKUP(A213,'IMPRESSÃO (Aux)'!$A$4:$I$1048576,8,0))</f>
        <v/>
      </c>
      <c r="I213" s="259" t="str">
        <f>IF(A213="","",SUMIF('IMPRESSÃO (Aux)'!$A$4:$A$1048576,IMPRESSÃO!A213,'IMPRESSÃO (Aux)'!$I$4:$I$1048576))</f>
        <v/>
      </c>
    </row>
    <row r="214" spans="1:9" hidden="1" x14ac:dyDescent="0.25">
      <c r="A214" s="258" t="str">
        <f>IF('IMPRESSÃO (Aux)'!K214="","",'IMPRESSÃO (Aux)'!K214)</f>
        <v/>
      </c>
      <c r="B214" s="258" t="str">
        <f>IF(A214="","",VLOOKUP(A214,'IMPRESSÃO (Aux)'!$A$4:$I$1048576,2,0))</f>
        <v/>
      </c>
      <c r="C214" s="258" t="str">
        <f>IF(A214="","",IF(VLOOKUP(A214,'IMPRESSÃO (Aux)'!$A$4:$I$1048576,3,0)=0,"",VLOOKUP(A214,'IMPRESSÃO (Aux)'!$A$4:$I$1048576,3,0)))</f>
        <v/>
      </c>
      <c r="D214" s="258" t="str">
        <f>IF(A214="","",SUMIF('IMPRESSÃO (Aux)'!$A$4:$A$1048576,IMPRESSÃO!A214,'IMPRESSÃO (Aux)'!$D$4:$D$1048576))</f>
        <v/>
      </c>
      <c r="E214" s="258" t="str">
        <f>IF(A214="","",VLOOKUP(A214,'IMPRESSÃO (Aux)'!$A$4:$I$1048576,5,0))</f>
        <v/>
      </c>
      <c r="F214" s="258" t="str">
        <f>IF(A214="","",VLOOKUP(A214,'IMPRESSÃO (Aux)'!$A$4:$I$1048576,6,0))</f>
        <v/>
      </c>
      <c r="G214" s="258" t="str">
        <f>IF(A214="","",VLOOKUP(A214,'IMPRESSÃO (Aux)'!$A$4:$I$1048576,7,0))</f>
        <v/>
      </c>
      <c r="H214" s="258" t="str">
        <f>IF(A214="","",VLOOKUP(A214,'IMPRESSÃO (Aux)'!$A$4:$I$1048576,8,0))</f>
        <v/>
      </c>
      <c r="I214" s="259" t="str">
        <f>IF(A214="","",SUMIF('IMPRESSÃO (Aux)'!$A$4:$A$1048576,IMPRESSÃO!A214,'IMPRESSÃO (Aux)'!$I$4:$I$1048576))</f>
        <v/>
      </c>
    </row>
    <row r="215" spans="1:9" hidden="1" x14ac:dyDescent="0.25">
      <c r="A215" s="258" t="str">
        <f>IF('IMPRESSÃO (Aux)'!K215="","",'IMPRESSÃO (Aux)'!K215)</f>
        <v/>
      </c>
      <c r="B215" s="258" t="str">
        <f>IF(A215="","",VLOOKUP(A215,'IMPRESSÃO (Aux)'!$A$4:$I$1048576,2,0))</f>
        <v/>
      </c>
      <c r="C215" s="258" t="str">
        <f>IF(A215="","",IF(VLOOKUP(A215,'IMPRESSÃO (Aux)'!$A$4:$I$1048576,3,0)=0,"",VLOOKUP(A215,'IMPRESSÃO (Aux)'!$A$4:$I$1048576,3,0)))</f>
        <v/>
      </c>
      <c r="D215" s="258" t="str">
        <f>IF(A215="","",SUMIF('IMPRESSÃO (Aux)'!$A$4:$A$1048576,IMPRESSÃO!A215,'IMPRESSÃO (Aux)'!$D$4:$D$1048576))</f>
        <v/>
      </c>
      <c r="E215" s="258" t="str">
        <f>IF(A215="","",VLOOKUP(A215,'IMPRESSÃO (Aux)'!$A$4:$I$1048576,5,0))</f>
        <v/>
      </c>
      <c r="F215" s="258" t="str">
        <f>IF(A215="","",VLOOKUP(A215,'IMPRESSÃO (Aux)'!$A$4:$I$1048576,6,0))</f>
        <v/>
      </c>
      <c r="G215" s="258" t="str">
        <f>IF(A215="","",VLOOKUP(A215,'IMPRESSÃO (Aux)'!$A$4:$I$1048576,7,0))</f>
        <v/>
      </c>
      <c r="H215" s="258" t="str">
        <f>IF(A215="","",VLOOKUP(A215,'IMPRESSÃO (Aux)'!$A$4:$I$1048576,8,0))</f>
        <v/>
      </c>
      <c r="I215" s="259" t="str">
        <f>IF(A215="","",SUMIF('IMPRESSÃO (Aux)'!$A$4:$A$1048576,IMPRESSÃO!A215,'IMPRESSÃO (Aux)'!$I$4:$I$1048576))</f>
        <v/>
      </c>
    </row>
    <row r="216" spans="1:9" hidden="1" x14ac:dyDescent="0.25">
      <c r="A216" s="258" t="str">
        <f>IF('IMPRESSÃO (Aux)'!K216="","",'IMPRESSÃO (Aux)'!K216)</f>
        <v/>
      </c>
      <c r="B216" s="258" t="str">
        <f>IF(A216="","",VLOOKUP(A216,'IMPRESSÃO (Aux)'!$A$4:$I$1048576,2,0))</f>
        <v/>
      </c>
      <c r="C216" s="258" t="str">
        <f>IF(A216="","",IF(VLOOKUP(A216,'IMPRESSÃO (Aux)'!$A$4:$I$1048576,3,0)=0,"",VLOOKUP(A216,'IMPRESSÃO (Aux)'!$A$4:$I$1048576,3,0)))</f>
        <v/>
      </c>
      <c r="D216" s="258" t="str">
        <f>IF(A216="","",SUMIF('IMPRESSÃO (Aux)'!$A$4:$A$1048576,IMPRESSÃO!A216,'IMPRESSÃO (Aux)'!$D$4:$D$1048576))</f>
        <v/>
      </c>
      <c r="E216" s="258" t="str">
        <f>IF(A216="","",VLOOKUP(A216,'IMPRESSÃO (Aux)'!$A$4:$I$1048576,5,0))</f>
        <v/>
      </c>
      <c r="F216" s="258" t="str">
        <f>IF(A216="","",VLOOKUP(A216,'IMPRESSÃO (Aux)'!$A$4:$I$1048576,6,0))</f>
        <v/>
      </c>
      <c r="G216" s="258" t="str">
        <f>IF(A216="","",VLOOKUP(A216,'IMPRESSÃO (Aux)'!$A$4:$I$1048576,7,0))</f>
        <v/>
      </c>
      <c r="H216" s="258" t="str">
        <f>IF(A216="","",VLOOKUP(A216,'IMPRESSÃO (Aux)'!$A$4:$I$1048576,8,0))</f>
        <v/>
      </c>
      <c r="I216" s="259" t="str">
        <f>IF(A216="","",SUMIF('IMPRESSÃO (Aux)'!$A$4:$A$1048576,IMPRESSÃO!A216,'IMPRESSÃO (Aux)'!$I$4:$I$1048576))</f>
        <v/>
      </c>
    </row>
    <row r="217" spans="1:9" hidden="1" x14ac:dyDescent="0.25">
      <c r="A217" s="258" t="str">
        <f>IF('IMPRESSÃO (Aux)'!K217="","",'IMPRESSÃO (Aux)'!K217)</f>
        <v/>
      </c>
      <c r="B217" s="258" t="str">
        <f>IF(A217="","",VLOOKUP(A217,'IMPRESSÃO (Aux)'!$A$4:$I$1048576,2,0))</f>
        <v/>
      </c>
      <c r="C217" s="258" t="str">
        <f>IF(A217="","",IF(VLOOKUP(A217,'IMPRESSÃO (Aux)'!$A$4:$I$1048576,3,0)=0,"",VLOOKUP(A217,'IMPRESSÃO (Aux)'!$A$4:$I$1048576,3,0)))</f>
        <v/>
      </c>
      <c r="D217" s="258" t="str">
        <f>IF(A217="","",SUMIF('IMPRESSÃO (Aux)'!$A$4:$A$1048576,IMPRESSÃO!A217,'IMPRESSÃO (Aux)'!$D$4:$D$1048576))</f>
        <v/>
      </c>
      <c r="E217" s="258" t="str">
        <f>IF(A217="","",VLOOKUP(A217,'IMPRESSÃO (Aux)'!$A$4:$I$1048576,5,0))</f>
        <v/>
      </c>
      <c r="F217" s="258" t="str">
        <f>IF(A217="","",VLOOKUP(A217,'IMPRESSÃO (Aux)'!$A$4:$I$1048576,6,0))</f>
        <v/>
      </c>
      <c r="G217" s="258" t="str">
        <f>IF(A217="","",VLOOKUP(A217,'IMPRESSÃO (Aux)'!$A$4:$I$1048576,7,0))</f>
        <v/>
      </c>
      <c r="H217" s="258" t="str">
        <f>IF(A217="","",VLOOKUP(A217,'IMPRESSÃO (Aux)'!$A$4:$I$1048576,8,0))</f>
        <v/>
      </c>
      <c r="I217" s="259" t="str">
        <f>IF(A217="","",SUMIF('IMPRESSÃO (Aux)'!$A$4:$A$1048576,IMPRESSÃO!A217,'IMPRESSÃO (Aux)'!$I$4:$I$1048576))</f>
        <v/>
      </c>
    </row>
    <row r="218" spans="1:9" hidden="1" x14ac:dyDescent="0.25">
      <c r="A218" s="258" t="str">
        <f>IF('IMPRESSÃO (Aux)'!K218="","",'IMPRESSÃO (Aux)'!K218)</f>
        <v/>
      </c>
      <c r="B218" s="258" t="str">
        <f>IF(A218="","",VLOOKUP(A218,'IMPRESSÃO (Aux)'!$A$4:$I$1048576,2,0))</f>
        <v/>
      </c>
      <c r="C218" s="258" t="str">
        <f>IF(A218="","",IF(VLOOKUP(A218,'IMPRESSÃO (Aux)'!$A$4:$I$1048576,3,0)=0,"",VLOOKUP(A218,'IMPRESSÃO (Aux)'!$A$4:$I$1048576,3,0)))</f>
        <v/>
      </c>
      <c r="D218" s="258" t="str">
        <f>IF(A218="","",SUMIF('IMPRESSÃO (Aux)'!$A$4:$A$1048576,IMPRESSÃO!A218,'IMPRESSÃO (Aux)'!$D$4:$D$1048576))</f>
        <v/>
      </c>
      <c r="E218" s="258" t="str">
        <f>IF(A218="","",VLOOKUP(A218,'IMPRESSÃO (Aux)'!$A$4:$I$1048576,5,0))</f>
        <v/>
      </c>
      <c r="F218" s="258" t="str">
        <f>IF(A218="","",VLOOKUP(A218,'IMPRESSÃO (Aux)'!$A$4:$I$1048576,6,0))</f>
        <v/>
      </c>
      <c r="G218" s="258" t="str">
        <f>IF(A218="","",VLOOKUP(A218,'IMPRESSÃO (Aux)'!$A$4:$I$1048576,7,0))</f>
        <v/>
      </c>
      <c r="H218" s="258" t="str">
        <f>IF(A218="","",VLOOKUP(A218,'IMPRESSÃO (Aux)'!$A$4:$I$1048576,8,0))</f>
        <v/>
      </c>
      <c r="I218" s="259" t="str">
        <f>IF(A218="","",SUMIF('IMPRESSÃO (Aux)'!$A$4:$A$1048576,IMPRESSÃO!A218,'IMPRESSÃO (Aux)'!$I$4:$I$1048576))</f>
        <v/>
      </c>
    </row>
    <row r="219" spans="1:9" hidden="1" x14ac:dyDescent="0.25">
      <c r="A219" s="258" t="str">
        <f>IF('IMPRESSÃO (Aux)'!K219="","",'IMPRESSÃO (Aux)'!K219)</f>
        <v/>
      </c>
      <c r="B219" s="258" t="str">
        <f>IF(A219="","",VLOOKUP(A219,'IMPRESSÃO (Aux)'!$A$4:$I$1048576,2,0))</f>
        <v/>
      </c>
      <c r="C219" s="258" t="str">
        <f>IF(A219="","",IF(VLOOKUP(A219,'IMPRESSÃO (Aux)'!$A$4:$I$1048576,3,0)=0,"",VLOOKUP(A219,'IMPRESSÃO (Aux)'!$A$4:$I$1048576,3,0)))</f>
        <v/>
      </c>
      <c r="D219" s="258" t="str">
        <f>IF(A219="","",SUMIF('IMPRESSÃO (Aux)'!$A$4:$A$1048576,IMPRESSÃO!A219,'IMPRESSÃO (Aux)'!$D$4:$D$1048576))</f>
        <v/>
      </c>
      <c r="E219" s="258" t="str">
        <f>IF(A219="","",VLOOKUP(A219,'IMPRESSÃO (Aux)'!$A$4:$I$1048576,5,0))</f>
        <v/>
      </c>
      <c r="F219" s="258" t="str">
        <f>IF(A219="","",VLOOKUP(A219,'IMPRESSÃO (Aux)'!$A$4:$I$1048576,6,0))</f>
        <v/>
      </c>
      <c r="G219" s="258" t="str">
        <f>IF(A219="","",VLOOKUP(A219,'IMPRESSÃO (Aux)'!$A$4:$I$1048576,7,0))</f>
        <v/>
      </c>
      <c r="H219" s="258" t="str">
        <f>IF(A219="","",VLOOKUP(A219,'IMPRESSÃO (Aux)'!$A$4:$I$1048576,8,0))</f>
        <v/>
      </c>
      <c r="I219" s="259" t="str">
        <f>IF(A219="","",SUMIF('IMPRESSÃO (Aux)'!$A$4:$A$1048576,IMPRESSÃO!A219,'IMPRESSÃO (Aux)'!$I$4:$I$1048576))</f>
        <v/>
      </c>
    </row>
    <row r="220" spans="1:9" hidden="1" x14ac:dyDescent="0.25">
      <c r="A220" s="258" t="str">
        <f>IF('IMPRESSÃO (Aux)'!K220="","",'IMPRESSÃO (Aux)'!K220)</f>
        <v/>
      </c>
      <c r="B220" s="258" t="str">
        <f>IF(A220="","",VLOOKUP(A220,'IMPRESSÃO (Aux)'!$A$4:$I$1048576,2,0))</f>
        <v/>
      </c>
      <c r="C220" s="258" t="str">
        <f>IF(A220="","",IF(VLOOKUP(A220,'IMPRESSÃO (Aux)'!$A$4:$I$1048576,3,0)=0,"",VLOOKUP(A220,'IMPRESSÃO (Aux)'!$A$4:$I$1048576,3,0)))</f>
        <v/>
      </c>
      <c r="D220" s="258" t="str">
        <f>IF(A220="","",SUMIF('IMPRESSÃO (Aux)'!$A$4:$A$1048576,IMPRESSÃO!A220,'IMPRESSÃO (Aux)'!$D$4:$D$1048576))</f>
        <v/>
      </c>
      <c r="E220" s="258" t="str">
        <f>IF(A220="","",VLOOKUP(A220,'IMPRESSÃO (Aux)'!$A$4:$I$1048576,5,0))</f>
        <v/>
      </c>
      <c r="F220" s="258" t="str">
        <f>IF(A220="","",VLOOKUP(A220,'IMPRESSÃO (Aux)'!$A$4:$I$1048576,6,0))</f>
        <v/>
      </c>
      <c r="G220" s="258" t="str">
        <f>IF(A220="","",VLOOKUP(A220,'IMPRESSÃO (Aux)'!$A$4:$I$1048576,7,0))</f>
        <v/>
      </c>
      <c r="H220" s="258" t="str">
        <f>IF(A220="","",VLOOKUP(A220,'IMPRESSÃO (Aux)'!$A$4:$I$1048576,8,0))</f>
        <v/>
      </c>
      <c r="I220" s="259" t="str">
        <f>IF(A220="","",SUMIF('IMPRESSÃO (Aux)'!$A$4:$A$1048576,IMPRESSÃO!A220,'IMPRESSÃO (Aux)'!$I$4:$I$1048576))</f>
        <v/>
      </c>
    </row>
    <row r="221" spans="1:9" hidden="1" x14ac:dyDescent="0.25">
      <c r="A221" s="258" t="str">
        <f>IF('IMPRESSÃO (Aux)'!K221="","",'IMPRESSÃO (Aux)'!K221)</f>
        <v/>
      </c>
      <c r="B221" s="258" t="str">
        <f>IF(A221="","",VLOOKUP(A221,'IMPRESSÃO (Aux)'!$A$4:$I$1048576,2,0))</f>
        <v/>
      </c>
      <c r="C221" s="258" t="str">
        <f>IF(A221="","",IF(VLOOKUP(A221,'IMPRESSÃO (Aux)'!$A$4:$I$1048576,3,0)=0,"",VLOOKUP(A221,'IMPRESSÃO (Aux)'!$A$4:$I$1048576,3,0)))</f>
        <v/>
      </c>
      <c r="D221" s="258" t="str">
        <f>IF(A221="","",SUMIF('IMPRESSÃO (Aux)'!$A$4:$A$1048576,IMPRESSÃO!A221,'IMPRESSÃO (Aux)'!$D$4:$D$1048576))</f>
        <v/>
      </c>
      <c r="E221" s="258" t="str">
        <f>IF(A221="","",VLOOKUP(A221,'IMPRESSÃO (Aux)'!$A$4:$I$1048576,5,0))</f>
        <v/>
      </c>
      <c r="F221" s="258" t="str">
        <f>IF(A221="","",VLOOKUP(A221,'IMPRESSÃO (Aux)'!$A$4:$I$1048576,6,0))</f>
        <v/>
      </c>
      <c r="G221" s="258" t="str">
        <f>IF(A221="","",VLOOKUP(A221,'IMPRESSÃO (Aux)'!$A$4:$I$1048576,7,0))</f>
        <v/>
      </c>
      <c r="H221" s="258" t="str">
        <f>IF(A221="","",VLOOKUP(A221,'IMPRESSÃO (Aux)'!$A$4:$I$1048576,8,0))</f>
        <v/>
      </c>
      <c r="I221" s="259" t="str">
        <f>IF(A221="","",SUMIF('IMPRESSÃO (Aux)'!$A$4:$A$1048576,IMPRESSÃO!A221,'IMPRESSÃO (Aux)'!$I$4:$I$1048576))</f>
        <v/>
      </c>
    </row>
    <row r="222" spans="1:9" hidden="1" x14ac:dyDescent="0.25">
      <c r="A222" s="258" t="str">
        <f>IF('IMPRESSÃO (Aux)'!K222="","",'IMPRESSÃO (Aux)'!K222)</f>
        <v/>
      </c>
      <c r="B222" s="258" t="str">
        <f>IF(A222="","",VLOOKUP(A222,'IMPRESSÃO (Aux)'!$A$4:$I$1048576,2,0))</f>
        <v/>
      </c>
      <c r="C222" s="258" t="str">
        <f>IF(A222="","",IF(VLOOKUP(A222,'IMPRESSÃO (Aux)'!$A$4:$I$1048576,3,0)=0,"",VLOOKUP(A222,'IMPRESSÃO (Aux)'!$A$4:$I$1048576,3,0)))</f>
        <v/>
      </c>
      <c r="D222" s="258" t="str">
        <f>IF(A222="","",SUMIF('IMPRESSÃO (Aux)'!$A$4:$A$1048576,IMPRESSÃO!A222,'IMPRESSÃO (Aux)'!$D$4:$D$1048576))</f>
        <v/>
      </c>
      <c r="E222" s="258" t="str">
        <f>IF(A222="","",VLOOKUP(A222,'IMPRESSÃO (Aux)'!$A$4:$I$1048576,5,0))</f>
        <v/>
      </c>
      <c r="F222" s="258" t="str">
        <f>IF(A222="","",VLOOKUP(A222,'IMPRESSÃO (Aux)'!$A$4:$I$1048576,6,0))</f>
        <v/>
      </c>
      <c r="G222" s="258" t="str">
        <f>IF(A222="","",VLOOKUP(A222,'IMPRESSÃO (Aux)'!$A$4:$I$1048576,7,0))</f>
        <v/>
      </c>
      <c r="H222" s="258" t="str">
        <f>IF(A222="","",VLOOKUP(A222,'IMPRESSÃO (Aux)'!$A$4:$I$1048576,8,0))</f>
        <v/>
      </c>
      <c r="I222" s="259" t="str">
        <f>IF(A222="","",SUMIF('IMPRESSÃO (Aux)'!$A$4:$A$1048576,IMPRESSÃO!A222,'IMPRESSÃO (Aux)'!$I$4:$I$1048576))</f>
        <v/>
      </c>
    </row>
    <row r="223" spans="1:9" hidden="1" x14ac:dyDescent="0.25">
      <c r="A223" s="258" t="str">
        <f>IF('IMPRESSÃO (Aux)'!K223="","",'IMPRESSÃO (Aux)'!K223)</f>
        <v/>
      </c>
      <c r="B223" s="258" t="str">
        <f>IF(A223="","",VLOOKUP(A223,'IMPRESSÃO (Aux)'!$A$4:$I$1048576,2,0))</f>
        <v/>
      </c>
      <c r="C223" s="258" t="str">
        <f>IF(A223="","",IF(VLOOKUP(A223,'IMPRESSÃO (Aux)'!$A$4:$I$1048576,3,0)=0,"",VLOOKUP(A223,'IMPRESSÃO (Aux)'!$A$4:$I$1048576,3,0)))</f>
        <v/>
      </c>
      <c r="D223" s="258" t="str">
        <f>IF(A223="","",SUMIF('IMPRESSÃO (Aux)'!$A$4:$A$1048576,IMPRESSÃO!A223,'IMPRESSÃO (Aux)'!$D$4:$D$1048576))</f>
        <v/>
      </c>
      <c r="E223" s="258" t="str">
        <f>IF(A223="","",VLOOKUP(A223,'IMPRESSÃO (Aux)'!$A$4:$I$1048576,5,0))</f>
        <v/>
      </c>
      <c r="F223" s="258" t="str">
        <f>IF(A223="","",VLOOKUP(A223,'IMPRESSÃO (Aux)'!$A$4:$I$1048576,6,0))</f>
        <v/>
      </c>
      <c r="G223" s="258" t="str">
        <f>IF(A223="","",VLOOKUP(A223,'IMPRESSÃO (Aux)'!$A$4:$I$1048576,7,0))</f>
        <v/>
      </c>
      <c r="H223" s="258" t="str">
        <f>IF(A223="","",VLOOKUP(A223,'IMPRESSÃO (Aux)'!$A$4:$I$1048576,8,0))</f>
        <v/>
      </c>
      <c r="I223" s="259" t="str">
        <f>IF(A223="","",SUMIF('IMPRESSÃO (Aux)'!$A$4:$A$1048576,IMPRESSÃO!A223,'IMPRESSÃO (Aux)'!$I$4:$I$1048576))</f>
        <v/>
      </c>
    </row>
    <row r="224" spans="1:9" hidden="1" x14ac:dyDescent="0.25">
      <c r="A224" s="258" t="str">
        <f>IF('IMPRESSÃO (Aux)'!K224="","",'IMPRESSÃO (Aux)'!K224)</f>
        <v/>
      </c>
      <c r="B224" s="258" t="str">
        <f>IF(A224="","",VLOOKUP(A224,'IMPRESSÃO (Aux)'!$A$4:$I$1048576,2,0))</f>
        <v/>
      </c>
      <c r="C224" s="258" t="str">
        <f>IF(A224="","",IF(VLOOKUP(A224,'IMPRESSÃO (Aux)'!$A$4:$I$1048576,3,0)=0,"",VLOOKUP(A224,'IMPRESSÃO (Aux)'!$A$4:$I$1048576,3,0)))</f>
        <v/>
      </c>
      <c r="D224" s="258" t="str">
        <f>IF(A224="","",SUMIF('IMPRESSÃO (Aux)'!$A$4:$A$1048576,IMPRESSÃO!A224,'IMPRESSÃO (Aux)'!$D$4:$D$1048576))</f>
        <v/>
      </c>
      <c r="E224" s="258" t="str">
        <f>IF(A224="","",VLOOKUP(A224,'IMPRESSÃO (Aux)'!$A$4:$I$1048576,5,0))</f>
        <v/>
      </c>
      <c r="F224" s="258" t="str">
        <f>IF(A224="","",VLOOKUP(A224,'IMPRESSÃO (Aux)'!$A$4:$I$1048576,6,0))</f>
        <v/>
      </c>
      <c r="G224" s="258" t="str">
        <f>IF(A224="","",VLOOKUP(A224,'IMPRESSÃO (Aux)'!$A$4:$I$1048576,7,0))</f>
        <v/>
      </c>
      <c r="H224" s="258" t="str">
        <f>IF(A224="","",VLOOKUP(A224,'IMPRESSÃO (Aux)'!$A$4:$I$1048576,8,0))</f>
        <v/>
      </c>
      <c r="I224" s="259" t="str">
        <f>IF(A224="","",SUMIF('IMPRESSÃO (Aux)'!$A$4:$A$1048576,IMPRESSÃO!A224,'IMPRESSÃO (Aux)'!$I$4:$I$1048576))</f>
        <v/>
      </c>
    </row>
    <row r="225" spans="1:9" hidden="1" x14ac:dyDescent="0.25">
      <c r="A225" s="258" t="str">
        <f>IF('IMPRESSÃO (Aux)'!K225="","",'IMPRESSÃO (Aux)'!K225)</f>
        <v/>
      </c>
      <c r="B225" s="258" t="str">
        <f>IF(A225="","",VLOOKUP(A225,'IMPRESSÃO (Aux)'!$A$4:$I$1048576,2,0))</f>
        <v/>
      </c>
      <c r="C225" s="258" t="str">
        <f>IF(A225="","",IF(VLOOKUP(A225,'IMPRESSÃO (Aux)'!$A$4:$I$1048576,3,0)=0,"",VLOOKUP(A225,'IMPRESSÃO (Aux)'!$A$4:$I$1048576,3,0)))</f>
        <v/>
      </c>
      <c r="D225" s="258" t="str">
        <f>IF(A225="","",SUMIF('IMPRESSÃO (Aux)'!$A$4:$A$1048576,IMPRESSÃO!A225,'IMPRESSÃO (Aux)'!$D$4:$D$1048576))</f>
        <v/>
      </c>
      <c r="E225" s="258" t="str">
        <f>IF(A225="","",VLOOKUP(A225,'IMPRESSÃO (Aux)'!$A$4:$I$1048576,5,0))</f>
        <v/>
      </c>
      <c r="F225" s="258" t="str">
        <f>IF(A225="","",VLOOKUP(A225,'IMPRESSÃO (Aux)'!$A$4:$I$1048576,6,0))</f>
        <v/>
      </c>
      <c r="G225" s="258" t="str">
        <f>IF(A225="","",VLOOKUP(A225,'IMPRESSÃO (Aux)'!$A$4:$I$1048576,7,0))</f>
        <v/>
      </c>
      <c r="H225" s="258" t="str">
        <f>IF(A225="","",VLOOKUP(A225,'IMPRESSÃO (Aux)'!$A$4:$I$1048576,8,0))</f>
        <v/>
      </c>
      <c r="I225" s="259" t="str">
        <f>IF(A225="","",SUMIF('IMPRESSÃO (Aux)'!$A$4:$A$1048576,IMPRESSÃO!A225,'IMPRESSÃO (Aux)'!$I$4:$I$1048576))</f>
        <v/>
      </c>
    </row>
    <row r="226" spans="1:9" hidden="1" x14ac:dyDescent="0.25">
      <c r="A226" s="258" t="str">
        <f>IF('IMPRESSÃO (Aux)'!K226="","",'IMPRESSÃO (Aux)'!K226)</f>
        <v/>
      </c>
      <c r="B226" s="258" t="str">
        <f>IF(A226="","",VLOOKUP(A226,'IMPRESSÃO (Aux)'!$A$4:$I$1048576,2,0))</f>
        <v/>
      </c>
      <c r="C226" s="258" t="str">
        <f>IF(A226="","",IF(VLOOKUP(A226,'IMPRESSÃO (Aux)'!$A$4:$I$1048576,3,0)=0,"",VLOOKUP(A226,'IMPRESSÃO (Aux)'!$A$4:$I$1048576,3,0)))</f>
        <v/>
      </c>
      <c r="D226" s="258" t="str">
        <f>IF(A226="","",SUMIF('IMPRESSÃO (Aux)'!$A$4:$A$1048576,IMPRESSÃO!A226,'IMPRESSÃO (Aux)'!$D$4:$D$1048576))</f>
        <v/>
      </c>
      <c r="E226" s="258" t="str">
        <f>IF(A226="","",VLOOKUP(A226,'IMPRESSÃO (Aux)'!$A$4:$I$1048576,5,0))</f>
        <v/>
      </c>
      <c r="F226" s="258" t="str">
        <f>IF(A226="","",VLOOKUP(A226,'IMPRESSÃO (Aux)'!$A$4:$I$1048576,6,0))</f>
        <v/>
      </c>
      <c r="G226" s="258" t="str">
        <f>IF(A226="","",VLOOKUP(A226,'IMPRESSÃO (Aux)'!$A$4:$I$1048576,7,0))</f>
        <v/>
      </c>
      <c r="H226" s="258" t="str">
        <f>IF(A226="","",VLOOKUP(A226,'IMPRESSÃO (Aux)'!$A$4:$I$1048576,8,0))</f>
        <v/>
      </c>
      <c r="I226" s="259" t="str">
        <f>IF(A226="","",SUMIF('IMPRESSÃO (Aux)'!$A$4:$A$1048576,IMPRESSÃO!A226,'IMPRESSÃO (Aux)'!$I$4:$I$1048576))</f>
        <v/>
      </c>
    </row>
    <row r="227" spans="1:9" hidden="1" x14ac:dyDescent="0.25">
      <c r="A227" s="258" t="str">
        <f>IF('IMPRESSÃO (Aux)'!K227="","",'IMPRESSÃO (Aux)'!K227)</f>
        <v/>
      </c>
      <c r="B227" s="258" t="str">
        <f>IF(A227="","",VLOOKUP(A227,'IMPRESSÃO (Aux)'!$A$4:$I$1048576,2,0))</f>
        <v/>
      </c>
      <c r="C227" s="258" t="str">
        <f>IF(A227="","",IF(VLOOKUP(A227,'IMPRESSÃO (Aux)'!$A$4:$I$1048576,3,0)=0,"",VLOOKUP(A227,'IMPRESSÃO (Aux)'!$A$4:$I$1048576,3,0)))</f>
        <v/>
      </c>
      <c r="D227" s="258" t="str">
        <f>IF(A227="","",SUMIF('IMPRESSÃO (Aux)'!$A$4:$A$1048576,IMPRESSÃO!A227,'IMPRESSÃO (Aux)'!$D$4:$D$1048576))</f>
        <v/>
      </c>
      <c r="E227" s="258" t="str">
        <f>IF(A227="","",VLOOKUP(A227,'IMPRESSÃO (Aux)'!$A$4:$I$1048576,5,0))</f>
        <v/>
      </c>
      <c r="F227" s="258" t="str">
        <f>IF(A227="","",VLOOKUP(A227,'IMPRESSÃO (Aux)'!$A$4:$I$1048576,6,0))</f>
        <v/>
      </c>
      <c r="G227" s="258" t="str">
        <f>IF(A227="","",VLOOKUP(A227,'IMPRESSÃO (Aux)'!$A$4:$I$1048576,7,0))</f>
        <v/>
      </c>
      <c r="H227" s="258" t="str">
        <f>IF(A227="","",VLOOKUP(A227,'IMPRESSÃO (Aux)'!$A$4:$I$1048576,8,0))</f>
        <v/>
      </c>
      <c r="I227" s="259" t="str">
        <f>IF(A227="","",SUMIF('IMPRESSÃO (Aux)'!$A$4:$A$1048576,IMPRESSÃO!A227,'IMPRESSÃO (Aux)'!$I$4:$I$1048576))</f>
        <v/>
      </c>
    </row>
    <row r="228" spans="1:9" hidden="1" x14ac:dyDescent="0.25">
      <c r="A228" s="258" t="str">
        <f>IF('IMPRESSÃO (Aux)'!K228="","",'IMPRESSÃO (Aux)'!K228)</f>
        <v/>
      </c>
      <c r="B228" s="258" t="str">
        <f>IF(A228="","",VLOOKUP(A228,'IMPRESSÃO (Aux)'!$A$4:$I$1048576,2,0))</f>
        <v/>
      </c>
      <c r="C228" s="258" t="str">
        <f>IF(A228="","",IF(VLOOKUP(A228,'IMPRESSÃO (Aux)'!$A$4:$I$1048576,3,0)=0,"",VLOOKUP(A228,'IMPRESSÃO (Aux)'!$A$4:$I$1048576,3,0)))</f>
        <v/>
      </c>
      <c r="D228" s="258" t="str">
        <f>IF(A228="","",SUMIF('IMPRESSÃO (Aux)'!$A$4:$A$1048576,IMPRESSÃO!A228,'IMPRESSÃO (Aux)'!$D$4:$D$1048576))</f>
        <v/>
      </c>
      <c r="E228" s="258" t="str">
        <f>IF(A228="","",VLOOKUP(A228,'IMPRESSÃO (Aux)'!$A$4:$I$1048576,5,0))</f>
        <v/>
      </c>
      <c r="F228" s="258" t="str">
        <f>IF(A228="","",VLOOKUP(A228,'IMPRESSÃO (Aux)'!$A$4:$I$1048576,6,0))</f>
        <v/>
      </c>
      <c r="G228" s="258" t="str">
        <f>IF(A228="","",VLOOKUP(A228,'IMPRESSÃO (Aux)'!$A$4:$I$1048576,7,0))</f>
        <v/>
      </c>
      <c r="H228" s="258" t="str">
        <f>IF(A228="","",VLOOKUP(A228,'IMPRESSÃO (Aux)'!$A$4:$I$1048576,8,0))</f>
        <v/>
      </c>
      <c r="I228" s="259" t="str">
        <f>IF(A228="","",SUMIF('IMPRESSÃO (Aux)'!$A$4:$A$1048576,IMPRESSÃO!A228,'IMPRESSÃO (Aux)'!$I$4:$I$1048576))</f>
        <v/>
      </c>
    </row>
    <row r="229" spans="1:9" hidden="1" x14ac:dyDescent="0.25">
      <c r="A229" s="258" t="str">
        <f>IF('IMPRESSÃO (Aux)'!K229="","",'IMPRESSÃO (Aux)'!K229)</f>
        <v/>
      </c>
      <c r="B229" s="258" t="str">
        <f>IF(A229="","",VLOOKUP(A229,'IMPRESSÃO (Aux)'!$A$4:$I$1048576,2,0))</f>
        <v/>
      </c>
      <c r="C229" s="258" t="str">
        <f>IF(A229="","",IF(VLOOKUP(A229,'IMPRESSÃO (Aux)'!$A$4:$I$1048576,3,0)=0,"",VLOOKUP(A229,'IMPRESSÃO (Aux)'!$A$4:$I$1048576,3,0)))</f>
        <v/>
      </c>
      <c r="D229" s="258" t="str">
        <f>IF(A229="","",SUMIF('IMPRESSÃO (Aux)'!$A$4:$A$1048576,IMPRESSÃO!A229,'IMPRESSÃO (Aux)'!$D$4:$D$1048576))</f>
        <v/>
      </c>
      <c r="E229" s="258" t="str">
        <f>IF(A229="","",VLOOKUP(A229,'IMPRESSÃO (Aux)'!$A$4:$I$1048576,5,0))</f>
        <v/>
      </c>
      <c r="F229" s="258" t="str">
        <f>IF(A229="","",VLOOKUP(A229,'IMPRESSÃO (Aux)'!$A$4:$I$1048576,6,0))</f>
        <v/>
      </c>
      <c r="G229" s="258" t="str">
        <f>IF(A229="","",VLOOKUP(A229,'IMPRESSÃO (Aux)'!$A$4:$I$1048576,7,0))</f>
        <v/>
      </c>
      <c r="H229" s="258" t="str">
        <f>IF(A229="","",VLOOKUP(A229,'IMPRESSÃO (Aux)'!$A$4:$I$1048576,8,0))</f>
        <v/>
      </c>
      <c r="I229" s="259" t="str">
        <f>IF(A229="","",SUMIF('IMPRESSÃO (Aux)'!$A$4:$A$1048576,IMPRESSÃO!A229,'IMPRESSÃO (Aux)'!$I$4:$I$1048576))</f>
        <v/>
      </c>
    </row>
    <row r="230" spans="1:9" hidden="1" x14ac:dyDescent="0.25">
      <c r="A230" s="258" t="str">
        <f>IF('IMPRESSÃO (Aux)'!K230="","",'IMPRESSÃO (Aux)'!K230)</f>
        <v/>
      </c>
      <c r="B230" s="258" t="str">
        <f>IF(A230="","",VLOOKUP(A230,'IMPRESSÃO (Aux)'!$A$4:$I$1048576,2,0))</f>
        <v/>
      </c>
      <c r="C230" s="258" t="str">
        <f>IF(A230="","",IF(VLOOKUP(A230,'IMPRESSÃO (Aux)'!$A$4:$I$1048576,3,0)=0,"",VLOOKUP(A230,'IMPRESSÃO (Aux)'!$A$4:$I$1048576,3,0)))</f>
        <v/>
      </c>
      <c r="D230" s="258" t="str">
        <f>IF(A230="","",SUMIF('IMPRESSÃO (Aux)'!$A$4:$A$1048576,IMPRESSÃO!A230,'IMPRESSÃO (Aux)'!$D$4:$D$1048576))</f>
        <v/>
      </c>
      <c r="E230" s="258" t="str">
        <f>IF(A230="","",VLOOKUP(A230,'IMPRESSÃO (Aux)'!$A$4:$I$1048576,5,0))</f>
        <v/>
      </c>
      <c r="F230" s="258" t="str">
        <f>IF(A230="","",VLOOKUP(A230,'IMPRESSÃO (Aux)'!$A$4:$I$1048576,6,0))</f>
        <v/>
      </c>
      <c r="G230" s="258" t="str">
        <f>IF(A230="","",VLOOKUP(A230,'IMPRESSÃO (Aux)'!$A$4:$I$1048576,7,0))</f>
        <v/>
      </c>
      <c r="H230" s="258" t="str">
        <f>IF(A230="","",VLOOKUP(A230,'IMPRESSÃO (Aux)'!$A$4:$I$1048576,8,0))</f>
        <v/>
      </c>
      <c r="I230" s="259" t="str">
        <f>IF(A230="","",SUMIF('IMPRESSÃO (Aux)'!$A$4:$A$1048576,IMPRESSÃO!A230,'IMPRESSÃO (Aux)'!$I$4:$I$1048576))</f>
        <v/>
      </c>
    </row>
    <row r="231" spans="1:9" hidden="1" x14ac:dyDescent="0.25">
      <c r="A231" s="258" t="str">
        <f>IF('IMPRESSÃO (Aux)'!K231="","",'IMPRESSÃO (Aux)'!K231)</f>
        <v/>
      </c>
      <c r="B231" s="258" t="str">
        <f>IF(A231="","",VLOOKUP(A231,'IMPRESSÃO (Aux)'!$A$4:$I$1048576,2,0))</f>
        <v/>
      </c>
      <c r="C231" s="258" t="str">
        <f>IF(A231="","",IF(VLOOKUP(A231,'IMPRESSÃO (Aux)'!$A$4:$I$1048576,3,0)=0,"",VLOOKUP(A231,'IMPRESSÃO (Aux)'!$A$4:$I$1048576,3,0)))</f>
        <v/>
      </c>
      <c r="D231" s="258" t="str">
        <f>IF(A231="","",SUMIF('IMPRESSÃO (Aux)'!$A$4:$A$1048576,IMPRESSÃO!A231,'IMPRESSÃO (Aux)'!$D$4:$D$1048576))</f>
        <v/>
      </c>
      <c r="E231" s="258" t="str">
        <f>IF(A231="","",VLOOKUP(A231,'IMPRESSÃO (Aux)'!$A$4:$I$1048576,5,0))</f>
        <v/>
      </c>
      <c r="F231" s="258" t="str">
        <f>IF(A231="","",VLOOKUP(A231,'IMPRESSÃO (Aux)'!$A$4:$I$1048576,6,0))</f>
        <v/>
      </c>
      <c r="G231" s="258" t="str">
        <f>IF(A231="","",VLOOKUP(A231,'IMPRESSÃO (Aux)'!$A$4:$I$1048576,7,0))</f>
        <v/>
      </c>
      <c r="H231" s="258" t="str">
        <f>IF(A231="","",VLOOKUP(A231,'IMPRESSÃO (Aux)'!$A$4:$I$1048576,8,0))</f>
        <v/>
      </c>
      <c r="I231" s="259" t="str">
        <f>IF(A231="","",SUMIF('IMPRESSÃO (Aux)'!$A$4:$A$1048576,IMPRESSÃO!A231,'IMPRESSÃO (Aux)'!$I$4:$I$1048576))</f>
        <v/>
      </c>
    </row>
    <row r="232" spans="1:9" hidden="1" x14ac:dyDescent="0.25">
      <c r="A232" s="258" t="str">
        <f>IF('IMPRESSÃO (Aux)'!K232="","",'IMPRESSÃO (Aux)'!K232)</f>
        <v/>
      </c>
      <c r="B232" s="258" t="str">
        <f>IF(A232="","",VLOOKUP(A232,'IMPRESSÃO (Aux)'!$A$4:$I$1048576,2,0))</f>
        <v/>
      </c>
      <c r="C232" s="258" t="str">
        <f>IF(A232="","",IF(VLOOKUP(A232,'IMPRESSÃO (Aux)'!$A$4:$I$1048576,3,0)=0,"",VLOOKUP(A232,'IMPRESSÃO (Aux)'!$A$4:$I$1048576,3,0)))</f>
        <v/>
      </c>
      <c r="D232" s="258" t="str">
        <f>IF(A232="","",SUMIF('IMPRESSÃO (Aux)'!$A$4:$A$1048576,IMPRESSÃO!A232,'IMPRESSÃO (Aux)'!$D$4:$D$1048576))</f>
        <v/>
      </c>
      <c r="E232" s="258" t="str">
        <f>IF(A232="","",VLOOKUP(A232,'IMPRESSÃO (Aux)'!$A$4:$I$1048576,5,0))</f>
        <v/>
      </c>
      <c r="F232" s="258" t="str">
        <f>IF(A232="","",VLOOKUP(A232,'IMPRESSÃO (Aux)'!$A$4:$I$1048576,6,0))</f>
        <v/>
      </c>
      <c r="G232" s="258" t="str">
        <f>IF(A232="","",VLOOKUP(A232,'IMPRESSÃO (Aux)'!$A$4:$I$1048576,7,0))</f>
        <v/>
      </c>
      <c r="H232" s="258" t="str">
        <f>IF(A232="","",VLOOKUP(A232,'IMPRESSÃO (Aux)'!$A$4:$I$1048576,8,0))</f>
        <v/>
      </c>
      <c r="I232" s="259" t="str">
        <f>IF(A232="","",SUMIF('IMPRESSÃO (Aux)'!$A$4:$A$1048576,IMPRESSÃO!A232,'IMPRESSÃO (Aux)'!$I$4:$I$1048576))</f>
        <v/>
      </c>
    </row>
    <row r="233" spans="1:9" hidden="1" x14ac:dyDescent="0.25">
      <c r="A233" s="258" t="str">
        <f>IF('IMPRESSÃO (Aux)'!K233="","",'IMPRESSÃO (Aux)'!K233)</f>
        <v/>
      </c>
      <c r="B233" s="258" t="str">
        <f>IF(A233="","",VLOOKUP(A233,'IMPRESSÃO (Aux)'!$A$4:$I$1048576,2,0))</f>
        <v/>
      </c>
      <c r="C233" s="258" t="str">
        <f>IF(A233="","",IF(VLOOKUP(A233,'IMPRESSÃO (Aux)'!$A$4:$I$1048576,3,0)=0,"",VLOOKUP(A233,'IMPRESSÃO (Aux)'!$A$4:$I$1048576,3,0)))</f>
        <v/>
      </c>
      <c r="D233" s="258" t="str">
        <f>IF(A233="","",SUMIF('IMPRESSÃO (Aux)'!$A$4:$A$1048576,IMPRESSÃO!A233,'IMPRESSÃO (Aux)'!$D$4:$D$1048576))</f>
        <v/>
      </c>
      <c r="E233" s="258" t="str">
        <f>IF(A233="","",VLOOKUP(A233,'IMPRESSÃO (Aux)'!$A$4:$I$1048576,5,0))</f>
        <v/>
      </c>
      <c r="F233" s="258" t="str">
        <f>IF(A233="","",VLOOKUP(A233,'IMPRESSÃO (Aux)'!$A$4:$I$1048576,6,0))</f>
        <v/>
      </c>
      <c r="G233" s="258" t="str">
        <f>IF(A233="","",VLOOKUP(A233,'IMPRESSÃO (Aux)'!$A$4:$I$1048576,7,0))</f>
        <v/>
      </c>
      <c r="H233" s="258" t="str">
        <f>IF(A233="","",VLOOKUP(A233,'IMPRESSÃO (Aux)'!$A$4:$I$1048576,8,0))</f>
        <v/>
      </c>
      <c r="I233" s="259" t="str">
        <f>IF(A233="","",SUMIF('IMPRESSÃO (Aux)'!$A$4:$A$1048576,IMPRESSÃO!A233,'IMPRESSÃO (Aux)'!$I$4:$I$1048576))</f>
        <v/>
      </c>
    </row>
    <row r="234" spans="1:9" hidden="1" x14ac:dyDescent="0.25">
      <c r="A234" s="258" t="str">
        <f>IF('IMPRESSÃO (Aux)'!K234="","",'IMPRESSÃO (Aux)'!K234)</f>
        <v/>
      </c>
      <c r="B234" s="258" t="str">
        <f>IF(A234="","",VLOOKUP(A234,'IMPRESSÃO (Aux)'!$A$4:$I$1048576,2,0))</f>
        <v/>
      </c>
      <c r="C234" s="258" t="str">
        <f>IF(A234="","",IF(VLOOKUP(A234,'IMPRESSÃO (Aux)'!$A$4:$I$1048576,3,0)=0,"",VLOOKUP(A234,'IMPRESSÃO (Aux)'!$A$4:$I$1048576,3,0)))</f>
        <v/>
      </c>
      <c r="D234" s="258" t="str">
        <f>IF(A234="","",SUMIF('IMPRESSÃO (Aux)'!$A$4:$A$1048576,IMPRESSÃO!A234,'IMPRESSÃO (Aux)'!$D$4:$D$1048576))</f>
        <v/>
      </c>
      <c r="E234" s="258" t="str">
        <f>IF(A234="","",VLOOKUP(A234,'IMPRESSÃO (Aux)'!$A$4:$I$1048576,5,0))</f>
        <v/>
      </c>
      <c r="F234" s="258" t="str">
        <f>IF(A234="","",VLOOKUP(A234,'IMPRESSÃO (Aux)'!$A$4:$I$1048576,6,0))</f>
        <v/>
      </c>
      <c r="G234" s="258" t="str">
        <f>IF(A234="","",VLOOKUP(A234,'IMPRESSÃO (Aux)'!$A$4:$I$1048576,7,0))</f>
        <v/>
      </c>
      <c r="H234" s="258" t="str">
        <f>IF(A234="","",VLOOKUP(A234,'IMPRESSÃO (Aux)'!$A$4:$I$1048576,8,0))</f>
        <v/>
      </c>
      <c r="I234" s="259" t="str">
        <f>IF(A234="","",SUMIF('IMPRESSÃO (Aux)'!$A$4:$A$1048576,IMPRESSÃO!A234,'IMPRESSÃO (Aux)'!$I$4:$I$1048576))</f>
        <v/>
      </c>
    </row>
    <row r="235" spans="1:9" hidden="1" x14ac:dyDescent="0.25">
      <c r="A235" s="258" t="str">
        <f>IF('IMPRESSÃO (Aux)'!K235="","",'IMPRESSÃO (Aux)'!K235)</f>
        <v/>
      </c>
      <c r="B235" s="258" t="str">
        <f>IF(A235="","",VLOOKUP(A235,'IMPRESSÃO (Aux)'!$A$4:$I$1048576,2,0))</f>
        <v/>
      </c>
      <c r="C235" s="258" t="str">
        <f>IF(A235="","",IF(VLOOKUP(A235,'IMPRESSÃO (Aux)'!$A$4:$I$1048576,3,0)=0,"",VLOOKUP(A235,'IMPRESSÃO (Aux)'!$A$4:$I$1048576,3,0)))</f>
        <v/>
      </c>
      <c r="D235" s="258" t="str">
        <f>IF(A235="","",SUMIF('IMPRESSÃO (Aux)'!$A$4:$A$1048576,IMPRESSÃO!A235,'IMPRESSÃO (Aux)'!$D$4:$D$1048576))</f>
        <v/>
      </c>
      <c r="E235" s="258" t="str">
        <f>IF(A235="","",VLOOKUP(A235,'IMPRESSÃO (Aux)'!$A$4:$I$1048576,5,0))</f>
        <v/>
      </c>
      <c r="F235" s="258" t="str">
        <f>IF(A235="","",VLOOKUP(A235,'IMPRESSÃO (Aux)'!$A$4:$I$1048576,6,0))</f>
        <v/>
      </c>
      <c r="G235" s="258" t="str">
        <f>IF(A235="","",VLOOKUP(A235,'IMPRESSÃO (Aux)'!$A$4:$I$1048576,7,0))</f>
        <v/>
      </c>
      <c r="H235" s="258" t="str">
        <f>IF(A235="","",VLOOKUP(A235,'IMPRESSÃO (Aux)'!$A$4:$I$1048576,8,0))</f>
        <v/>
      </c>
      <c r="I235" s="259" t="str">
        <f>IF(A235="","",SUMIF('IMPRESSÃO (Aux)'!$A$4:$A$1048576,IMPRESSÃO!A235,'IMPRESSÃO (Aux)'!$I$4:$I$1048576))</f>
        <v/>
      </c>
    </row>
    <row r="236" spans="1:9" hidden="1" x14ac:dyDescent="0.25">
      <c r="A236" s="258" t="str">
        <f>IF('IMPRESSÃO (Aux)'!K236="","",'IMPRESSÃO (Aux)'!K236)</f>
        <v/>
      </c>
      <c r="B236" s="258" t="str">
        <f>IF(A236="","",VLOOKUP(A236,'IMPRESSÃO (Aux)'!$A$4:$I$1048576,2,0))</f>
        <v/>
      </c>
      <c r="C236" s="258" t="str">
        <f>IF(A236="","",IF(VLOOKUP(A236,'IMPRESSÃO (Aux)'!$A$4:$I$1048576,3,0)=0,"",VLOOKUP(A236,'IMPRESSÃO (Aux)'!$A$4:$I$1048576,3,0)))</f>
        <v/>
      </c>
      <c r="D236" s="258" t="str">
        <f>IF(A236="","",SUMIF('IMPRESSÃO (Aux)'!$A$4:$A$1048576,IMPRESSÃO!A236,'IMPRESSÃO (Aux)'!$D$4:$D$1048576))</f>
        <v/>
      </c>
      <c r="E236" s="258" t="str">
        <f>IF(A236="","",VLOOKUP(A236,'IMPRESSÃO (Aux)'!$A$4:$I$1048576,5,0))</f>
        <v/>
      </c>
      <c r="F236" s="258" t="str">
        <f>IF(A236="","",VLOOKUP(A236,'IMPRESSÃO (Aux)'!$A$4:$I$1048576,6,0))</f>
        <v/>
      </c>
      <c r="G236" s="258" t="str">
        <f>IF(A236="","",VLOOKUP(A236,'IMPRESSÃO (Aux)'!$A$4:$I$1048576,7,0))</f>
        <v/>
      </c>
      <c r="H236" s="258" t="str">
        <f>IF(A236="","",VLOOKUP(A236,'IMPRESSÃO (Aux)'!$A$4:$I$1048576,8,0))</f>
        <v/>
      </c>
      <c r="I236" s="259" t="str">
        <f>IF(A236="","",SUMIF('IMPRESSÃO (Aux)'!$A$4:$A$1048576,IMPRESSÃO!A236,'IMPRESSÃO (Aux)'!$I$4:$I$1048576))</f>
        <v/>
      </c>
    </row>
    <row r="237" spans="1:9" hidden="1" x14ac:dyDescent="0.25">
      <c r="A237" s="258" t="str">
        <f>IF('IMPRESSÃO (Aux)'!K237="","",'IMPRESSÃO (Aux)'!K237)</f>
        <v/>
      </c>
      <c r="B237" s="258" t="str">
        <f>IF(A237="","",VLOOKUP(A237,'IMPRESSÃO (Aux)'!$A$4:$I$1048576,2,0))</f>
        <v/>
      </c>
      <c r="C237" s="258" t="str">
        <f>IF(A237="","",IF(VLOOKUP(A237,'IMPRESSÃO (Aux)'!$A$4:$I$1048576,3,0)=0,"",VLOOKUP(A237,'IMPRESSÃO (Aux)'!$A$4:$I$1048576,3,0)))</f>
        <v/>
      </c>
      <c r="D237" s="258" t="str">
        <f>IF(A237="","",SUMIF('IMPRESSÃO (Aux)'!$A$4:$A$1048576,IMPRESSÃO!A237,'IMPRESSÃO (Aux)'!$D$4:$D$1048576))</f>
        <v/>
      </c>
      <c r="E237" s="258" t="str">
        <f>IF(A237="","",VLOOKUP(A237,'IMPRESSÃO (Aux)'!$A$4:$I$1048576,5,0))</f>
        <v/>
      </c>
      <c r="F237" s="258" t="str">
        <f>IF(A237="","",VLOOKUP(A237,'IMPRESSÃO (Aux)'!$A$4:$I$1048576,6,0))</f>
        <v/>
      </c>
      <c r="G237" s="258" t="str">
        <f>IF(A237="","",VLOOKUP(A237,'IMPRESSÃO (Aux)'!$A$4:$I$1048576,7,0))</f>
        <v/>
      </c>
      <c r="H237" s="258" t="str">
        <f>IF(A237="","",VLOOKUP(A237,'IMPRESSÃO (Aux)'!$A$4:$I$1048576,8,0))</f>
        <v/>
      </c>
      <c r="I237" s="259" t="str">
        <f>IF(A237="","",SUMIF('IMPRESSÃO (Aux)'!$A$4:$A$1048576,IMPRESSÃO!A237,'IMPRESSÃO (Aux)'!$I$4:$I$1048576))</f>
        <v/>
      </c>
    </row>
    <row r="238" spans="1:9" hidden="1" x14ac:dyDescent="0.25">
      <c r="A238" s="258" t="str">
        <f>IF('IMPRESSÃO (Aux)'!K238="","",'IMPRESSÃO (Aux)'!K238)</f>
        <v/>
      </c>
      <c r="B238" s="258" t="str">
        <f>IF(A238="","",VLOOKUP(A238,'IMPRESSÃO (Aux)'!$A$4:$I$1048576,2,0))</f>
        <v/>
      </c>
      <c r="C238" s="258" t="str">
        <f>IF(A238="","",IF(VLOOKUP(A238,'IMPRESSÃO (Aux)'!$A$4:$I$1048576,3,0)=0,"",VLOOKUP(A238,'IMPRESSÃO (Aux)'!$A$4:$I$1048576,3,0)))</f>
        <v/>
      </c>
      <c r="D238" s="258" t="str">
        <f>IF(A238="","",SUMIF('IMPRESSÃO (Aux)'!$A$4:$A$1048576,IMPRESSÃO!A238,'IMPRESSÃO (Aux)'!$D$4:$D$1048576))</f>
        <v/>
      </c>
      <c r="E238" s="258" t="str">
        <f>IF(A238="","",VLOOKUP(A238,'IMPRESSÃO (Aux)'!$A$4:$I$1048576,5,0))</f>
        <v/>
      </c>
      <c r="F238" s="258" t="str">
        <f>IF(A238="","",VLOOKUP(A238,'IMPRESSÃO (Aux)'!$A$4:$I$1048576,6,0))</f>
        <v/>
      </c>
      <c r="G238" s="258" t="str">
        <f>IF(A238="","",VLOOKUP(A238,'IMPRESSÃO (Aux)'!$A$4:$I$1048576,7,0))</f>
        <v/>
      </c>
      <c r="H238" s="258" t="str">
        <f>IF(A238="","",VLOOKUP(A238,'IMPRESSÃO (Aux)'!$A$4:$I$1048576,8,0))</f>
        <v/>
      </c>
      <c r="I238" s="259" t="str">
        <f>IF(A238="","",SUMIF('IMPRESSÃO (Aux)'!$A$4:$A$1048576,IMPRESSÃO!A238,'IMPRESSÃO (Aux)'!$I$4:$I$1048576))</f>
        <v/>
      </c>
    </row>
    <row r="239" spans="1:9" hidden="1" x14ac:dyDescent="0.25">
      <c r="A239" s="258" t="str">
        <f>IF('IMPRESSÃO (Aux)'!K239="","",'IMPRESSÃO (Aux)'!K239)</f>
        <v/>
      </c>
      <c r="B239" s="258" t="str">
        <f>IF(A239="","",VLOOKUP(A239,'IMPRESSÃO (Aux)'!$A$4:$I$1048576,2,0))</f>
        <v/>
      </c>
      <c r="C239" s="258" t="str">
        <f>IF(A239="","",IF(VLOOKUP(A239,'IMPRESSÃO (Aux)'!$A$4:$I$1048576,3,0)=0,"",VLOOKUP(A239,'IMPRESSÃO (Aux)'!$A$4:$I$1048576,3,0)))</f>
        <v/>
      </c>
      <c r="D239" s="258" t="str">
        <f>IF(A239="","",SUMIF('IMPRESSÃO (Aux)'!$A$4:$A$1048576,IMPRESSÃO!A239,'IMPRESSÃO (Aux)'!$D$4:$D$1048576))</f>
        <v/>
      </c>
      <c r="E239" s="258" t="str">
        <f>IF(A239="","",VLOOKUP(A239,'IMPRESSÃO (Aux)'!$A$4:$I$1048576,5,0))</f>
        <v/>
      </c>
      <c r="F239" s="258" t="str">
        <f>IF(A239="","",VLOOKUP(A239,'IMPRESSÃO (Aux)'!$A$4:$I$1048576,6,0))</f>
        <v/>
      </c>
      <c r="G239" s="258" t="str">
        <f>IF(A239="","",VLOOKUP(A239,'IMPRESSÃO (Aux)'!$A$4:$I$1048576,7,0))</f>
        <v/>
      </c>
      <c r="H239" s="258" t="str">
        <f>IF(A239="","",VLOOKUP(A239,'IMPRESSÃO (Aux)'!$A$4:$I$1048576,8,0))</f>
        <v/>
      </c>
      <c r="I239" s="259" t="str">
        <f>IF(A239="","",SUMIF('IMPRESSÃO (Aux)'!$A$4:$A$1048576,IMPRESSÃO!A239,'IMPRESSÃO (Aux)'!$I$4:$I$1048576))</f>
        <v/>
      </c>
    </row>
    <row r="240" spans="1:9" hidden="1" x14ac:dyDescent="0.25">
      <c r="A240" s="258" t="str">
        <f>IF('IMPRESSÃO (Aux)'!K240="","",'IMPRESSÃO (Aux)'!K240)</f>
        <v/>
      </c>
      <c r="B240" s="258" t="str">
        <f>IF(A240="","",VLOOKUP(A240,'IMPRESSÃO (Aux)'!$A$4:$I$1048576,2,0))</f>
        <v/>
      </c>
      <c r="C240" s="258" t="str">
        <f>IF(A240="","",IF(VLOOKUP(A240,'IMPRESSÃO (Aux)'!$A$4:$I$1048576,3,0)=0,"",VLOOKUP(A240,'IMPRESSÃO (Aux)'!$A$4:$I$1048576,3,0)))</f>
        <v/>
      </c>
      <c r="D240" s="258" t="str">
        <f>IF(A240="","",SUMIF('IMPRESSÃO (Aux)'!$A$4:$A$1048576,IMPRESSÃO!A240,'IMPRESSÃO (Aux)'!$D$4:$D$1048576))</f>
        <v/>
      </c>
      <c r="E240" s="258" t="str">
        <f>IF(A240="","",VLOOKUP(A240,'IMPRESSÃO (Aux)'!$A$4:$I$1048576,5,0))</f>
        <v/>
      </c>
      <c r="F240" s="258" t="str">
        <f>IF(A240="","",VLOOKUP(A240,'IMPRESSÃO (Aux)'!$A$4:$I$1048576,6,0))</f>
        <v/>
      </c>
      <c r="G240" s="258" t="str">
        <f>IF(A240="","",VLOOKUP(A240,'IMPRESSÃO (Aux)'!$A$4:$I$1048576,7,0))</f>
        <v/>
      </c>
      <c r="H240" s="258" t="str">
        <f>IF(A240="","",VLOOKUP(A240,'IMPRESSÃO (Aux)'!$A$4:$I$1048576,8,0))</f>
        <v/>
      </c>
      <c r="I240" s="259" t="str">
        <f>IF(A240="","",SUMIF('IMPRESSÃO (Aux)'!$A$4:$A$1048576,IMPRESSÃO!A240,'IMPRESSÃO (Aux)'!$I$4:$I$1048576))</f>
        <v/>
      </c>
    </row>
    <row r="241" spans="1:9" hidden="1" x14ac:dyDescent="0.25">
      <c r="A241" s="258" t="str">
        <f>IF('IMPRESSÃO (Aux)'!K241="","",'IMPRESSÃO (Aux)'!K241)</f>
        <v/>
      </c>
      <c r="B241" s="258" t="str">
        <f>IF(A241="","",VLOOKUP(A241,'IMPRESSÃO (Aux)'!$A$4:$I$1048576,2,0))</f>
        <v/>
      </c>
      <c r="C241" s="258" t="str">
        <f>IF(A241="","",IF(VLOOKUP(A241,'IMPRESSÃO (Aux)'!$A$4:$I$1048576,3,0)=0,"",VLOOKUP(A241,'IMPRESSÃO (Aux)'!$A$4:$I$1048576,3,0)))</f>
        <v/>
      </c>
      <c r="D241" s="258" t="str">
        <f>IF(A241="","",SUMIF('IMPRESSÃO (Aux)'!$A$4:$A$1048576,IMPRESSÃO!A241,'IMPRESSÃO (Aux)'!$D$4:$D$1048576))</f>
        <v/>
      </c>
      <c r="E241" s="258" t="str">
        <f>IF(A241="","",VLOOKUP(A241,'IMPRESSÃO (Aux)'!$A$4:$I$1048576,5,0))</f>
        <v/>
      </c>
      <c r="F241" s="258" t="str">
        <f>IF(A241="","",VLOOKUP(A241,'IMPRESSÃO (Aux)'!$A$4:$I$1048576,6,0))</f>
        <v/>
      </c>
      <c r="G241" s="258" t="str">
        <f>IF(A241="","",VLOOKUP(A241,'IMPRESSÃO (Aux)'!$A$4:$I$1048576,7,0))</f>
        <v/>
      </c>
      <c r="H241" s="258" t="str">
        <f>IF(A241="","",VLOOKUP(A241,'IMPRESSÃO (Aux)'!$A$4:$I$1048576,8,0))</f>
        <v/>
      </c>
      <c r="I241" s="259" t="str">
        <f>IF(A241="","",SUMIF('IMPRESSÃO (Aux)'!$A$4:$A$1048576,IMPRESSÃO!A241,'IMPRESSÃO (Aux)'!$I$4:$I$1048576))</f>
        <v/>
      </c>
    </row>
    <row r="242" spans="1:9" hidden="1" x14ac:dyDescent="0.25">
      <c r="A242" s="258" t="str">
        <f>IF('IMPRESSÃO (Aux)'!K242="","",'IMPRESSÃO (Aux)'!K242)</f>
        <v/>
      </c>
      <c r="B242" s="258" t="str">
        <f>IF(A242="","",VLOOKUP(A242,'IMPRESSÃO (Aux)'!$A$4:$I$1048576,2,0))</f>
        <v/>
      </c>
      <c r="C242" s="258" t="str">
        <f>IF(A242="","",IF(VLOOKUP(A242,'IMPRESSÃO (Aux)'!$A$4:$I$1048576,3,0)=0,"",VLOOKUP(A242,'IMPRESSÃO (Aux)'!$A$4:$I$1048576,3,0)))</f>
        <v/>
      </c>
      <c r="D242" s="258" t="str">
        <f>IF(A242="","",SUMIF('IMPRESSÃO (Aux)'!$A$4:$A$1048576,IMPRESSÃO!A242,'IMPRESSÃO (Aux)'!$D$4:$D$1048576))</f>
        <v/>
      </c>
      <c r="E242" s="258" t="str">
        <f>IF(A242="","",VLOOKUP(A242,'IMPRESSÃO (Aux)'!$A$4:$I$1048576,5,0))</f>
        <v/>
      </c>
      <c r="F242" s="258" t="str">
        <f>IF(A242="","",VLOOKUP(A242,'IMPRESSÃO (Aux)'!$A$4:$I$1048576,6,0))</f>
        <v/>
      </c>
      <c r="G242" s="258" t="str">
        <f>IF(A242="","",VLOOKUP(A242,'IMPRESSÃO (Aux)'!$A$4:$I$1048576,7,0))</f>
        <v/>
      </c>
      <c r="H242" s="258" t="str">
        <f>IF(A242="","",VLOOKUP(A242,'IMPRESSÃO (Aux)'!$A$4:$I$1048576,8,0))</f>
        <v/>
      </c>
      <c r="I242" s="259" t="str">
        <f>IF(A242="","",SUMIF('IMPRESSÃO (Aux)'!$A$4:$A$1048576,IMPRESSÃO!A242,'IMPRESSÃO (Aux)'!$I$4:$I$1048576))</f>
        <v/>
      </c>
    </row>
    <row r="243" spans="1:9" hidden="1" x14ac:dyDescent="0.25">
      <c r="A243" s="258" t="str">
        <f>IF('IMPRESSÃO (Aux)'!K243="","",'IMPRESSÃO (Aux)'!K243)</f>
        <v/>
      </c>
      <c r="B243" s="258" t="str">
        <f>IF(A243="","",VLOOKUP(A243,'IMPRESSÃO (Aux)'!$A$4:$I$1048576,2,0))</f>
        <v/>
      </c>
      <c r="C243" s="258" t="str">
        <f>IF(A243="","",IF(VLOOKUP(A243,'IMPRESSÃO (Aux)'!$A$4:$I$1048576,3,0)=0,"",VLOOKUP(A243,'IMPRESSÃO (Aux)'!$A$4:$I$1048576,3,0)))</f>
        <v/>
      </c>
      <c r="D243" s="258" t="str">
        <f>IF(A243="","",SUMIF('IMPRESSÃO (Aux)'!$A$4:$A$1048576,IMPRESSÃO!A243,'IMPRESSÃO (Aux)'!$D$4:$D$1048576))</f>
        <v/>
      </c>
      <c r="E243" s="258" t="str">
        <f>IF(A243="","",VLOOKUP(A243,'IMPRESSÃO (Aux)'!$A$4:$I$1048576,5,0))</f>
        <v/>
      </c>
      <c r="F243" s="258" t="str">
        <f>IF(A243="","",VLOOKUP(A243,'IMPRESSÃO (Aux)'!$A$4:$I$1048576,6,0))</f>
        <v/>
      </c>
      <c r="G243" s="258" t="str">
        <f>IF(A243="","",VLOOKUP(A243,'IMPRESSÃO (Aux)'!$A$4:$I$1048576,7,0))</f>
        <v/>
      </c>
      <c r="H243" s="258" t="str">
        <f>IF(A243="","",VLOOKUP(A243,'IMPRESSÃO (Aux)'!$A$4:$I$1048576,8,0))</f>
        <v/>
      </c>
      <c r="I243" s="259" t="str">
        <f>IF(A243="","",SUMIF('IMPRESSÃO (Aux)'!$A$4:$A$1048576,IMPRESSÃO!A243,'IMPRESSÃO (Aux)'!$I$4:$I$1048576))</f>
        <v/>
      </c>
    </row>
    <row r="244" spans="1:9" hidden="1" x14ac:dyDescent="0.25">
      <c r="A244" s="258" t="str">
        <f>IF('IMPRESSÃO (Aux)'!K244="","",'IMPRESSÃO (Aux)'!K244)</f>
        <v/>
      </c>
      <c r="B244" s="258" t="str">
        <f>IF(A244="","",VLOOKUP(A244,'IMPRESSÃO (Aux)'!$A$4:$I$1048576,2,0))</f>
        <v/>
      </c>
      <c r="C244" s="258" t="str">
        <f>IF(A244="","",IF(VLOOKUP(A244,'IMPRESSÃO (Aux)'!$A$4:$I$1048576,3,0)=0,"",VLOOKUP(A244,'IMPRESSÃO (Aux)'!$A$4:$I$1048576,3,0)))</f>
        <v/>
      </c>
      <c r="D244" s="258" t="str">
        <f>IF(A244="","",SUMIF('IMPRESSÃO (Aux)'!$A$4:$A$1048576,IMPRESSÃO!A244,'IMPRESSÃO (Aux)'!$D$4:$D$1048576))</f>
        <v/>
      </c>
      <c r="E244" s="258" t="str">
        <f>IF(A244="","",VLOOKUP(A244,'IMPRESSÃO (Aux)'!$A$4:$I$1048576,5,0))</f>
        <v/>
      </c>
      <c r="F244" s="258" t="str">
        <f>IF(A244="","",VLOOKUP(A244,'IMPRESSÃO (Aux)'!$A$4:$I$1048576,6,0))</f>
        <v/>
      </c>
      <c r="G244" s="258" t="str">
        <f>IF(A244="","",VLOOKUP(A244,'IMPRESSÃO (Aux)'!$A$4:$I$1048576,7,0))</f>
        <v/>
      </c>
      <c r="H244" s="258" t="str">
        <f>IF(A244="","",VLOOKUP(A244,'IMPRESSÃO (Aux)'!$A$4:$I$1048576,8,0))</f>
        <v/>
      </c>
      <c r="I244" s="259" t="str">
        <f>IF(A244="","",SUMIF('IMPRESSÃO (Aux)'!$A$4:$A$1048576,IMPRESSÃO!A244,'IMPRESSÃO (Aux)'!$I$4:$I$1048576))</f>
        <v/>
      </c>
    </row>
    <row r="245" spans="1:9" hidden="1" x14ac:dyDescent="0.25">
      <c r="A245" s="258" t="str">
        <f>IF('IMPRESSÃO (Aux)'!K245="","",'IMPRESSÃO (Aux)'!K245)</f>
        <v/>
      </c>
      <c r="B245" s="258" t="str">
        <f>IF(A245="","",VLOOKUP(A245,'IMPRESSÃO (Aux)'!$A$4:$I$1048576,2,0))</f>
        <v/>
      </c>
      <c r="C245" s="258" t="str">
        <f>IF(A245="","",IF(VLOOKUP(A245,'IMPRESSÃO (Aux)'!$A$4:$I$1048576,3,0)=0,"",VLOOKUP(A245,'IMPRESSÃO (Aux)'!$A$4:$I$1048576,3,0)))</f>
        <v/>
      </c>
      <c r="D245" s="258" t="str">
        <f>IF(A245="","",SUMIF('IMPRESSÃO (Aux)'!$A$4:$A$1048576,IMPRESSÃO!A245,'IMPRESSÃO (Aux)'!$D$4:$D$1048576))</f>
        <v/>
      </c>
      <c r="E245" s="258" t="str">
        <f>IF(A245="","",VLOOKUP(A245,'IMPRESSÃO (Aux)'!$A$4:$I$1048576,5,0))</f>
        <v/>
      </c>
      <c r="F245" s="258" t="str">
        <f>IF(A245="","",VLOOKUP(A245,'IMPRESSÃO (Aux)'!$A$4:$I$1048576,6,0))</f>
        <v/>
      </c>
      <c r="G245" s="258" t="str">
        <f>IF(A245="","",VLOOKUP(A245,'IMPRESSÃO (Aux)'!$A$4:$I$1048576,7,0))</f>
        <v/>
      </c>
      <c r="H245" s="258" t="str">
        <f>IF(A245="","",VLOOKUP(A245,'IMPRESSÃO (Aux)'!$A$4:$I$1048576,8,0))</f>
        <v/>
      </c>
      <c r="I245" s="259" t="str">
        <f>IF(A245="","",SUMIF('IMPRESSÃO (Aux)'!$A$4:$A$1048576,IMPRESSÃO!A245,'IMPRESSÃO (Aux)'!$I$4:$I$1048576))</f>
        <v/>
      </c>
    </row>
    <row r="246" spans="1:9" hidden="1" x14ac:dyDescent="0.25">
      <c r="A246" s="258" t="str">
        <f>IF('IMPRESSÃO (Aux)'!K246="","",'IMPRESSÃO (Aux)'!K246)</f>
        <v/>
      </c>
      <c r="B246" s="258" t="str">
        <f>IF(A246="","",VLOOKUP(A246,'IMPRESSÃO (Aux)'!$A$4:$I$1048576,2,0))</f>
        <v/>
      </c>
      <c r="C246" s="258" t="str">
        <f>IF(A246="","",IF(VLOOKUP(A246,'IMPRESSÃO (Aux)'!$A$4:$I$1048576,3,0)=0,"",VLOOKUP(A246,'IMPRESSÃO (Aux)'!$A$4:$I$1048576,3,0)))</f>
        <v/>
      </c>
      <c r="D246" s="258" t="str">
        <f>IF(A246="","",SUMIF('IMPRESSÃO (Aux)'!$A$4:$A$1048576,IMPRESSÃO!A246,'IMPRESSÃO (Aux)'!$D$4:$D$1048576))</f>
        <v/>
      </c>
      <c r="E246" s="258" t="str">
        <f>IF(A246="","",VLOOKUP(A246,'IMPRESSÃO (Aux)'!$A$4:$I$1048576,5,0))</f>
        <v/>
      </c>
      <c r="F246" s="258" t="str">
        <f>IF(A246="","",VLOOKUP(A246,'IMPRESSÃO (Aux)'!$A$4:$I$1048576,6,0))</f>
        <v/>
      </c>
      <c r="G246" s="258" t="str">
        <f>IF(A246="","",VLOOKUP(A246,'IMPRESSÃO (Aux)'!$A$4:$I$1048576,7,0))</f>
        <v/>
      </c>
      <c r="H246" s="258" t="str">
        <f>IF(A246="","",VLOOKUP(A246,'IMPRESSÃO (Aux)'!$A$4:$I$1048576,8,0))</f>
        <v/>
      </c>
      <c r="I246" s="259" t="str">
        <f>IF(A246="","",SUMIF('IMPRESSÃO (Aux)'!$A$4:$A$1048576,IMPRESSÃO!A246,'IMPRESSÃO (Aux)'!$I$4:$I$1048576))</f>
        <v/>
      </c>
    </row>
    <row r="247" spans="1:9" hidden="1" x14ac:dyDescent="0.25">
      <c r="A247" s="258" t="str">
        <f>IF('IMPRESSÃO (Aux)'!K247="","",'IMPRESSÃO (Aux)'!K247)</f>
        <v/>
      </c>
      <c r="B247" s="258" t="str">
        <f>IF(A247="","",VLOOKUP(A247,'IMPRESSÃO (Aux)'!$A$4:$I$1048576,2,0))</f>
        <v/>
      </c>
      <c r="C247" s="258" t="str">
        <f>IF(A247="","",IF(VLOOKUP(A247,'IMPRESSÃO (Aux)'!$A$4:$I$1048576,3,0)=0,"",VLOOKUP(A247,'IMPRESSÃO (Aux)'!$A$4:$I$1048576,3,0)))</f>
        <v/>
      </c>
      <c r="D247" s="258" t="str">
        <f>IF(A247="","",SUMIF('IMPRESSÃO (Aux)'!$A$4:$A$1048576,IMPRESSÃO!A247,'IMPRESSÃO (Aux)'!$D$4:$D$1048576))</f>
        <v/>
      </c>
      <c r="E247" s="258" t="str">
        <f>IF(A247="","",VLOOKUP(A247,'IMPRESSÃO (Aux)'!$A$4:$I$1048576,5,0))</f>
        <v/>
      </c>
      <c r="F247" s="258" t="str">
        <f>IF(A247="","",VLOOKUP(A247,'IMPRESSÃO (Aux)'!$A$4:$I$1048576,6,0))</f>
        <v/>
      </c>
      <c r="G247" s="258" t="str">
        <f>IF(A247="","",VLOOKUP(A247,'IMPRESSÃO (Aux)'!$A$4:$I$1048576,7,0))</f>
        <v/>
      </c>
      <c r="H247" s="258" t="str">
        <f>IF(A247="","",VLOOKUP(A247,'IMPRESSÃO (Aux)'!$A$4:$I$1048576,8,0))</f>
        <v/>
      </c>
      <c r="I247" s="259" t="str">
        <f>IF(A247="","",SUMIF('IMPRESSÃO (Aux)'!$A$4:$A$1048576,IMPRESSÃO!A247,'IMPRESSÃO (Aux)'!$I$4:$I$1048576))</f>
        <v/>
      </c>
    </row>
    <row r="248" spans="1:9" hidden="1" x14ac:dyDescent="0.25">
      <c r="A248" s="258" t="str">
        <f>IF('IMPRESSÃO (Aux)'!K248="","",'IMPRESSÃO (Aux)'!K248)</f>
        <v/>
      </c>
      <c r="B248" s="258" t="str">
        <f>IF(A248="","",VLOOKUP(A248,'IMPRESSÃO (Aux)'!$A$4:$I$1048576,2,0))</f>
        <v/>
      </c>
      <c r="C248" s="258" t="str">
        <f>IF(A248="","",IF(VLOOKUP(A248,'IMPRESSÃO (Aux)'!$A$4:$I$1048576,3,0)=0,"",VLOOKUP(A248,'IMPRESSÃO (Aux)'!$A$4:$I$1048576,3,0)))</f>
        <v/>
      </c>
      <c r="D248" s="258" t="str">
        <f>IF(A248="","",SUMIF('IMPRESSÃO (Aux)'!$A$4:$A$1048576,IMPRESSÃO!A248,'IMPRESSÃO (Aux)'!$D$4:$D$1048576))</f>
        <v/>
      </c>
      <c r="E248" s="258" t="str">
        <f>IF(A248="","",VLOOKUP(A248,'IMPRESSÃO (Aux)'!$A$4:$I$1048576,5,0))</f>
        <v/>
      </c>
      <c r="F248" s="258" t="str">
        <f>IF(A248="","",VLOOKUP(A248,'IMPRESSÃO (Aux)'!$A$4:$I$1048576,6,0))</f>
        <v/>
      </c>
      <c r="G248" s="258" t="str">
        <f>IF(A248="","",VLOOKUP(A248,'IMPRESSÃO (Aux)'!$A$4:$I$1048576,7,0))</f>
        <v/>
      </c>
      <c r="H248" s="258" t="str">
        <f>IF(A248="","",VLOOKUP(A248,'IMPRESSÃO (Aux)'!$A$4:$I$1048576,8,0))</f>
        <v/>
      </c>
      <c r="I248" s="259" t="str">
        <f>IF(A248="","",SUMIF('IMPRESSÃO (Aux)'!$A$4:$A$1048576,IMPRESSÃO!A248,'IMPRESSÃO (Aux)'!$I$4:$I$1048576))</f>
        <v/>
      </c>
    </row>
    <row r="249" spans="1:9" hidden="1" x14ac:dyDescent="0.25">
      <c r="A249" s="258" t="str">
        <f>IF('IMPRESSÃO (Aux)'!K249="","",'IMPRESSÃO (Aux)'!K249)</f>
        <v/>
      </c>
      <c r="B249" s="258" t="str">
        <f>IF(A249="","",VLOOKUP(A249,'IMPRESSÃO (Aux)'!$A$4:$I$1048576,2,0))</f>
        <v/>
      </c>
      <c r="C249" s="258" t="str">
        <f>IF(A249="","",IF(VLOOKUP(A249,'IMPRESSÃO (Aux)'!$A$4:$I$1048576,3,0)=0,"",VLOOKUP(A249,'IMPRESSÃO (Aux)'!$A$4:$I$1048576,3,0)))</f>
        <v/>
      </c>
      <c r="D249" s="258" t="str">
        <f>IF(A249="","",SUMIF('IMPRESSÃO (Aux)'!$A$4:$A$1048576,IMPRESSÃO!A249,'IMPRESSÃO (Aux)'!$D$4:$D$1048576))</f>
        <v/>
      </c>
      <c r="E249" s="258" t="str">
        <f>IF(A249="","",VLOOKUP(A249,'IMPRESSÃO (Aux)'!$A$4:$I$1048576,5,0))</f>
        <v/>
      </c>
      <c r="F249" s="258" t="str">
        <f>IF(A249="","",VLOOKUP(A249,'IMPRESSÃO (Aux)'!$A$4:$I$1048576,6,0))</f>
        <v/>
      </c>
      <c r="G249" s="258" t="str">
        <f>IF(A249="","",VLOOKUP(A249,'IMPRESSÃO (Aux)'!$A$4:$I$1048576,7,0))</f>
        <v/>
      </c>
      <c r="H249" s="258" t="str">
        <f>IF(A249="","",VLOOKUP(A249,'IMPRESSÃO (Aux)'!$A$4:$I$1048576,8,0))</f>
        <v/>
      </c>
      <c r="I249" s="259" t="str">
        <f>IF(A249="","",SUMIF('IMPRESSÃO (Aux)'!$A$4:$A$1048576,IMPRESSÃO!A249,'IMPRESSÃO (Aux)'!$I$4:$I$1048576))</f>
        <v/>
      </c>
    </row>
    <row r="250" spans="1:9" hidden="1" x14ac:dyDescent="0.25">
      <c r="A250" s="258" t="str">
        <f>IF('IMPRESSÃO (Aux)'!K250="","",'IMPRESSÃO (Aux)'!K250)</f>
        <v/>
      </c>
      <c r="B250" s="258" t="str">
        <f>IF(A250="","",VLOOKUP(A250,'IMPRESSÃO (Aux)'!$A$4:$I$1048576,2,0))</f>
        <v/>
      </c>
      <c r="C250" s="258" t="str">
        <f>IF(A250="","",IF(VLOOKUP(A250,'IMPRESSÃO (Aux)'!$A$4:$I$1048576,3,0)=0,"",VLOOKUP(A250,'IMPRESSÃO (Aux)'!$A$4:$I$1048576,3,0)))</f>
        <v/>
      </c>
      <c r="D250" s="258" t="str">
        <f>IF(A250="","",SUMIF('IMPRESSÃO (Aux)'!$A$4:$A$1048576,IMPRESSÃO!A250,'IMPRESSÃO (Aux)'!$D$4:$D$1048576))</f>
        <v/>
      </c>
      <c r="E250" s="258" t="str">
        <f>IF(A250="","",VLOOKUP(A250,'IMPRESSÃO (Aux)'!$A$4:$I$1048576,5,0))</f>
        <v/>
      </c>
      <c r="F250" s="258" t="str">
        <f>IF(A250="","",VLOOKUP(A250,'IMPRESSÃO (Aux)'!$A$4:$I$1048576,6,0))</f>
        <v/>
      </c>
      <c r="G250" s="258" t="str">
        <f>IF(A250="","",VLOOKUP(A250,'IMPRESSÃO (Aux)'!$A$4:$I$1048576,7,0))</f>
        <v/>
      </c>
      <c r="H250" s="258" t="str">
        <f>IF(A250="","",VLOOKUP(A250,'IMPRESSÃO (Aux)'!$A$4:$I$1048576,8,0))</f>
        <v/>
      </c>
      <c r="I250" s="259" t="str">
        <f>IF(A250="","",SUMIF('IMPRESSÃO (Aux)'!$A$4:$A$1048576,IMPRESSÃO!A250,'IMPRESSÃO (Aux)'!$I$4:$I$1048576))</f>
        <v/>
      </c>
    </row>
    <row r="251" spans="1:9" hidden="1" x14ac:dyDescent="0.25">
      <c r="A251" s="258" t="str">
        <f>IF('IMPRESSÃO (Aux)'!K251="","",'IMPRESSÃO (Aux)'!K251)</f>
        <v/>
      </c>
      <c r="B251" s="258" t="str">
        <f>IF(A251="","",VLOOKUP(A251,'IMPRESSÃO (Aux)'!$A$4:$I$1048576,2,0))</f>
        <v/>
      </c>
      <c r="C251" s="258" t="str">
        <f>IF(A251="","",IF(VLOOKUP(A251,'IMPRESSÃO (Aux)'!$A$4:$I$1048576,3,0)=0,"",VLOOKUP(A251,'IMPRESSÃO (Aux)'!$A$4:$I$1048576,3,0)))</f>
        <v/>
      </c>
      <c r="D251" s="258" t="str">
        <f>IF(A251="","",SUMIF('IMPRESSÃO (Aux)'!$A$4:$A$1048576,IMPRESSÃO!A251,'IMPRESSÃO (Aux)'!$D$4:$D$1048576))</f>
        <v/>
      </c>
      <c r="E251" s="258" t="str">
        <f>IF(A251="","",VLOOKUP(A251,'IMPRESSÃO (Aux)'!$A$4:$I$1048576,5,0))</f>
        <v/>
      </c>
      <c r="F251" s="258" t="str">
        <f>IF(A251="","",VLOOKUP(A251,'IMPRESSÃO (Aux)'!$A$4:$I$1048576,6,0))</f>
        <v/>
      </c>
      <c r="G251" s="258" t="str">
        <f>IF(A251="","",VLOOKUP(A251,'IMPRESSÃO (Aux)'!$A$4:$I$1048576,7,0))</f>
        <v/>
      </c>
      <c r="H251" s="258" t="str">
        <f>IF(A251="","",VLOOKUP(A251,'IMPRESSÃO (Aux)'!$A$4:$I$1048576,8,0))</f>
        <v/>
      </c>
      <c r="I251" s="259" t="str">
        <f>IF(A251="","",SUMIF('IMPRESSÃO (Aux)'!$A$4:$A$1048576,IMPRESSÃO!A251,'IMPRESSÃO (Aux)'!$I$4:$I$1048576))</f>
        <v/>
      </c>
    </row>
    <row r="252" spans="1:9" hidden="1" x14ac:dyDescent="0.25">
      <c r="A252" s="258" t="str">
        <f>IF('IMPRESSÃO (Aux)'!K252="","",'IMPRESSÃO (Aux)'!K252)</f>
        <v/>
      </c>
      <c r="B252" s="258" t="str">
        <f>IF(A252="","",VLOOKUP(A252,'IMPRESSÃO (Aux)'!$A$4:$I$1048576,2,0))</f>
        <v/>
      </c>
      <c r="C252" s="258" t="str">
        <f>IF(A252="","",IF(VLOOKUP(A252,'IMPRESSÃO (Aux)'!$A$4:$I$1048576,3,0)=0,"",VLOOKUP(A252,'IMPRESSÃO (Aux)'!$A$4:$I$1048576,3,0)))</f>
        <v/>
      </c>
      <c r="D252" s="258" t="str">
        <f>IF(A252="","",SUMIF('IMPRESSÃO (Aux)'!$A$4:$A$1048576,IMPRESSÃO!A252,'IMPRESSÃO (Aux)'!$D$4:$D$1048576))</f>
        <v/>
      </c>
      <c r="E252" s="258" t="str">
        <f>IF(A252="","",VLOOKUP(A252,'IMPRESSÃO (Aux)'!$A$4:$I$1048576,5,0))</f>
        <v/>
      </c>
      <c r="F252" s="258" t="str">
        <f>IF(A252="","",VLOOKUP(A252,'IMPRESSÃO (Aux)'!$A$4:$I$1048576,6,0))</f>
        <v/>
      </c>
      <c r="G252" s="258" t="str">
        <f>IF(A252="","",VLOOKUP(A252,'IMPRESSÃO (Aux)'!$A$4:$I$1048576,7,0))</f>
        <v/>
      </c>
      <c r="H252" s="258" t="str">
        <f>IF(A252="","",VLOOKUP(A252,'IMPRESSÃO (Aux)'!$A$4:$I$1048576,8,0))</f>
        <v/>
      </c>
      <c r="I252" s="259" t="str">
        <f>IF(A252="","",SUMIF('IMPRESSÃO (Aux)'!$A$4:$A$1048576,IMPRESSÃO!A252,'IMPRESSÃO (Aux)'!$I$4:$I$1048576))</f>
        <v/>
      </c>
    </row>
    <row r="253" spans="1:9" hidden="1" x14ac:dyDescent="0.25">
      <c r="A253" s="258" t="str">
        <f>IF('IMPRESSÃO (Aux)'!K253="","",'IMPRESSÃO (Aux)'!K253)</f>
        <v/>
      </c>
      <c r="B253" s="258" t="str">
        <f>IF(A253="","",VLOOKUP(A253,'IMPRESSÃO (Aux)'!$A$4:$I$1048576,2,0))</f>
        <v/>
      </c>
      <c r="C253" s="258" t="str">
        <f>IF(A253="","",IF(VLOOKUP(A253,'IMPRESSÃO (Aux)'!$A$4:$I$1048576,3,0)=0,"",VLOOKUP(A253,'IMPRESSÃO (Aux)'!$A$4:$I$1048576,3,0)))</f>
        <v/>
      </c>
      <c r="D253" s="258" t="str">
        <f>IF(A253="","",SUMIF('IMPRESSÃO (Aux)'!$A$4:$A$1048576,IMPRESSÃO!A253,'IMPRESSÃO (Aux)'!$D$4:$D$1048576))</f>
        <v/>
      </c>
      <c r="E253" s="258" t="str">
        <f>IF(A253="","",VLOOKUP(A253,'IMPRESSÃO (Aux)'!$A$4:$I$1048576,5,0))</f>
        <v/>
      </c>
      <c r="F253" s="258" t="str">
        <f>IF(A253="","",VLOOKUP(A253,'IMPRESSÃO (Aux)'!$A$4:$I$1048576,6,0))</f>
        <v/>
      </c>
      <c r="G253" s="258" t="str">
        <f>IF(A253="","",VLOOKUP(A253,'IMPRESSÃO (Aux)'!$A$4:$I$1048576,7,0))</f>
        <v/>
      </c>
      <c r="H253" s="258" t="str">
        <f>IF(A253="","",VLOOKUP(A253,'IMPRESSÃO (Aux)'!$A$4:$I$1048576,8,0))</f>
        <v/>
      </c>
      <c r="I253" s="259" t="str">
        <f>IF(A253="","",SUMIF('IMPRESSÃO (Aux)'!$A$4:$A$1048576,IMPRESSÃO!A253,'IMPRESSÃO (Aux)'!$I$4:$I$1048576))</f>
        <v/>
      </c>
    </row>
    <row r="254" spans="1:9" hidden="1" x14ac:dyDescent="0.25">
      <c r="A254" s="258" t="str">
        <f>IF('IMPRESSÃO (Aux)'!K254="","",'IMPRESSÃO (Aux)'!K254)</f>
        <v/>
      </c>
      <c r="B254" s="258" t="str">
        <f>IF(A254="","",VLOOKUP(A254,'IMPRESSÃO (Aux)'!$A$4:$I$1048576,2,0))</f>
        <v/>
      </c>
      <c r="C254" s="258" t="str">
        <f>IF(A254="","",IF(VLOOKUP(A254,'IMPRESSÃO (Aux)'!$A$4:$I$1048576,3,0)=0,"",VLOOKUP(A254,'IMPRESSÃO (Aux)'!$A$4:$I$1048576,3,0)))</f>
        <v/>
      </c>
      <c r="D254" s="258" t="str">
        <f>IF(A254="","",SUMIF('IMPRESSÃO (Aux)'!$A$4:$A$1048576,IMPRESSÃO!A254,'IMPRESSÃO (Aux)'!$D$4:$D$1048576))</f>
        <v/>
      </c>
      <c r="E254" s="258" t="str">
        <f>IF(A254="","",VLOOKUP(A254,'IMPRESSÃO (Aux)'!$A$4:$I$1048576,5,0))</f>
        <v/>
      </c>
      <c r="F254" s="258" t="str">
        <f>IF(A254="","",VLOOKUP(A254,'IMPRESSÃO (Aux)'!$A$4:$I$1048576,6,0))</f>
        <v/>
      </c>
      <c r="G254" s="258" t="str">
        <f>IF(A254="","",VLOOKUP(A254,'IMPRESSÃO (Aux)'!$A$4:$I$1048576,7,0))</f>
        <v/>
      </c>
      <c r="H254" s="258" t="str">
        <f>IF(A254="","",VLOOKUP(A254,'IMPRESSÃO (Aux)'!$A$4:$I$1048576,8,0))</f>
        <v/>
      </c>
      <c r="I254" s="259" t="str">
        <f>IF(A254="","",SUMIF('IMPRESSÃO (Aux)'!$A$4:$A$1048576,IMPRESSÃO!A254,'IMPRESSÃO (Aux)'!$I$4:$I$1048576))</f>
        <v/>
      </c>
    </row>
    <row r="255" spans="1:9" hidden="1" x14ac:dyDescent="0.25">
      <c r="A255" s="258" t="str">
        <f>IF('IMPRESSÃO (Aux)'!K255="","",'IMPRESSÃO (Aux)'!K255)</f>
        <v/>
      </c>
      <c r="B255" s="258" t="str">
        <f>IF(A255="","",VLOOKUP(A255,'IMPRESSÃO (Aux)'!$A$4:$I$1048576,2,0))</f>
        <v/>
      </c>
      <c r="C255" s="258" t="str">
        <f>IF(A255="","",IF(VLOOKUP(A255,'IMPRESSÃO (Aux)'!$A$4:$I$1048576,3,0)=0,"",VLOOKUP(A255,'IMPRESSÃO (Aux)'!$A$4:$I$1048576,3,0)))</f>
        <v/>
      </c>
      <c r="D255" s="258" t="str">
        <f>IF(A255="","",SUMIF('IMPRESSÃO (Aux)'!$A$4:$A$1048576,IMPRESSÃO!A255,'IMPRESSÃO (Aux)'!$D$4:$D$1048576))</f>
        <v/>
      </c>
      <c r="E255" s="258" t="str">
        <f>IF(A255="","",VLOOKUP(A255,'IMPRESSÃO (Aux)'!$A$4:$I$1048576,5,0))</f>
        <v/>
      </c>
      <c r="F255" s="258" t="str">
        <f>IF(A255="","",VLOOKUP(A255,'IMPRESSÃO (Aux)'!$A$4:$I$1048576,6,0))</f>
        <v/>
      </c>
      <c r="G255" s="258" t="str">
        <f>IF(A255="","",VLOOKUP(A255,'IMPRESSÃO (Aux)'!$A$4:$I$1048576,7,0))</f>
        <v/>
      </c>
      <c r="H255" s="258" t="str">
        <f>IF(A255="","",VLOOKUP(A255,'IMPRESSÃO (Aux)'!$A$4:$I$1048576,8,0))</f>
        <v/>
      </c>
      <c r="I255" s="259" t="str">
        <f>IF(A255="","",SUMIF('IMPRESSÃO (Aux)'!$A$4:$A$1048576,IMPRESSÃO!A255,'IMPRESSÃO (Aux)'!$I$4:$I$1048576))</f>
        <v/>
      </c>
    </row>
    <row r="256" spans="1:9" hidden="1" x14ac:dyDescent="0.25">
      <c r="A256" s="258" t="str">
        <f>IF('IMPRESSÃO (Aux)'!K256="","",'IMPRESSÃO (Aux)'!K256)</f>
        <v/>
      </c>
      <c r="B256" s="258" t="str">
        <f>IF(A256="","",VLOOKUP(A256,'IMPRESSÃO (Aux)'!$A$4:$I$1048576,2,0))</f>
        <v/>
      </c>
      <c r="C256" s="258" t="str">
        <f>IF(A256="","",IF(VLOOKUP(A256,'IMPRESSÃO (Aux)'!$A$4:$I$1048576,3,0)=0,"",VLOOKUP(A256,'IMPRESSÃO (Aux)'!$A$4:$I$1048576,3,0)))</f>
        <v/>
      </c>
      <c r="D256" s="258" t="str">
        <f>IF(A256="","",SUMIF('IMPRESSÃO (Aux)'!$A$4:$A$1048576,IMPRESSÃO!A256,'IMPRESSÃO (Aux)'!$D$4:$D$1048576))</f>
        <v/>
      </c>
      <c r="E256" s="258" t="str">
        <f>IF(A256="","",VLOOKUP(A256,'IMPRESSÃO (Aux)'!$A$4:$I$1048576,5,0))</f>
        <v/>
      </c>
      <c r="F256" s="258" t="str">
        <f>IF(A256="","",VLOOKUP(A256,'IMPRESSÃO (Aux)'!$A$4:$I$1048576,6,0))</f>
        <v/>
      </c>
      <c r="G256" s="258" t="str">
        <f>IF(A256="","",VLOOKUP(A256,'IMPRESSÃO (Aux)'!$A$4:$I$1048576,7,0))</f>
        <v/>
      </c>
      <c r="H256" s="258" t="str">
        <f>IF(A256="","",VLOOKUP(A256,'IMPRESSÃO (Aux)'!$A$4:$I$1048576,8,0))</f>
        <v/>
      </c>
      <c r="I256" s="259" t="str">
        <f>IF(A256="","",SUMIF('IMPRESSÃO (Aux)'!$A$4:$A$1048576,IMPRESSÃO!A256,'IMPRESSÃO (Aux)'!$I$4:$I$1048576))</f>
        <v/>
      </c>
    </row>
    <row r="257" spans="1:9" hidden="1" x14ac:dyDescent="0.25">
      <c r="A257" s="258" t="str">
        <f>IF('IMPRESSÃO (Aux)'!K257="","",'IMPRESSÃO (Aux)'!K257)</f>
        <v/>
      </c>
      <c r="B257" s="258" t="str">
        <f>IF(A257="","",VLOOKUP(A257,'IMPRESSÃO (Aux)'!$A$4:$I$1048576,2,0))</f>
        <v/>
      </c>
      <c r="C257" s="258" t="str">
        <f>IF(A257="","",IF(VLOOKUP(A257,'IMPRESSÃO (Aux)'!$A$4:$I$1048576,3,0)=0,"",VLOOKUP(A257,'IMPRESSÃO (Aux)'!$A$4:$I$1048576,3,0)))</f>
        <v/>
      </c>
      <c r="D257" s="258" t="str">
        <f>IF(A257="","",SUMIF('IMPRESSÃO (Aux)'!$A$4:$A$1048576,IMPRESSÃO!A257,'IMPRESSÃO (Aux)'!$D$4:$D$1048576))</f>
        <v/>
      </c>
      <c r="E257" s="258" t="str">
        <f>IF(A257="","",VLOOKUP(A257,'IMPRESSÃO (Aux)'!$A$4:$I$1048576,5,0))</f>
        <v/>
      </c>
      <c r="F257" s="258" t="str">
        <f>IF(A257="","",VLOOKUP(A257,'IMPRESSÃO (Aux)'!$A$4:$I$1048576,6,0))</f>
        <v/>
      </c>
      <c r="G257" s="258" t="str">
        <f>IF(A257="","",VLOOKUP(A257,'IMPRESSÃO (Aux)'!$A$4:$I$1048576,7,0))</f>
        <v/>
      </c>
      <c r="H257" s="258" t="str">
        <f>IF(A257="","",VLOOKUP(A257,'IMPRESSÃO (Aux)'!$A$4:$I$1048576,8,0))</f>
        <v/>
      </c>
      <c r="I257" s="259" t="str">
        <f>IF(A257="","",SUMIF('IMPRESSÃO (Aux)'!$A$4:$A$1048576,IMPRESSÃO!A257,'IMPRESSÃO (Aux)'!$I$4:$I$1048576))</f>
        <v/>
      </c>
    </row>
    <row r="258" spans="1:9" hidden="1" x14ac:dyDescent="0.25">
      <c r="A258" s="258" t="str">
        <f>IF('IMPRESSÃO (Aux)'!K258="","",'IMPRESSÃO (Aux)'!K258)</f>
        <v/>
      </c>
      <c r="B258" s="258" t="str">
        <f>IF(A258="","",VLOOKUP(A258,'IMPRESSÃO (Aux)'!$A$4:$I$1048576,2,0))</f>
        <v/>
      </c>
      <c r="C258" s="258" t="str">
        <f>IF(A258="","",IF(VLOOKUP(A258,'IMPRESSÃO (Aux)'!$A$4:$I$1048576,3,0)=0,"",VLOOKUP(A258,'IMPRESSÃO (Aux)'!$A$4:$I$1048576,3,0)))</f>
        <v/>
      </c>
      <c r="D258" s="258" t="str">
        <f>IF(A258="","",SUMIF('IMPRESSÃO (Aux)'!$A$4:$A$1048576,IMPRESSÃO!A258,'IMPRESSÃO (Aux)'!$D$4:$D$1048576))</f>
        <v/>
      </c>
      <c r="E258" s="258" t="str">
        <f>IF(A258="","",VLOOKUP(A258,'IMPRESSÃO (Aux)'!$A$4:$I$1048576,5,0))</f>
        <v/>
      </c>
      <c r="F258" s="258" t="str">
        <f>IF(A258="","",VLOOKUP(A258,'IMPRESSÃO (Aux)'!$A$4:$I$1048576,6,0))</f>
        <v/>
      </c>
      <c r="G258" s="258" t="str">
        <f>IF(A258="","",VLOOKUP(A258,'IMPRESSÃO (Aux)'!$A$4:$I$1048576,7,0))</f>
        <v/>
      </c>
      <c r="H258" s="258" t="str">
        <f>IF(A258="","",VLOOKUP(A258,'IMPRESSÃO (Aux)'!$A$4:$I$1048576,8,0))</f>
        <v/>
      </c>
      <c r="I258" s="259" t="str">
        <f>IF(A258="","",SUMIF('IMPRESSÃO (Aux)'!$A$4:$A$1048576,IMPRESSÃO!A258,'IMPRESSÃO (Aux)'!$I$4:$I$1048576))</f>
        <v/>
      </c>
    </row>
    <row r="259" spans="1:9" hidden="1" x14ac:dyDescent="0.25">
      <c r="A259" s="258" t="str">
        <f>IF('IMPRESSÃO (Aux)'!K259="","",'IMPRESSÃO (Aux)'!K259)</f>
        <v/>
      </c>
      <c r="B259" s="258" t="str">
        <f>IF(A259="","",VLOOKUP(A259,'IMPRESSÃO (Aux)'!$A$4:$I$1048576,2,0))</f>
        <v/>
      </c>
      <c r="C259" s="258" t="str">
        <f>IF(A259="","",IF(VLOOKUP(A259,'IMPRESSÃO (Aux)'!$A$4:$I$1048576,3,0)=0,"",VLOOKUP(A259,'IMPRESSÃO (Aux)'!$A$4:$I$1048576,3,0)))</f>
        <v/>
      </c>
      <c r="D259" s="258" t="str">
        <f>IF(A259="","",SUMIF('IMPRESSÃO (Aux)'!$A$4:$A$1048576,IMPRESSÃO!A259,'IMPRESSÃO (Aux)'!$D$4:$D$1048576))</f>
        <v/>
      </c>
      <c r="E259" s="258" t="str">
        <f>IF(A259="","",VLOOKUP(A259,'IMPRESSÃO (Aux)'!$A$4:$I$1048576,5,0))</f>
        <v/>
      </c>
      <c r="F259" s="258" t="str">
        <f>IF(A259="","",VLOOKUP(A259,'IMPRESSÃO (Aux)'!$A$4:$I$1048576,6,0))</f>
        <v/>
      </c>
      <c r="G259" s="258" t="str">
        <f>IF(A259="","",VLOOKUP(A259,'IMPRESSÃO (Aux)'!$A$4:$I$1048576,7,0))</f>
        <v/>
      </c>
      <c r="H259" s="258" t="str">
        <f>IF(A259="","",VLOOKUP(A259,'IMPRESSÃO (Aux)'!$A$4:$I$1048576,8,0))</f>
        <v/>
      </c>
      <c r="I259" s="259" t="str">
        <f>IF(A259="","",SUMIF('IMPRESSÃO (Aux)'!$A$4:$A$1048576,IMPRESSÃO!A259,'IMPRESSÃO (Aux)'!$I$4:$I$1048576))</f>
        <v/>
      </c>
    </row>
    <row r="260" spans="1:9" hidden="1" x14ac:dyDescent="0.25">
      <c r="A260" s="258" t="str">
        <f>IF('IMPRESSÃO (Aux)'!K260="","",'IMPRESSÃO (Aux)'!K260)</f>
        <v/>
      </c>
      <c r="B260" s="258" t="str">
        <f>IF(A260="","",VLOOKUP(A260,'IMPRESSÃO (Aux)'!$A$4:$I$1048576,2,0))</f>
        <v/>
      </c>
      <c r="C260" s="258" t="str">
        <f>IF(A260="","",IF(VLOOKUP(A260,'IMPRESSÃO (Aux)'!$A$4:$I$1048576,3,0)=0,"",VLOOKUP(A260,'IMPRESSÃO (Aux)'!$A$4:$I$1048576,3,0)))</f>
        <v/>
      </c>
      <c r="D260" s="258" t="str">
        <f>IF(A260="","",SUMIF('IMPRESSÃO (Aux)'!$A$4:$A$1048576,IMPRESSÃO!A260,'IMPRESSÃO (Aux)'!$D$4:$D$1048576))</f>
        <v/>
      </c>
      <c r="E260" s="258" t="str">
        <f>IF(A260="","",VLOOKUP(A260,'IMPRESSÃO (Aux)'!$A$4:$I$1048576,5,0))</f>
        <v/>
      </c>
      <c r="F260" s="258" t="str">
        <f>IF(A260="","",VLOOKUP(A260,'IMPRESSÃO (Aux)'!$A$4:$I$1048576,6,0))</f>
        <v/>
      </c>
      <c r="G260" s="258" t="str">
        <f>IF(A260="","",VLOOKUP(A260,'IMPRESSÃO (Aux)'!$A$4:$I$1048576,7,0))</f>
        <v/>
      </c>
      <c r="H260" s="258" t="str">
        <f>IF(A260="","",VLOOKUP(A260,'IMPRESSÃO (Aux)'!$A$4:$I$1048576,8,0))</f>
        <v/>
      </c>
      <c r="I260" s="259" t="str">
        <f>IF(A260="","",SUMIF('IMPRESSÃO (Aux)'!$A$4:$A$1048576,IMPRESSÃO!A260,'IMPRESSÃO (Aux)'!$I$4:$I$1048576))</f>
        <v/>
      </c>
    </row>
    <row r="261" spans="1:9" hidden="1" x14ac:dyDescent="0.25">
      <c r="A261" s="258" t="str">
        <f>IF('IMPRESSÃO (Aux)'!K261="","",'IMPRESSÃO (Aux)'!K261)</f>
        <v/>
      </c>
      <c r="B261" s="258" t="str">
        <f>IF(A261="","",VLOOKUP(A261,'IMPRESSÃO (Aux)'!$A$4:$I$1048576,2,0))</f>
        <v/>
      </c>
      <c r="C261" s="258" t="str">
        <f>IF(A261="","",IF(VLOOKUP(A261,'IMPRESSÃO (Aux)'!$A$4:$I$1048576,3,0)=0,"",VLOOKUP(A261,'IMPRESSÃO (Aux)'!$A$4:$I$1048576,3,0)))</f>
        <v/>
      </c>
      <c r="D261" s="258" t="str">
        <f>IF(A261="","",SUMIF('IMPRESSÃO (Aux)'!$A$4:$A$1048576,IMPRESSÃO!A261,'IMPRESSÃO (Aux)'!$D$4:$D$1048576))</f>
        <v/>
      </c>
      <c r="E261" s="258" t="str">
        <f>IF(A261="","",VLOOKUP(A261,'IMPRESSÃO (Aux)'!$A$4:$I$1048576,5,0))</f>
        <v/>
      </c>
      <c r="F261" s="258" t="str">
        <f>IF(A261="","",VLOOKUP(A261,'IMPRESSÃO (Aux)'!$A$4:$I$1048576,6,0))</f>
        <v/>
      </c>
      <c r="G261" s="258" t="str">
        <f>IF(A261="","",VLOOKUP(A261,'IMPRESSÃO (Aux)'!$A$4:$I$1048576,7,0))</f>
        <v/>
      </c>
      <c r="H261" s="258" t="str">
        <f>IF(A261="","",VLOOKUP(A261,'IMPRESSÃO (Aux)'!$A$4:$I$1048576,8,0))</f>
        <v/>
      </c>
      <c r="I261" s="259" t="str">
        <f>IF(A261="","",SUMIF('IMPRESSÃO (Aux)'!$A$4:$A$1048576,IMPRESSÃO!A261,'IMPRESSÃO (Aux)'!$I$4:$I$1048576))</f>
        <v/>
      </c>
    </row>
    <row r="262" spans="1:9" hidden="1" x14ac:dyDescent="0.25">
      <c r="A262" s="258" t="str">
        <f>IF('IMPRESSÃO (Aux)'!K262="","",'IMPRESSÃO (Aux)'!K262)</f>
        <v/>
      </c>
      <c r="B262" s="258" t="str">
        <f>IF(A262="","",VLOOKUP(A262,'IMPRESSÃO (Aux)'!$A$4:$I$1048576,2,0))</f>
        <v/>
      </c>
      <c r="C262" s="258" t="str">
        <f>IF(A262="","",IF(VLOOKUP(A262,'IMPRESSÃO (Aux)'!$A$4:$I$1048576,3,0)=0,"",VLOOKUP(A262,'IMPRESSÃO (Aux)'!$A$4:$I$1048576,3,0)))</f>
        <v/>
      </c>
      <c r="D262" s="258" t="str">
        <f>IF(A262="","",SUMIF('IMPRESSÃO (Aux)'!$A$4:$A$1048576,IMPRESSÃO!A262,'IMPRESSÃO (Aux)'!$D$4:$D$1048576))</f>
        <v/>
      </c>
      <c r="E262" s="258" t="str">
        <f>IF(A262="","",VLOOKUP(A262,'IMPRESSÃO (Aux)'!$A$4:$I$1048576,5,0))</f>
        <v/>
      </c>
      <c r="F262" s="258" t="str">
        <f>IF(A262="","",VLOOKUP(A262,'IMPRESSÃO (Aux)'!$A$4:$I$1048576,6,0))</f>
        <v/>
      </c>
      <c r="G262" s="258" t="str">
        <f>IF(A262="","",VLOOKUP(A262,'IMPRESSÃO (Aux)'!$A$4:$I$1048576,7,0))</f>
        <v/>
      </c>
      <c r="H262" s="258" t="str">
        <f>IF(A262="","",VLOOKUP(A262,'IMPRESSÃO (Aux)'!$A$4:$I$1048576,8,0))</f>
        <v/>
      </c>
      <c r="I262" s="259" t="str">
        <f>IF(A262="","",SUMIF('IMPRESSÃO (Aux)'!$A$4:$A$1048576,IMPRESSÃO!A262,'IMPRESSÃO (Aux)'!$I$4:$I$1048576))</f>
        <v/>
      </c>
    </row>
    <row r="263" spans="1:9" hidden="1" x14ac:dyDescent="0.25">
      <c r="A263" s="258" t="str">
        <f>IF('IMPRESSÃO (Aux)'!K263="","",'IMPRESSÃO (Aux)'!K263)</f>
        <v/>
      </c>
      <c r="B263" s="258" t="str">
        <f>IF(A263="","",VLOOKUP(A263,'IMPRESSÃO (Aux)'!$A$4:$I$1048576,2,0))</f>
        <v/>
      </c>
      <c r="C263" s="258" t="str">
        <f>IF(A263="","",IF(VLOOKUP(A263,'IMPRESSÃO (Aux)'!$A$4:$I$1048576,3,0)=0,"",VLOOKUP(A263,'IMPRESSÃO (Aux)'!$A$4:$I$1048576,3,0)))</f>
        <v/>
      </c>
      <c r="D263" s="258" t="str">
        <f>IF(A263="","",SUMIF('IMPRESSÃO (Aux)'!$A$4:$A$1048576,IMPRESSÃO!A263,'IMPRESSÃO (Aux)'!$D$4:$D$1048576))</f>
        <v/>
      </c>
      <c r="E263" s="258" t="str">
        <f>IF(A263="","",VLOOKUP(A263,'IMPRESSÃO (Aux)'!$A$4:$I$1048576,5,0))</f>
        <v/>
      </c>
      <c r="F263" s="258" t="str">
        <f>IF(A263="","",VLOOKUP(A263,'IMPRESSÃO (Aux)'!$A$4:$I$1048576,6,0))</f>
        <v/>
      </c>
      <c r="G263" s="258" t="str">
        <f>IF(A263="","",VLOOKUP(A263,'IMPRESSÃO (Aux)'!$A$4:$I$1048576,7,0))</f>
        <v/>
      </c>
      <c r="H263" s="258" t="str">
        <f>IF(A263="","",VLOOKUP(A263,'IMPRESSÃO (Aux)'!$A$4:$I$1048576,8,0))</f>
        <v/>
      </c>
      <c r="I263" s="259" t="str">
        <f>IF(A263="","",SUMIF('IMPRESSÃO (Aux)'!$A$4:$A$1048576,IMPRESSÃO!A263,'IMPRESSÃO (Aux)'!$I$4:$I$1048576))</f>
        <v/>
      </c>
    </row>
    <row r="264" spans="1:9" hidden="1" x14ac:dyDescent="0.25">
      <c r="A264" s="258" t="str">
        <f>IF('IMPRESSÃO (Aux)'!K264="","",'IMPRESSÃO (Aux)'!K264)</f>
        <v/>
      </c>
      <c r="B264" s="258" t="str">
        <f>IF(A264="","",VLOOKUP(A264,'IMPRESSÃO (Aux)'!$A$4:$I$1048576,2,0))</f>
        <v/>
      </c>
      <c r="C264" s="258" t="str">
        <f>IF(A264="","",IF(VLOOKUP(A264,'IMPRESSÃO (Aux)'!$A$4:$I$1048576,3,0)=0,"",VLOOKUP(A264,'IMPRESSÃO (Aux)'!$A$4:$I$1048576,3,0)))</f>
        <v/>
      </c>
      <c r="D264" s="258" t="str">
        <f>IF(A264="","",SUMIF('IMPRESSÃO (Aux)'!$A$4:$A$1048576,IMPRESSÃO!A264,'IMPRESSÃO (Aux)'!$D$4:$D$1048576))</f>
        <v/>
      </c>
      <c r="E264" s="258" t="str">
        <f>IF(A264="","",VLOOKUP(A264,'IMPRESSÃO (Aux)'!$A$4:$I$1048576,5,0))</f>
        <v/>
      </c>
      <c r="F264" s="258" t="str">
        <f>IF(A264="","",VLOOKUP(A264,'IMPRESSÃO (Aux)'!$A$4:$I$1048576,6,0))</f>
        <v/>
      </c>
      <c r="G264" s="258" t="str">
        <f>IF(A264="","",VLOOKUP(A264,'IMPRESSÃO (Aux)'!$A$4:$I$1048576,7,0))</f>
        <v/>
      </c>
      <c r="H264" s="258" t="str">
        <f>IF(A264="","",VLOOKUP(A264,'IMPRESSÃO (Aux)'!$A$4:$I$1048576,8,0))</f>
        <v/>
      </c>
      <c r="I264" s="259" t="str">
        <f>IF(A264="","",SUMIF('IMPRESSÃO (Aux)'!$A$4:$A$1048576,IMPRESSÃO!A264,'IMPRESSÃO (Aux)'!$I$4:$I$1048576))</f>
        <v/>
      </c>
    </row>
    <row r="265" spans="1:9" hidden="1" x14ac:dyDescent="0.25">
      <c r="A265" s="258" t="str">
        <f>IF('IMPRESSÃO (Aux)'!K265="","",'IMPRESSÃO (Aux)'!K265)</f>
        <v/>
      </c>
      <c r="B265" s="258" t="str">
        <f>IF(A265="","",VLOOKUP(A265,'IMPRESSÃO (Aux)'!$A$4:$I$1048576,2,0))</f>
        <v/>
      </c>
      <c r="C265" s="258" t="str">
        <f>IF(A265="","",IF(VLOOKUP(A265,'IMPRESSÃO (Aux)'!$A$4:$I$1048576,3,0)=0,"",VLOOKUP(A265,'IMPRESSÃO (Aux)'!$A$4:$I$1048576,3,0)))</f>
        <v/>
      </c>
      <c r="D265" s="258" t="str">
        <f>IF(A265="","",SUMIF('IMPRESSÃO (Aux)'!$A$4:$A$1048576,IMPRESSÃO!A265,'IMPRESSÃO (Aux)'!$D$4:$D$1048576))</f>
        <v/>
      </c>
      <c r="E265" s="258" t="str">
        <f>IF(A265="","",VLOOKUP(A265,'IMPRESSÃO (Aux)'!$A$4:$I$1048576,5,0))</f>
        <v/>
      </c>
      <c r="F265" s="258" t="str">
        <f>IF(A265="","",VLOOKUP(A265,'IMPRESSÃO (Aux)'!$A$4:$I$1048576,6,0))</f>
        <v/>
      </c>
      <c r="G265" s="258" t="str">
        <f>IF(A265="","",VLOOKUP(A265,'IMPRESSÃO (Aux)'!$A$4:$I$1048576,7,0))</f>
        <v/>
      </c>
      <c r="H265" s="258" t="str">
        <f>IF(A265="","",VLOOKUP(A265,'IMPRESSÃO (Aux)'!$A$4:$I$1048576,8,0))</f>
        <v/>
      </c>
      <c r="I265" s="259" t="str">
        <f>IF(A265="","",SUMIF('IMPRESSÃO (Aux)'!$A$4:$A$1048576,IMPRESSÃO!A265,'IMPRESSÃO (Aux)'!$I$4:$I$1048576))</f>
        <v/>
      </c>
    </row>
    <row r="266" spans="1:9" hidden="1" x14ac:dyDescent="0.25">
      <c r="A266" s="258" t="str">
        <f>IF('IMPRESSÃO (Aux)'!K266="","",'IMPRESSÃO (Aux)'!K266)</f>
        <v/>
      </c>
      <c r="B266" s="258" t="str">
        <f>IF(A266="","",VLOOKUP(A266,'IMPRESSÃO (Aux)'!$A$4:$I$1048576,2,0))</f>
        <v/>
      </c>
      <c r="C266" s="258" t="str">
        <f>IF(A266="","",IF(VLOOKUP(A266,'IMPRESSÃO (Aux)'!$A$4:$I$1048576,3,0)=0,"",VLOOKUP(A266,'IMPRESSÃO (Aux)'!$A$4:$I$1048576,3,0)))</f>
        <v/>
      </c>
      <c r="D266" s="258" t="str">
        <f>IF(A266="","",SUMIF('IMPRESSÃO (Aux)'!$A$4:$A$1048576,IMPRESSÃO!A266,'IMPRESSÃO (Aux)'!$D$4:$D$1048576))</f>
        <v/>
      </c>
      <c r="E266" s="258" t="str">
        <f>IF(A266="","",VLOOKUP(A266,'IMPRESSÃO (Aux)'!$A$4:$I$1048576,5,0))</f>
        <v/>
      </c>
      <c r="F266" s="258" t="str">
        <f>IF(A266="","",VLOOKUP(A266,'IMPRESSÃO (Aux)'!$A$4:$I$1048576,6,0))</f>
        <v/>
      </c>
      <c r="G266" s="258" t="str">
        <f>IF(A266="","",VLOOKUP(A266,'IMPRESSÃO (Aux)'!$A$4:$I$1048576,7,0))</f>
        <v/>
      </c>
      <c r="H266" s="258" t="str">
        <f>IF(A266="","",VLOOKUP(A266,'IMPRESSÃO (Aux)'!$A$4:$I$1048576,8,0))</f>
        <v/>
      </c>
      <c r="I266" s="259" t="str">
        <f>IF(A266="","",SUMIF('IMPRESSÃO (Aux)'!$A$4:$A$1048576,IMPRESSÃO!A266,'IMPRESSÃO (Aux)'!$I$4:$I$1048576))</f>
        <v/>
      </c>
    </row>
    <row r="267" spans="1:9" hidden="1" x14ac:dyDescent="0.25">
      <c r="A267" s="258" t="str">
        <f>IF('IMPRESSÃO (Aux)'!K267="","",'IMPRESSÃO (Aux)'!K267)</f>
        <v/>
      </c>
      <c r="B267" s="258" t="str">
        <f>IF(A267="","",VLOOKUP(A267,'IMPRESSÃO (Aux)'!$A$4:$I$1048576,2,0))</f>
        <v/>
      </c>
      <c r="C267" s="258" t="str">
        <f>IF(A267="","",IF(VLOOKUP(A267,'IMPRESSÃO (Aux)'!$A$4:$I$1048576,3,0)=0,"",VLOOKUP(A267,'IMPRESSÃO (Aux)'!$A$4:$I$1048576,3,0)))</f>
        <v/>
      </c>
      <c r="D267" s="258" t="str">
        <f>IF(A267="","",SUMIF('IMPRESSÃO (Aux)'!$A$4:$A$1048576,IMPRESSÃO!A267,'IMPRESSÃO (Aux)'!$D$4:$D$1048576))</f>
        <v/>
      </c>
      <c r="E267" s="258" t="str">
        <f>IF(A267="","",VLOOKUP(A267,'IMPRESSÃO (Aux)'!$A$4:$I$1048576,5,0))</f>
        <v/>
      </c>
      <c r="F267" s="258" t="str">
        <f>IF(A267="","",VLOOKUP(A267,'IMPRESSÃO (Aux)'!$A$4:$I$1048576,6,0))</f>
        <v/>
      </c>
      <c r="G267" s="258" t="str">
        <f>IF(A267="","",VLOOKUP(A267,'IMPRESSÃO (Aux)'!$A$4:$I$1048576,7,0))</f>
        <v/>
      </c>
      <c r="H267" s="258" t="str">
        <f>IF(A267="","",VLOOKUP(A267,'IMPRESSÃO (Aux)'!$A$4:$I$1048576,8,0))</f>
        <v/>
      </c>
      <c r="I267" s="259" t="str">
        <f>IF(A267="","",SUMIF('IMPRESSÃO (Aux)'!$A$4:$A$1048576,IMPRESSÃO!A267,'IMPRESSÃO (Aux)'!$I$4:$I$1048576))</f>
        <v/>
      </c>
    </row>
    <row r="268" spans="1:9" hidden="1" x14ac:dyDescent="0.25">
      <c r="A268" s="258" t="str">
        <f>IF('IMPRESSÃO (Aux)'!K268="","",'IMPRESSÃO (Aux)'!K268)</f>
        <v/>
      </c>
      <c r="B268" s="258" t="str">
        <f>IF(A268="","",VLOOKUP(A268,'IMPRESSÃO (Aux)'!$A$4:$I$1048576,2,0))</f>
        <v/>
      </c>
      <c r="C268" s="258" t="str">
        <f>IF(A268="","",IF(VLOOKUP(A268,'IMPRESSÃO (Aux)'!$A$4:$I$1048576,3,0)=0,"",VLOOKUP(A268,'IMPRESSÃO (Aux)'!$A$4:$I$1048576,3,0)))</f>
        <v/>
      </c>
      <c r="D268" s="258" t="str">
        <f>IF(A268="","",SUMIF('IMPRESSÃO (Aux)'!$A$4:$A$1048576,IMPRESSÃO!A268,'IMPRESSÃO (Aux)'!$D$4:$D$1048576))</f>
        <v/>
      </c>
      <c r="E268" s="258" t="str">
        <f>IF(A268="","",VLOOKUP(A268,'IMPRESSÃO (Aux)'!$A$4:$I$1048576,5,0))</f>
        <v/>
      </c>
      <c r="F268" s="258" t="str">
        <f>IF(A268="","",VLOOKUP(A268,'IMPRESSÃO (Aux)'!$A$4:$I$1048576,6,0))</f>
        <v/>
      </c>
      <c r="G268" s="258" t="str">
        <f>IF(A268="","",VLOOKUP(A268,'IMPRESSÃO (Aux)'!$A$4:$I$1048576,7,0))</f>
        <v/>
      </c>
      <c r="H268" s="258" t="str">
        <f>IF(A268="","",VLOOKUP(A268,'IMPRESSÃO (Aux)'!$A$4:$I$1048576,8,0))</f>
        <v/>
      </c>
      <c r="I268" s="259" t="str">
        <f>IF(A268="","",SUMIF('IMPRESSÃO (Aux)'!$A$4:$A$1048576,IMPRESSÃO!A268,'IMPRESSÃO (Aux)'!$I$4:$I$1048576))</f>
        <v/>
      </c>
    </row>
    <row r="269" spans="1:9" hidden="1" x14ac:dyDescent="0.25">
      <c r="A269" s="258" t="str">
        <f>IF('IMPRESSÃO (Aux)'!K269="","",'IMPRESSÃO (Aux)'!K269)</f>
        <v/>
      </c>
      <c r="B269" s="258" t="str">
        <f>IF(A269="","",VLOOKUP(A269,'IMPRESSÃO (Aux)'!$A$4:$I$1048576,2,0))</f>
        <v/>
      </c>
      <c r="C269" s="258" t="str">
        <f>IF(A269="","",IF(VLOOKUP(A269,'IMPRESSÃO (Aux)'!$A$4:$I$1048576,3,0)=0,"",VLOOKUP(A269,'IMPRESSÃO (Aux)'!$A$4:$I$1048576,3,0)))</f>
        <v/>
      </c>
      <c r="D269" s="258" t="str">
        <f>IF(A269="","",SUMIF('IMPRESSÃO (Aux)'!$A$4:$A$1048576,IMPRESSÃO!A269,'IMPRESSÃO (Aux)'!$D$4:$D$1048576))</f>
        <v/>
      </c>
      <c r="E269" s="258" t="str">
        <f>IF(A269="","",VLOOKUP(A269,'IMPRESSÃO (Aux)'!$A$4:$I$1048576,5,0))</f>
        <v/>
      </c>
      <c r="F269" s="258" t="str">
        <f>IF(A269="","",VLOOKUP(A269,'IMPRESSÃO (Aux)'!$A$4:$I$1048576,6,0))</f>
        <v/>
      </c>
      <c r="G269" s="258" t="str">
        <f>IF(A269="","",VLOOKUP(A269,'IMPRESSÃO (Aux)'!$A$4:$I$1048576,7,0))</f>
        <v/>
      </c>
      <c r="H269" s="258" t="str">
        <f>IF(A269="","",VLOOKUP(A269,'IMPRESSÃO (Aux)'!$A$4:$I$1048576,8,0))</f>
        <v/>
      </c>
      <c r="I269" s="259" t="str">
        <f>IF(A269="","",SUMIF('IMPRESSÃO (Aux)'!$A$4:$A$1048576,IMPRESSÃO!A269,'IMPRESSÃO (Aux)'!$I$4:$I$1048576))</f>
        <v/>
      </c>
    </row>
    <row r="270" spans="1:9" hidden="1" x14ac:dyDescent="0.25">
      <c r="A270" s="258" t="str">
        <f>IF('IMPRESSÃO (Aux)'!K270="","",'IMPRESSÃO (Aux)'!K270)</f>
        <v/>
      </c>
      <c r="B270" s="258" t="str">
        <f>IF(A270="","",VLOOKUP(A270,'IMPRESSÃO (Aux)'!$A$4:$I$1048576,2,0))</f>
        <v/>
      </c>
      <c r="C270" s="258" t="str">
        <f>IF(A270="","",IF(VLOOKUP(A270,'IMPRESSÃO (Aux)'!$A$4:$I$1048576,3,0)=0,"",VLOOKUP(A270,'IMPRESSÃO (Aux)'!$A$4:$I$1048576,3,0)))</f>
        <v/>
      </c>
      <c r="D270" s="258" t="str">
        <f>IF(A270="","",SUMIF('IMPRESSÃO (Aux)'!$A$4:$A$1048576,IMPRESSÃO!A270,'IMPRESSÃO (Aux)'!$D$4:$D$1048576))</f>
        <v/>
      </c>
      <c r="E270" s="258" t="str">
        <f>IF(A270="","",VLOOKUP(A270,'IMPRESSÃO (Aux)'!$A$4:$I$1048576,5,0))</f>
        <v/>
      </c>
      <c r="F270" s="258" t="str">
        <f>IF(A270="","",VLOOKUP(A270,'IMPRESSÃO (Aux)'!$A$4:$I$1048576,6,0))</f>
        <v/>
      </c>
      <c r="G270" s="258" t="str">
        <f>IF(A270="","",VLOOKUP(A270,'IMPRESSÃO (Aux)'!$A$4:$I$1048576,7,0))</f>
        <v/>
      </c>
      <c r="H270" s="258" t="str">
        <f>IF(A270="","",VLOOKUP(A270,'IMPRESSÃO (Aux)'!$A$4:$I$1048576,8,0))</f>
        <v/>
      </c>
      <c r="I270" s="259" t="str">
        <f>IF(A270="","",SUMIF('IMPRESSÃO (Aux)'!$A$4:$A$1048576,IMPRESSÃO!A270,'IMPRESSÃO (Aux)'!$I$4:$I$1048576))</f>
        <v/>
      </c>
    </row>
    <row r="271" spans="1:9" hidden="1" x14ac:dyDescent="0.25">
      <c r="A271" s="258" t="str">
        <f>IF('IMPRESSÃO (Aux)'!K271="","",'IMPRESSÃO (Aux)'!K271)</f>
        <v/>
      </c>
      <c r="B271" s="258" t="str">
        <f>IF(A271="","",VLOOKUP(A271,'IMPRESSÃO (Aux)'!$A$4:$I$1048576,2,0))</f>
        <v/>
      </c>
      <c r="C271" s="258" t="str">
        <f>IF(A271="","",IF(VLOOKUP(A271,'IMPRESSÃO (Aux)'!$A$4:$I$1048576,3,0)=0,"",VLOOKUP(A271,'IMPRESSÃO (Aux)'!$A$4:$I$1048576,3,0)))</f>
        <v/>
      </c>
      <c r="D271" s="258" t="str">
        <f>IF(A271="","",SUMIF('IMPRESSÃO (Aux)'!$A$4:$A$1048576,IMPRESSÃO!A271,'IMPRESSÃO (Aux)'!$D$4:$D$1048576))</f>
        <v/>
      </c>
      <c r="E271" s="258" t="str">
        <f>IF(A271="","",VLOOKUP(A271,'IMPRESSÃO (Aux)'!$A$4:$I$1048576,5,0))</f>
        <v/>
      </c>
      <c r="F271" s="258" t="str">
        <f>IF(A271="","",VLOOKUP(A271,'IMPRESSÃO (Aux)'!$A$4:$I$1048576,6,0))</f>
        <v/>
      </c>
      <c r="G271" s="258" t="str">
        <f>IF(A271="","",VLOOKUP(A271,'IMPRESSÃO (Aux)'!$A$4:$I$1048576,7,0))</f>
        <v/>
      </c>
      <c r="H271" s="258" t="str">
        <f>IF(A271="","",VLOOKUP(A271,'IMPRESSÃO (Aux)'!$A$4:$I$1048576,8,0))</f>
        <v/>
      </c>
      <c r="I271" s="259" t="str">
        <f>IF(A271="","",SUMIF('IMPRESSÃO (Aux)'!$A$4:$A$1048576,IMPRESSÃO!A271,'IMPRESSÃO (Aux)'!$I$4:$I$1048576))</f>
        <v/>
      </c>
    </row>
    <row r="272" spans="1:9" hidden="1" x14ac:dyDescent="0.25">
      <c r="A272" s="258" t="str">
        <f>IF('IMPRESSÃO (Aux)'!K272="","",'IMPRESSÃO (Aux)'!K272)</f>
        <v/>
      </c>
      <c r="B272" s="258" t="str">
        <f>IF(A272="","",VLOOKUP(A272,'IMPRESSÃO (Aux)'!$A$4:$I$1048576,2,0))</f>
        <v/>
      </c>
      <c r="C272" s="258" t="str">
        <f>IF(A272="","",IF(VLOOKUP(A272,'IMPRESSÃO (Aux)'!$A$4:$I$1048576,3,0)=0,"",VLOOKUP(A272,'IMPRESSÃO (Aux)'!$A$4:$I$1048576,3,0)))</f>
        <v/>
      </c>
      <c r="D272" s="258" t="str">
        <f>IF(A272="","",SUMIF('IMPRESSÃO (Aux)'!$A$4:$A$1048576,IMPRESSÃO!A272,'IMPRESSÃO (Aux)'!$D$4:$D$1048576))</f>
        <v/>
      </c>
      <c r="E272" s="258" t="str">
        <f>IF(A272="","",VLOOKUP(A272,'IMPRESSÃO (Aux)'!$A$4:$I$1048576,5,0))</f>
        <v/>
      </c>
      <c r="F272" s="258" t="str">
        <f>IF(A272="","",VLOOKUP(A272,'IMPRESSÃO (Aux)'!$A$4:$I$1048576,6,0))</f>
        <v/>
      </c>
      <c r="G272" s="258" t="str">
        <f>IF(A272="","",VLOOKUP(A272,'IMPRESSÃO (Aux)'!$A$4:$I$1048576,7,0))</f>
        <v/>
      </c>
      <c r="H272" s="258" t="str">
        <f>IF(A272="","",VLOOKUP(A272,'IMPRESSÃO (Aux)'!$A$4:$I$1048576,8,0))</f>
        <v/>
      </c>
      <c r="I272" s="259" t="str">
        <f>IF(A272="","",SUMIF('IMPRESSÃO (Aux)'!$A$4:$A$1048576,IMPRESSÃO!A272,'IMPRESSÃO (Aux)'!$I$4:$I$1048576))</f>
        <v/>
      </c>
    </row>
    <row r="273" spans="1:9" hidden="1" x14ac:dyDescent="0.25">
      <c r="A273" s="258" t="str">
        <f>IF('IMPRESSÃO (Aux)'!K273="","",'IMPRESSÃO (Aux)'!K273)</f>
        <v/>
      </c>
      <c r="B273" s="258" t="str">
        <f>IF(A273="","",VLOOKUP(A273,'IMPRESSÃO (Aux)'!$A$4:$I$1048576,2,0))</f>
        <v/>
      </c>
      <c r="C273" s="258" t="str">
        <f>IF(A273="","",IF(VLOOKUP(A273,'IMPRESSÃO (Aux)'!$A$4:$I$1048576,3,0)=0,"",VLOOKUP(A273,'IMPRESSÃO (Aux)'!$A$4:$I$1048576,3,0)))</f>
        <v/>
      </c>
      <c r="D273" s="258" t="str">
        <f>IF(A273="","",SUMIF('IMPRESSÃO (Aux)'!$A$4:$A$1048576,IMPRESSÃO!A273,'IMPRESSÃO (Aux)'!$D$4:$D$1048576))</f>
        <v/>
      </c>
      <c r="E273" s="258" t="str">
        <f>IF(A273="","",VLOOKUP(A273,'IMPRESSÃO (Aux)'!$A$4:$I$1048576,5,0))</f>
        <v/>
      </c>
      <c r="F273" s="258" t="str">
        <f>IF(A273="","",VLOOKUP(A273,'IMPRESSÃO (Aux)'!$A$4:$I$1048576,6,0))</f>
        <v/>
      </c>
      <c r="G273" s="258" t="str">
        <f>IF(A273="","",VLOOKUP(A273,'IMPRESSÃO (Aux)'!$A$4:$I$1048576,7,0))</f>
        <v/>
      </c>
      <c r="H273" s="258" t="str">
        <f>IF(A273="","",VLOOKUP(A273,'IMPRESSÃO (Aux)'!$A$4:$I$1048576,8,0))</f>
        <v/>
      </c>
      <c r="I273" s="259" t="str">
        <f>IF(A273="","",SUMIF('IMPRESSÃO (Aux)'!$A$4:$A$1048576,IMPRESSÃO!A273,'IMPRESSÃO (Aux)'!$I$4:$I$1048576))</f>
        <v/>
      </c>
    </row>
    <row r="274" spans="1:9" hidden="1" x14ac:dyDescent="0.25">
      <c r="A274" s="258" t="str">
        <f>IF('IMPRESSÃO (Aux)'!K274="","",'IMPRESSÃO (Aux)'!K274)</f>
        <v/>
      </c>
      <c r="B274" s="258" t="str">
        <f>IF(A274="","",VLOOKUP(A274,'IMPRESSÃO (Aux)'!$A$4:$I$1048576,2,0))</f>
        <v/>
      </c>
      <c r="C274" s="258" t="str">
        <f>IF(A274="","",IF(VLOOKUP(A274,'IMPRESSÃO (Aux)'!$A$4:$I$1048576,3,0)=0,"",VLOOKUP(A274,'IMPRESSÃO (Aux)'!$A$4:$I$1048576,3,0)))</f>
        <v/>
      </c>
      <c r="D274" s="258" t="str">
        <f>IF(A274="","",SUMIF('IMPRESSÃO (Aux)'!$A$4:$A$1048576,IMPRESSÃO!A274,'IMPRESSÃO (Aux)'!$D$4:$D$1048576))</f>
        <v/>
      </c>
      <c r="E274" s="258" t="str">
        <f>IF(A274="","",VLOOKUP(A274,'IMPRESSÃO (Aux)'!$A$4:$I$1048576,5,0))</f>
        <v/>
      </c>
      <c r="F274" s="258" t="str">
        <f>IF(A274="","",VLOOKUP(A274,'IMPRESSÃO (Aux)'!$A$4:$I$1048576,6,0))</f>
        <v/>
      </c>
      <c r="G274" s="258" t="str">
        <f>IF(A274="","",VLOOKUP(A274,'IMPRESSÃO (Aux)'!$A$4:$I$1048576,7,0))</f>
        <v/>
      </c>
      <c r="H274" s="258" t="str">
        <f>IF(A274="","",VLOOKUP(A274,'IMPRESSÃO (Aux)'!$A$4:$I$1048576,8,0))</f>
        <v/>
      </c>
      <c r="I274" s="259" t="str">
        <f>IF(A274="","",SUMIF('IMPRESSÃO (Aux)'!$A$4:$A$1048576,IMPRESSÃO!A274,'IMPRESSÃO (Aux)'!$I$4:$I$1048576))</f>
        <v/>
      </c>
    </row>
    <row r="275" spans="1:9" hidden="1" x14ac:dyDescent="0.25">
      <c r="A275" s="258" t="str">
        <f>IF('IMPRESSÃO (Aux)'!K275="","",'IMPRESSÃO (Aux)'!K275)</f>
        <v/>
      </c>
      <c r="B275" s="258" t="str">
        <f>IF(A275="","",VLOOKUP(A275,'IMPRESSÃO (Aux)'!$A$4:$I$1048576,2,0))</f>
        <v/>
      </c>
      <c r="C275" s="258" t="str">
        <f>IF(A275="","",IF(VLOOKUP(A275,'IMPRESSÃO (Aux)'!$A$4:$I$1048576,3,0)=0,"",VLOOKUP(A275,'IMPRESSÃO (Aux)'!$A$4:$I$1048576,3,0)))</f>
        <v/>
      </c>
      <c r="D275" s="258" t="str">
        <f>IF(A275="","",SUMIF('IMPRESSÃO (Aux)'!$A$4:$A$1048576,IMPRESSÃO!A275,'IMPRESSÃO (Aux)'!$D$4:$D$1048576))</f>
        <v/>
      </c>
      <c r="E275" s="258" t="str">
        <f>IF(A275="","",VLOOKUP(A275,'IMPRESSÃO (Aux)'!$A$4:$I$1048576,5,0))</f>
        <v/>
      </c>
      <c r="F275" s="258" t="str">
        <f>IF(A275="","",VLOOKUP(A275,'IMPRESSÃO (Aux)'!$A$4:$I$1048576,6,0))</f>
        <v/>
      </c>
      <c r="G275" s="258" t="str">
        <f>IF(A275="","",VLOOKUP(A275,'IMPRESSÃO (Aux)'!$A$4:$I$1048576,7,0))</f>
        <v/>
      </c>
      <c r="H275" s="258" t="str">
        <f>IF(A275="","",VLOOKUP(A275,'IMPRESSÃO (Aux)'!$A$4:$I$1048576,8,0))</f>
        <v/>
      </c>
      <c r="I275" s="259" t="str">
        <f>IF(A275="","",SUMIF('IMPRESSÃO (Aux)'!$A$4:$A$1048576,IMPRESSÃO!A275,'IMPRESSÃO (Aux)'!$I$4:$I$1048576))</f>
        <v/>
      </c>
    </row>
    <row r="276" spans="1:9" hidden="1" x14ac:dyDescent="0.25">
      <c r="A276" s="258" t="str">
        <f>IF('IMPRESSÃO (Aux)'!K276="","",'IMPRESSÃO (Aux)'!K276)</f>
        <v/>
      </c>
      <c r="B276" s="258" t="str">
        <f>IF(A276="","",VLOOKUP(A276,'IMPRESSÃO (Aux)'!$A$4:$I$1048576,2,0))</f>
        <v/>
      </c>
      <c r="C276" s="258" t="str">
        <f>IF(A276="","",IF(VLOOKUP(A276,'IMPRESSÃO (Aux)'!$A$4:$I$1048576,3,0)=0,"",VLOOKUP(A276,'IMPRESSÃO (Aux)'!$A$4:$I$1048576,3,0)))</f>
        <v/>
      </c>
      <c r="D276" s="258" t="str">
        <f>IF(A276="","",SUMIF('IMPRESSÃO (Aux)'!$A$4:$A$1048576,IMPRESSÃO!A276,'IMPRESSÃO (Aux)'!$D$4:$D$1048576))</f>
        <v/>
      </c>
      <c r="E276" s="258" t="str">
        <f>IF(A276="","",VLOOKUP(A276,'IMPRESSÃO (Aux)'!$A$4:$I$1048576,5,0))</f>
        <v/>
      </c>
      <c r="F276" s="258" t="str">
        <f>IF(A276="","",VLOOKUP(A276,'IMPRESSÃO (Aux)'!$A$4:$I$1048576,6,0))</f>
        <v/>
      </c>
      <c r="G276" s="258" t="str">
        <f>IF(A276="","",VLOOKUP(A276,'IMPRESSÃO (Aux)'!$A$4:$I$1048576,7,0))</f>
        <v/>
      </c>
      <c r="H276" s="258" t="str">
        <f>IF(A276="","",VLOOKUP(A276,'IMPRESSÃO (Aux)'!$A$4:$I$1048576,8,0))</f>
        <v/>
      </c>
      <c r="I276" s="259" t="str">
        <f>IF(A276="","",SUMIF('IMPRESSÃO (Aux)'!$A$4:$A$1048576,IMPRESSÃO!A276,'IMPRESSÃO (Aux)'!$I$4:$I$1048576))</f>
        <v/>
      </c>
    </row>
    <row r="277" spans="1:9" hidden="1" x14ac:dyDescent="0.25">
      <c r="A277" s="258" t="str">
        <f>IF('IMPRESSÃO (Aux)'!K277="","",'IMPRESSÃO (Aux)'!K277)</f>
        <v/>
      </c>
      <c r="B277" s="258" t="str">
        <f>IF(A277="","",VLOOKUP(A277,'IMPRESSÃO (Aux)'!$A$4:$I$1048576,2,0))</f>
        <v/>
      </c>
      <c r="C277" s="258" t="str">
        <f>IF(A277="","",IF(VLOOKUP(A277,'IMPRESSÃO (Aux)'!$A$4:$I$1048576,3,0)=0,"",VLOOKUP(A277,'IMPRESSÃO (Aux)'!$A$4:$I$1048576,3,0)))</f>
        <v/>
      </c>
      <c r="D277" s="258" t="str">
        <f>IF(A277="","",SUMIF('IMPRESSÃO (Aux)'!$A$4:$A$1048576,IMPRESSÃO!A277,'IMPRESSÃO (Aux)'!$D$4:$D$1048576))</f>
        <v/>
      </c>
      <c r="E277" s="258" t="str">
        <f>IF(A277="","",VLOOKUP(A277,'IMPRESSÃO (Aux)'!$A$4:$I$1048576,5,0))</f>
        <v/>
      </c>
      <c r="F277" s="258" t="str">
        <f>IF(A277="","",VLOOKUP(A277,'IMPRESSÃO (Aux)'!$A$4:$I$1048576,6,0))</f>
        <v/>
      </c>
      <c r="G277" s="258" t="str">
        <f>IF(A277="","",VLOOKUP(A277,'IMPRESSÃO (Aux)'!$A$4:$I$1048576,7,0))</f>
        <v/>
      </c>
      <c r="H277" s="258" t="str">
        <f>IF(A277="","",VLOOKUP(A277,'IMPRESSÃO (Aux)'!$A$4:$I$1048576,8,0))</f>
        <v/>
      </c>
      <c r="I277" s="259" t="str">
        <f>IF(A277="","",SUMIF('IMPRESSÃO (Aux)'!$A$4:$A$1048576,IMPRESSÃO!A277,'IMPRESSÃO (Aux)'!$I$4:$I$1048576))</f>
        <v/>
      </c>
    </row>
    <row r="278" spans="1:9" hidden="1" x14ac:dyDescent="0.25">
      <c r="A278" s="258" t="str">
        <f>IF('IMPRESSÃO (Aux)'!K278="","",'IMPRESSÃO (Aux)'!K278)</f>
        <v/>
      </c>
      <c r="B278" s="258" t="str">
        <f>IF(A278="","",VLOOKUP(A278,'IMPRESSÃO (Aux)'!$A$4:$I$1048576,2,0))</f>
        <v/>
      </c>
      <c r="C278" s="258" t="str">
        <f>IF(A278="","",IF(VLOOKUP(A278,'IMPRESSÃO (Aux)'!$A$4:$I$1048576,3,0)=0,"",VLOOKUP(A278,'IMPRESSÃO (Aux)'!$A$4:$I$1048576,3,0)))</f>
        <v/>
      </c>
      <c r="D278" s="258" t="str">
        <f>IF(A278="","",SUMIF('IMPRESSÃO (Aux)'!$A$4:$A$1048576,IMPRESSÃO!A278,'IMPRESSÃO (Aux)'!$D$4:$D$1048576))</f>
        <v/>
      </c>
      <c r="E278" s="258" t="str">
        <f>IF(A278="","",VLOOKUP(A278,'IMPRESSÃO (Aux)'!$A$4:$I$1048576,5,0))</f>
        <v/>
      </c>
      <c r="F278" s="258" t="str">
        <f>IF(A278="","",VLOOKUP(A278,'IMPRESSÃO (Aux)'!$A$4:$I$1048576,6,0))</f>
        <v/>
      </c>
      <c r="G278" s="258" t="str">
        <f>IF(A278="","",VLOOKUP(A278,'IMPRESSÃO (Aux)'!$A$4:$I$1048576,7,0))</f>
        <v/>
      </c>
      <c r="H278" s="258" t="str">
        <f>IF(A278="","",VLOOKUP(A278,'IMPRESSÃO (Aux)'!$A$4:$I$1048576,8,0))</f>
        <v/>
      </c>
      <c r="I278" s="259" t="str">
        <f>IF(A278="","",SUMIF('IMPRESSÃO (Aux)'!$A$4:$A$1048576,IMPRESSÃO!A278,'IMPRESSÃO (Aux)'!$I$4:$I$1048576))</f>
        <v/>
      </c>
    </row>
    <row r="279" spans="1:9" hidden="1" x14ac:dyDescent="0.25">
      <c r="A279" s="258" t="str">
        <f>IF('IMPRESSÃO (Aux)'!K279="","",'IMPRESSÃO (Aux)'!K279)</f>
        <v/>
      </c>
      <c r="B279" s="258" t="str">
        <f>IF(A279="","",VLOOKUP(A279,'IMPRESSÃO (Aux)'!$A$4:$I$1048576,2,0))</f>
        <v/>
      </c>
      <c r="C279" s="258" t="str">
        <f>IF(A279="","",IF(VLOOKUP(A279,'IMPRESSÃO (Aux)'!$A$4:$I$1048576,3,0)=0,"",VLOOKUP(A279,'IMPRESSÃO (Aux)'!$A$4:$I$1048576,3,0)))</f>
        <v/>
      </c>
      <c r="D279" s="258" t="str">
        <f>IF(A279="","",SUMIF('IMPRESSÃO (Aux)'!$A$4:$A$1048576,IMPRESSÃO!A279,'IMPRESSÃO (Aux)'!$D$4:$D$1048576))</f>
        <v/>
      </c>
      <c r="E279" s="258" t="str">
        <f>IF(A279="","",VLOOKUP(A279,'IMPRESSÃO (Aux)'!$A$4:$I$1048576,5,0))</f>
        <v/>
      </c>
      <c r="F279" s="258" t="str">
        <f>IF(A279="","",VLOOKUP(A279,'IMPRESSÃO (Aux)'!$A$4:$I$1048576,6,0))</f>
        <v/>
      </c>
      <c r="G279" s="258" t="str">
        <f>IF(A279="","",VLOOKUP(A279,'IMPRESSÃO (Aux)'!$A$4:$I$1048576,7,0))</f>
        <v/>
      </c>
      <c r="H279" s="258" t="str">
        <f>IF(A279="","",VLOOKUP(A279,'IMPRESSÃO (Aux)'!$A$4:$I$1048576,8,0))</f>
        <v/>
      </c>
      <c r="I279" s="259" t="str">
        <f>IF(A279="","",SUMIF('IMPRESSÃO (Aux)'!$A$4:$A$1048576,IMPRESSÃO!A279,'IMPRESSÃO (Aux)'!$I$4:$I$1048576))</f>
        <v/>
      </c>
    </row>
    <row r="280" spans="1:9" hidden="1" x14ac:dyDescent="0.25">
      <c r="A280" s="258" t="str">
        <f>IF('IMPRESSÃO (Aux)'!K280="","",'IMPRESSÃO (Aux)'!K280)</f>
        <v/>
      </c>
      <c r="B280" s="258" t="str">
        <f>IF(A280="","",VLOOKUP(A280,'IMPRESSÃO (Aux)'!$A$4:$I$1048576,2,0))</f>
        <v/>
      </c>
      <c r="C280" s="258" t="str">
        <f>IF(A280="","",IF(VLOOKUP(A280,'IMPRESSÃO (Aux)'!$A$4:$I$1048576,3,0)=0,"",VLOOKUP(A280,'IMPRESSÃO (Aux)'!$A$4:$I$1048576,3,0)))</f>
        <v/>
      </c>
      <c r="D280" s="258" t="str">
        <f>IF(A280="","",SUMIF('IMPRESSÃO (Aux)'!$A$4:$A$1048576,IMPRESSÃO!A280,'IMPRESSÃO (Aux)'!$D$4:$D$1048576))</f>
        <v/>
      </c>
      <c r="E280" s="258" t="str">
        <f>IF(A280="","",VLOOKUP(A280,'IMPRESSÃO (Aux)'!$A$4:$I$1048576,5,0))</f>
        <v/>
      </c>
      <c r="F280" s="258" t="str">
        <f>IF(A280="","",VLOOKUP(A280,'IMPRESSÃO (Aux)'!$A$4:$I$1048576,6,0))</f>
        <v/>
      </c>
      <c r="G280" s="258" t="str">
        <f>IF(A280="","",VLOOKUP(A280,'IMPRESSÃO (Aux)'!$A$4:$I$1048576,7,0))</f>
        <v/>
      </c>
      <c r="H280" s="258" t="str">
        <f>IF(A280="","",VLOOKUP(A280,'IMPRESSÃO (Aux)'!$A$4:$I$1048576,8,0))</f>
        <v/>
      </c>
      <c r="I280" s="259" t="str">
        <f>IF(A280="","",SUMIF('IMPRESSÃO (Aux)'!$A$4:$A$1048576,IMPRESSÃO!A280,'IMPRESSÃO (Aux)'!$I$4:$I$1048576))</f>
        <v/>
      </c>
    </row>
    <row r="281" spans="1:9" hidden="1" x14ac:dyDescent="0.25">
      <c r="A281" s="258" t="str">
        <f>IF('IMPRESSÃO (Aux)'!K281="","",'IMPRESSÃO (Aux)'!K281)</f>
        <v/>
      </c>
      <c r="B281" s="258" t="str">
        <f>IF(A281="","",VLOOKUP(A281,'IMPRESSÃO (Aux)'!$A$4:$I$1048576,2,0))</f>
        <v/>
      </c>
      <c r="C281" s="258" t="str">
        <f>IF(A281="","",IF(VLOOKUP(A281,'IMPRESSÃO (Aux)'!$A$4:$I$1048576,3,0)=0,"",VLOOKUP(A281,'IMPRESSÃO (Aux)'!$A$4:$I$1048576,3,0)))</f>
        <v/>
      </c>
      <c r="D281" s="258" t="str">
        <f>IF(A281="","",SUMIF('IMPRESSÃO (Aux)'!$A$4:$A$1048576,IMPRESSÃO!A281,'IMPRESSÃO (Aux)'!$D$4:$D$1048576))</f>
        <v/>
      </c>
      <c r="E281" s="258" t="str">
        <f>IF(A281="","",VLOOKUP(A281,'IMPRESSÃO (Aux)'!$A$4:$I$1048576,5,0))</f>
        <v/>
      </c>
      <c r="F281" s="258" t="str">
        <f>IF(A281="","",VLOOKUP(A281,'IMPRESSÃO (Aux)'!$A$4:$I$1048576,6,0))</f>
        <v/>
      </c>
      <c r="G281" s="258" t="str">
        <f>IF(A281="","",VLOOKUP(A281,'IMPRESSÃO (Aux)'!$A$4:$I$1048576,7,0))</f>
        <v/>
      </c>
      <c r="H281" s="258" t="str">
        <f>IF(A281="","",VLOOKUP(A281,'IMPRESSÃO (Aux)'!$A$4:$I$1048576,8,0))</f>
        <v/>
      </c>
      <c r="I281" s="259" t="str">
        <f>IF(A281="","",SUMIF('IMPRESSÃO (Aux)'!$A$4:$A$1048576,IMPRESSÃO!A281,'IMPRESSÃO (Aux)'!$I$4:$I$1048576))</f>
        <v/>
      </c>
    </row>
    <row r="282" spans="1:9" hidden="1" x14ac:dyDescent="0.25">
      <c r="A282" s="258" t="str">
        <f>IF('IMPRESSÃO (Aux)'!K282="","",'IMPRESSÃO (Aux)'!K282)</f>
        <v/>
      </c>
      <c r="B282" s="258" t="str">
        <f>IF(A282="","",VLOOKUP(A282,'IMPRESSÃO (Aux)'!$A$4:$I$1048576,2,0))</f>
        <v/>
      </c>
      <c r="C282" s="258" t="str">
        <f>IF(A282="","",IF(VLOOKUP(A282,'IMPRESSÃO (Aux)'!$A$4:$I$1048576,3,0)=0,"",VLOOKUP(A282,'IMPRESSÃO (Aux)'!$A$4:$I$1048576,3,0)))</f>
        <v/>
      </c>
      <c r="D282" s="258" t="str">
        <f>IF(A282="","",SUMIF('IMPRESSÃO (Aux)'!$A$4:$A$1048576,IMPRESSÃO!A282,'IMPRESSÃO (Aux)'!$D$4:$D$1048576))</f>
        <v/>
      </c>
      <c r="E282" s="258" t="str">
        <f>IF(A282="","",VLOOKUP(A282,'IMPRESSÃO (Aux)'!$A$4:$I$1048576,5,0))</f>
        <v/>
      </c>
      <c r="F282" s="258" t="str">
        <f>IF(A282="","",VLOOKUP(A282,'IMPRESSÃO (Aux)'!$A$4:$I$1048576,6,0))</f>
        <v/>
      </c>
      <c r="G282" s="258" t="str">
        <f>IF(A282="","",VLOOKUP(A282,'IMPRESSÃO (Aux)'!$A$4:$I$1048576,7,0))</f>
        <v/>
      </c>
      <c r="H282" s="258" t="str">
        <f>IF(A282="","",VLOOKUP(A282,'IMPRESSÃO (Aux)'!$A$4:$I$1048576,8,0))</f>
        <v/>
      </c>
      <c r="I282" s="259" t="str">
        <f>IF(A282="","",SUMIF('IMPRESSÃO (Aux)'!$A$4:$A$1048576,IMPRESSÃO!A282,'IMPRESSÃO (Aux)'!$I$4:$I$1048576))</f>
        <v/>
      </c>
    </row>
    <row r="283" spans="1:9" hidden="1" x14ac:dyDescent="0.25">
      <c r="A283" s="258" t="str">
        <f>IF('IMPRESSÃO (Aux)'!K283="","",'IMPRESSÃO (Aux)'!K283)</f>
        <v/>
      </c>
      <c r="B283" s="258" t="str">
        <f>IF(A283="","",VLOOKUP(A283,'IMPRESSÃO (Aux)'!$A$4:$I$1048576,2,0))</f>
        <v/>
      </c>
      <c r="C283" s="258" t="str">
        <f>IF(A283="","",IF(VLOOKUP(A283,'IMPRESSÃO (Aux)'!$A$4:$I$1048576,3,0)=0,"",VLOOKUP(A283,'IMPRESSÃO (Aux)'!$A$4:$I$1048576,3,0)))</f>
        <v/>
      </c>
      <c r="D283" s="258" t="str">
        <f>IF(A283="","",SUMIF('IMPRESSÃO (Aux)'!$A$4:$A$1048576,IMPRESSÃO!A283,'IMPRESSÃO (Aux)'!$D$4:$D$1048576))</f>
        <v/>
      </c>
      <c r="E283" s="258" t="str">
        <f>IF(A283="","",VLOOKUP(A283,'IMPRESSÃO (Aux)'!$A$4:$I$1048576,5,0))</f>
        <v/>
      </c>
      <c r="F283" s="258" t="str">
        <f>IF(A283="","",VLOOKUP(A283,'IMPRESSÃO (Aux)'!$A$4:$I$1048576,6,0))</f>
        <v/>
      </c>
      <c r="G283" s="258" t="str">
        <f>IF(A283="","",VLOOKUP(A283,'IMPRESSÃO (Aux)'!$A$4:$I$1048576,7,0))</f>
        <v/>
      </c>
      <c r="H283" s="258" t="str">
        <f>IF(A283="","",VLOOKUP(A283,'IMPRESSÃO (Aux)'!$A$4:$I$1048576,8,0))</f>
        <v/>
      </c>
      <c r="I283" s="259" t="str">
        <f>IF(A283="","",SUMIF('IMPRESSÃO (Aux)'!$A$4:$A$1048576,IMPRESSÃO!A283,'IMPRESSÃO (Aux)'!$I$4:$I$1048576))</f>
        <v/>
      </c>
    </row>
    <row r="284" spans="1:9" hidden="1" x14ac:dyDescent="0.25">
      <c r="A284" s="258" t="str">
        <f>IF('IMPRESSÃO (Aux)'!K284="","",'IMPRESSÃO (Aux)'!K284)</f>
        <v/>
      </c>
      <c r="B284" s="258" t="str">
        <f>IF(A284="","",VLOOKUP(A284,'IMPRESSÃO (Aux)'!$A$4:$I$1048576,2,0))</f>
        <v/>
      </c>
      <c r="C284" s="258" t="str">
        <f>IF(A284="","",IF(VLOOKUP(A284,'IMPRESSÃO (Aux)'!$A$4:$I$1048576,3,0)=0,"",VLOOKUP(A284,'IMPRESSÃO (Aux)'!$A$4:$I$1048576,3,0)))</f>
        <v/>
      </c>
      <c r="D284" s="258" t="str">
        <f>IF(A284="","",SUMIF('IMPRESSÃO (Aux)'!$A$4:$A$1048576,IMPRESSÃO!A284,'IMPRESSÃO (Aux)'!$D$4:$D$1048576))</f>
        <v/>
      </c>
      <c r="E284" s="258" t="str">
        <f>IF(A284="","",VLOOKUP(A284,'IMPRESSÃO (Aux)'!$A$4:$I$1048576,5,0))</f>
        <v/>
      </c>
      <c r="F284" s="258" t="str">
        <f>IF(A284="","",VLOOKUP(A284,'IMPRESSÃO (Aux)'!$A$4:$I$1048576,6,0))</f>
        <v/>
      </c>
      <c r="G284" s="258" t="str">
        <f>IF(A284="","",VLOOKUP(A284,'IMPRESSÃO (Aux)'!$A$4:$I$1048576,7,0))</f>
        <v/>
      </c>
      <c r="H284" s="258" t="str">
        <f>IF(A284="","",VLOOKUP(A284,'IMPRESSÃO (Aux)'!$A$4:$I$1048576,8,0))</f>
        <v/>
      </c>
      <c r="I284" s="259" t="str">
        <f>IF(A284="","",SUMIF('IMPRESSÃO (Aux)'!$A$4:$A$1048576,IMPRESSÃO!A284,'IMPRESSÃO (Aux)'!$I$4:$I$1048576))</f>
        <v/>
      </c>
    </row>
    <row r="285" spans="1:9" hidden="1" x14ac:dyDescent="0.25">
      <c r="A285" s="258" t="str">
        <f>IF('IMPRESSÃO (Aux)'!K285="","",'IMPRESSÃO (Aux)'!K285)</f>
        <v/>
      </c>
      <c r="B285" s="258" t="str">
        <f>IF(A285="","",VLOOKUP(A285,'IMPRESSÃO (Aux)'!$A$4:$I$1048576,2,0))</f>
        <v/>
      </c>
      <c r="C285" s="258" t="str">
        <f>IF(A285="","",IF(VLOOKUP(A285,'IMPRESSÃO (Aux)'!$A$4:$I$1048576,3,0)=0,"",VLOOKUP(A285,'IMPRESSÃO (Aux)'!$A$4:$I$1048576,3,0)))</f>
        <v/>
      </c>
      <c r="D285" s="258" t="str">
        <f>IF(A285="","",SUMIF('IMPRESSÃO (Aux)'!$A$4:$A$1048576,IMPRESSÃO!A285,'IMPRESSÃO (Aux)'!$D$4:$D$1048576))</f>
        <v/>
      </c>
      <c r="E285" s="258" t="str">
        <f>IF(A285="","",VLOOKUP(A285,'IMPRESSÃO (Aux)'!$A$4:$I$1048576,5,0))</f>
        <v/>
      </c>
      <c r="F285" s="258" t="str">
        <f>IF(A285="","",VLOOKUP(A285,'IMPRESSÃO (Aux)'!$A$4:$I$1048576,6,0))</f>
        <v/>
      </c>
      <c r="G285" s="258" t="str">
        <f>IF(A285="","",VLOOKUP(A285,'IMPRESSÃO (Aux)'!$A$4:$I$1048576,7,0))</f>
        <v/>
      </c>
      <c r="H285" s="258" t="str">
        <f>IF(A285="","",VLOOKUP(A285,'IMPRESSÃO (Aux)'!$A$4:$I$1048576,8,0))</f>
        <v/>
      </c>
      <c r="I285" s="259" t="str">
        <f>IF(A285="","",SUMIF('IMPRESSÃO (Aux)'!$A$4:$A$1048576,IMPRESSÃO!A285,'IMPRESSÃO (Aux)'!$I$4:$I$1048576))</f>
        <v/>
      </c>
    </row>
    <row r="286" spans="1:9" hidden="1" x14ac:dyDescent="0.25">
      <c r="A286" s="258" t="str">
        <f>IF('IMPRESSÃO (Aux)'!K286="","",'IMPRESSÃO (Aux)'!K286)</f>
        <v/>
      </c>
      <c r="B286" s="258" t="str">
        <f>IF(A286="","",VLOOKUP(A286,'IMPRESSÃO (Aux)'!$A$4:$I$1048576,2,0))</f>
        <v/>
      </c>
      <c r="C286" s="258" t="str">
        <f>IF(A286="","",IF(VLOOKUP(A286,'IMPRESSÃO (Aux)'!$A$4:$I$1048576,3,0)=0,"",VLOOKUP(A286,'IMPRESSÃO (Aux)'!$A$4:$I$1048576,3,0)))</f>
        <v/>
      </c>
      <c r="D286" s="258" t="str">
        <f>IF(A286="","",SUMIF('IMPRESSÃO (Aux)'!$A$4:$A$1048576,IMPRESSÃO!A286,'IMPRESSÃO (Aux)'!$D$4:$D$1048576))</f>
        <v/>
      </c>
      <c r="E286" s="258" t="str">
        <f>IF(A286="","",VLOOKUP(A286,'IMPRESSÃO (Aux)'!$A$4:$I$1048576,5,0))</f>
        <v/>
      </c>
      <c r="F286" s="258" t="str">
        <f>IF(A286="","",VLOOKUP(A286,'IMPRESSÃO (Aux)'!$A$4:$I$1048576,6,0))</f>
        <v/>
      </c>
      <c r="G286" s="258" t="str">
        <f>IF(A286="","",VLOOKUP(A286,'IMPRESSÃO (Aux)'!$A$4:$I$1048576,7,0))</f>
        <v/>
      </c>
      <c r="H286" s="258" t="str">
        <f>IF(A286="","",VLOOKUP(A286,'IMPRESSÃO (Aux)'!$A$4:$I$1048576,8,0))</f>
        <v/>
      </c>
      <c r="I286" s="259" t="str">
        <f>IF(A286="","",SUMIF('IMPRESSÃO (Aux)'!$A$4:$A$1048576,IMPRESSÃO!A286,'IMPRESSÃO (Aux)'!$I$4:$I$1048576))</f>
        <v/>
      </c>
    </row>
    <row r="287" spans="1:9" hidden="1" x14ac:dyDescent="0.25">
      <c r="A287" s="258" t="str">
        <f>IF('IMPRESSÃO (Aux)'!K287="","",'IMPRESSÃO (Aux)'!K287)</f>
        <v/>
      </c>
      <c r="B287" s="258" t="str">
        <f>IF(A287="","",VLOOKUP(A287,'IMPRESSÃO (Aux)'!$A$4:$I$1048576,2,0))</f>
        <v/>
      </c>
      <c r="C287" s="258" t="str">
        <f>IF(A287="","",IF(VLOOKUP(A287,'IMPRESSÃO (Aux)'!$A$4:$I$1048576,3,0)=0,"",VLOOKUP(A287,'IMPRESSÃO (Aux)'!$A$4:$I$1048576,3,0)))</f>
        <v/>
      </c>
      <c r="D287" s="258" t="str">
        <f>IF(A287="","",SUMIF('IMPRESSÃO (Aux)'!$A$4:$A$1048576,IMPRESSÃO!A287,'IMPRESSÃO (Aux)'!$D$4:$D$1048576))</f>
        <v/>
      </c>
      <c r="E287" s="258" t="str">
        <f>IF(A287="","",VLOOKUP(A287,'IMPRESSÃO (Aux)'!$A$4:$I$1048576,5,0))</f>
        <v/>
      </c>
      <c r="F287" s="258" t="str">
        <f>IF(A287="","",VLOOKUP(A287,'IMPRESSÃO (Aux)'!$A$4:$I$1048576,6,0))</f>
        <v/>
      </c>
      <c r="G287" s="258" t="str">
        <f>IF(A287="","",VLOOKUP(A287,'IMPRESSÃO (Aux)'!$A$4:$I$1048576,7,0))</f>
        <v/>
      </c>
      <c r="H287" s="258" t="str">
        <f>IF(A287="","",VLOOKUP(A287,'IMPRESSÃO (Aux)'!$A$4:$I$1048576,8,0))</f>
        <v/>
      </c>
      <c r="I287" s="259" t="str">
        <f>IF(A287="","",SUMIF('IMPRESSÃO (Aux)'!$A$4:$A$1048576,IMPRESSÃO!A287,'IMPRESSÃO (Aux)'!$I$4:$I$1048576))</f>
        <v/>
      </c>
    </row>
    <row r="288" spans="1:9" hidden="1" x14ac:dyDescent="0.25">
      <c r="A288" s="258" t="str">
        <f>IF('IMPRESSÃO (Aux)'!K288="","",'IMPRESSÃO (Aux)'!K288)</f>
        <v/>
      </c>
      <c r="B288" s="258" t="str">
        <f>IF(A288="","",VLOOKUP(A288,'IMPRESSÃO (Aux)'!$A$4:$I$1048576,2,0))</f>
        <v/>
      </c>
      <c r="C288" s="258" t="str">
        <f>IF(A288="","",IF(VLOOKUP(A288,'IMPRESSÃO (Aux)'!$A$4:$I$1048576,3,0)=0,"",VLOOKUP(A288,'IMPRESSÃO (Aux)'!$A$4:$I$1048576,3,0)))</f>
        <v/>
      </c>
      <c r="D288" s="258" t="str">
        <f>IF(A288="","",SUMIF('IMPRESSÃO (Aux)'!$A$4:$A$1048576,IMPRESSÃO!A288,'IMPRESSÃO (Aux)'!$D$4:$D$1048576))</f>
        <v/>
      </c>
      <c r="E288" s="258" t="str">
        <f>IF(A288="","",VLOOKUP(A288,'IMPRESSÃO (Aux)'!$A$4:$I$1048576,5,0))</f>
        <v/>
      </c>
      <c r="F288" s="258" t="str">
        <f>IF(A288="","",VLOOKUP(A288,'IMPRESSÃO (Aux)'!$A$4:$I$1048576,6,0))</f>
        <v/>
      </c>
      <c r="G288" s="258" t="str">
        <f>IF(A288="","",VLOOKUP(A288,'IMPRESSÃO (Aux)'!$A$4:$I$1048576,7,0))</f>
        <v/>
      </c>
      <c r="H288" s="258" t="str">
        <f>IF(A288="","",VLOOKUP(A288,'IMPRESSÃO (Aux)'!$A$4:$I$1048576,8,0))</f>
        <v/>
      </c>
      <c r="I288" s="259" t="str">
        <f>IF(A288="","",SUMIF('IMPRESSÃO (Aux)'!$A$4:$A$1048576,IMPRESSÃO!A288,'IMPRESSÃO (Aux)'!$I$4:$I$1048576))</f>
        <v/>
      </c>
    </row>
    <row r="289" spans="1:9" hidden="1" x14ac:dyDescent="0.25">
      <c r="A289" s="258" t="str">
        <f>IF('IMPRESSÃO (Aux)'!K289="","",'IMPRESSÃO (Aux)'!K289)</f>
        <v/>
      </c>
      <c r="B289" s="258" t="str">
        <f>IF(A289="","",VLOOKUP(A289,'IMPRESSÃO (Aux)'!$A$4:$I$1048576,2,0))</f>
        <v/>
      </c>
      <c r="C289" s="258" t="str">
        <f>IF(A289="","",IF(VLOOKUP(A289,'IMPRESSÃO (Aux)'!$A$4:$I$1048576,3,0)=0,"",VLOOKUP(A289,'IMPRESSÃO (Aux)'!$A$4:$I$1048576,3,0)))</f>
        <v/>
      </c>
      <c r="D289" s="258" t="str">
        <f>IF(A289="","",SUMIF('IMPRESSÃO (Aux)'!$A$4:$A$1048576,IMPRESSÃO!A289,'IMPRESSÃO (Aux)'!$D$4:$D$1048576))</f>
        <v/>
      </c>
      <c r="E289" s="258" t="str">
        <f>IF(A289="","",VLOOKUP(A289,'IMPRESSÃO (Aux)'!$A$4:$I$1048576,5,0))</f>
        <v/>
      </c>
      <c r="F289" s="258" t="str">
        <f>IF(A289="","",VLOOKUP(A289,'IMPRESSÃO (Aux)'!$A$4:$I$1048576,6,0))</f>
        <v/>
      </c>
      <c r="G289" s="258" t="str">
        <f>IF(A289="","",VLOOKUP(A289,'IMPRESSÃO (Aux)'!$A$4:$I$1048576,7,0))</f>
        <v/>
      </c>
      <c r="H289" s="258" t="str">
        <f>IF(A289="","",VLOOKUP(A289,'IMPRESSÃO (Aux)'!$A$4:$I$1048576,8,0))</f>
        <v/>
      </c>
      <c r="I289" s="259" t="str">
        <f>IF(A289="","",SUMIF('IMPRESSÃO (Aux)'!$A$4:$A$1048576,IMPRESSÃO!A289,'IMPRESSÃO (Aux)'!$I$4:$I$1048576))</f>
        <v/>
      </c>
    </row>
    <row r="290" spans="1:9" hidden="1" x14ac:dyDescent="0.25">
      <c r="A290" s="258" t="str">
        <f>IF('IMPRESSÃO (Aux)'!K290="","",'IMPRESSÃO (Aux)'!K290)</f>
        <v/>
      </c>
      <c r="B290" s="258" t="str">
        <f>IF(A290="","",VLOOKUP(A290,'IMPRESSÃO (Aux)'!$A$4:$I$1048576,2,0))</f>
        <v/>
      </c>
      <c r="C290" s="258" t="str">
        <f>IF(A290="","",IF(VLOOKUP(A290,'IMPRESSÃO (Aux)'!$A$4:$I$1048576,3,0)=0,"",VLOOKUP(A290,'IMPRESSÃO (Aux)'!$A$4:$I$1048576,3,0)))</f>
        <v/>
      </c>
      <c r="D290" s="258" t="str">
        <f>IF(A290="","",SUMIF('IMPRESSÃO (Aux)'!$A$4:$A$1048576,IMPRESSÃO!A290,'IMPRESSÃO (Aux)'!$D$4:$D$1048576))</f>
        <v/>
      </c>
      <c r="E290" s="258" t="str">
        <f>IF(A290="","",VLOOKUP(A290,'IMPRESSÃO (Aux)'!$A$4:$I$1048576,5,0))</f>
        <v/>
      </c>
      <c r="F290" s="258" t="str">
        <f>IF(A290="","",VLOOKUP(A290,'IMPRESSÃO (Aux)'!$A$4:$I$1048576,6,0))</f>
        <v/>
      </c>
      <c r="G290" s="258" t="str">
        <f>IF(A290="","",VLOOKUP(A290,'IMPRESSÃO (Aux)'!$A$4:$I$1048576,7,0))</f>
        <v/>
      </c>
      <c r="H290" s="258" t="str">
        <f>IF(A290="","",VLOOKUP(A290,'IMPRESSÃO (Aux)'!$A$4:$I$1048576,8,0))</f>
        <v/>
      </c>
      <c r="I290" s="259" t="str">
        <f>IF(A290="","",SUMIF('IMPRESSÃO (Aux)'!$A$4:$A$1048576,IMPRESSÃO!A290,'IMPRESSÃO (Aux)'!$I$4:$I$1048576))</f>
        <v/>
      </c>
    </row>
    <row r="291" spans="1:9" hidden="1" x14ac:dyDescent="0.25">
      <c r="A291" s="258" t="str">
        <f>IF('IMPRESSÃO (Aux)'!K291="","",'IMPRESSÃO (Aux)'!K291)</f>
        <v/>
      </c>
      <c r="B291" s="258" t="str">
        <f>IF(A291="","",VLOOKUP(A291,'IMPRESSÃO (Aux)'!$A$4:$I$1048576,2,0))</f>
        <v/>
      </c>
      <c r="C291" s="258" t="str">
        <f>IF(A291="","",IF(VLOOKUP(A291,'IMPRESSÃO (Aux)'!$A$4:$I$1048576,3,0)=0,"",VLOOKUP(A291,'IMPRESSÃO (Aux)'!$A$4:$I$1048576,3,0)))</f>
        <v/>
      </c>
      <c r="D291" s="258" t="str">
        <f>IF(A291="","",SUMIF('IMPRESSÃO (Aux)'!$A$4:$A$1048576,IMPRESSÃO!A291,'IMPRESSÃO (Aux)'!$D$4:$D$1048576))</f>
        <v/>
      </c>
      <c r="E291" s="258" t="str">
        <f>IF(A291="","",VLOOKUP(A291,'IMPRESSÃO (Aux)'!$A$4:$I$1048576,5,0))</f>
        <v/>
      </c>
      <c r="F291" s="258" t="str">
        <f>IF(A291="","",VLOOKUP(A291,'IMPRESSÃO (Aux)'!$A$4:$I$1048576,6,0))</f>
        <v/>
      </c>
      <c r="G291" s="258" t="str">
        <f>IF(A291="","",VLOOKUP(A291,'IMPRESSÃO (Aux)'!$A$4:$I$1048576,7,0))</f>
        <v/>
      </c>
      <c r="H291" s="258" t="str">
        <f>IF(A291="","",VLOOKUP(A291,'IMPRESSÃO (Aux)'!$A$4:$I$1048576,8,0))</f>
        <v/>
      </c>
      <c r="I291" s="259" t="str">
        <f>IF(A291="","",SUMIF('IMPRESSÃO (Aux)'!$A$4:$A$1048576,IMPRESSÃO!A291,'IMPRESSÃO (Aux)'!$I$4:$I$1048576))</f>
        <v/>
      </c>
    </row>
    <row r="292" spans="1:9" hidden="1" x14ac:dyDescent="0.25">
      <c r="A292" s="258" t="str">
        <f>IF('IMPRESSÃO (Aux)'!K292="","",'IMPRESSÃO (Aux)'!K292)</f>
        <v/>
      </c>
      <c r="B292" s="258" t="str">
        <f>IF(A292="","",VLOOKUP(A292,'IMPRESSÃO (Aux)'!$A$4:$I$1048576,2,0))</f>
        <v/>
      </c>
      <c r="C292" s="258" t="str">
        <f>IF(A292="","",IF(VLOOKUP(A292,'IMPRESSÃO (Aux)'!$A$4:$I$1048576,3,0)=0,"",VLOOKUP(A292,'IMPRESSÃO (Aux)'!$A$4:$I$1048576,3,0)))</f>
        <v/>
      </c>
      <c r="D292" s="258" t="str">
        <f>IF(A292="","",SUMIF('IMPRESSÃO (Aux)'!$A$4:$A$1048576,IMPRESSÃO!A292,'IMPRESSÃO (Aux)'!$D$4:$D$1048576))</f>
        <v/>
      </c>
      <c r="E292" s="258" t="str">
        <f>IF(A292="","",VLOOKUP(A292,'IMPRESSÃO (Aux)'!$A$4:$I$1048576,5,0))</f>
        <v/>
      </c>
      <c r="F292" s="258" t="str">
        <f>IF(A292="","",VLOOKUP(A292,'IMPRESSÃO (Aux)'!$A$4:$I$1048576,6,0))</f>
        <v/>
      </c>
      <c r="G292" s="258" t="str">
        <f>IF(A292="","",VLOOKUP(A292,'IMPRESSÃO (Aux)'!$A$4:$I$1048576,7,0))</f>
        <v/>
      </c>
      <c r="H292" s="258" t="str">
        <f>IF(A292="","",VLOOKUP(A292,'IMPRESSÃO (Aux)'!$A$4:$I$1048576,8,0))</f>
        <v/>
      </c>
      <c r="I292" s="259" t="str">
        <f>IF(A292="","",SUMIF('IMPRESSÃO (Aux)'!$A$4:$A$1048576,IMPRESSÃO!A292,'IMPRESSÃO (Aux)'!$I$4:$I$1048576))</f>
        <v/>
      </c>
    </row>
    <row r="293" spans="1:9" hidden="1" x14ac:dyDescent="0.25">
      <c r="A293" s="258" t="str">
        <f>IF('IMPRESSÃO (Aux)'!K293="","",'IMPRESSÃO (Aux)'!K293)</f>
        <v/>
      </c>
      <c r="B293" s="258" t="str">
        <f>IF(A293="","",VLOOKUP(A293,'IMPRESSÃO (Aux)'!$A$4:$I$1048576,2,0))</f>
        <v/>
      </c>
      <c r="C293" s="258" t="str">
        <f>IF(A293="","",IF(VLOOKUP(A293,'IMPRESSÃO (Aux)'!$A$4:$I$1048576,3,0)=0,"",VLOOKUP(A293,'IMPRESSÃO (Aux)'!$A$4:$I$1048576,3,0)))</f>
        <v/>
      </c>
      <c r="D293" s="258" t="str">
        <f>IF(A293="","",SUMIF('IMPRESSÃO (Aux)'!$A$4:$A$1048576,IMPRESSÃO!A293,'IMPRESSÃO (Aux)'!$D$4:$D$1048576))</f>
        <v/>
      </c>
      <c r="E293" s="258" t="str">
        <f>IF(A293="","",VLOOKUP(A293,'IMPRESSÃO (Aux)'!$A$4:$I$1048576,5,0))</f>
        <v/>
      </c>
      <c r="F293" s="258" t="str">
        <f>IF(A293="","",VLOOKUP(A293,'IMPRESSÃO (Aux)'!$A$4:$I$1048576,6,0))</f>
        <v/>
      </c>
      <c r="G293" s="258" t="str">
        <f>IF(A293="","",VLOOKUP(A293,'IMPRESSÃO (Aux)'!$A$4:$I$1048576,7,0))</f>
        <v/>
      </c>
      <c r="H293" s="258" t="str">
        <f>IF(A293="","",VLOOKUP(A293,'IMPRESSÃO (Aux)'!$A$4:$I$1048576,8,0))</f>
        <v/>
      </c>
      <c r="I293" s="259" t="str">
        <f>IF(A293="","",SUMIF('IMPRESSÃO (Aux)'!$A$4:$A$1048576,IMPRESSÃO!A293,'IMPRESSÃO (Aux)'!$I$4:$I$1048576))</f>
        <v/>
      </c>
    </row>
    <row r="294" spans="1:9" hidden="1" x14ac:dyDescent="0.25">
      <c r="A294" s="258" t="str">
        <f>IF('IMPRESSÃO (Aux)'!K294="","",'IMPRESSÃO (Aux)'!K294)</f>
        <v/>
      </c>
      <c r="B294" s="258" t="str">
        <f>IF(A294="","",VLOOKUP(A294,'IMPRESSÃO (Aux)'!$A$4:$I$1048576,2,0))</f>
        <v/>
      </c>
      <c r="C294" s="258" t="str">
        <f>IF(A294="","",IF(VLOOKUP(A294,'IMPRESSÃO (Aux)'!$A$4:$I$1048576,3,0)=0,"",VLOOKUP(A294,'IMPRESSÃO (Aux)'!$A$4:$I$1048576,3,0)))</f>
        <v/>
      </c>
      <c r="D294" s="258" t="str">
        <f>IF(A294="","",SUMIF('IMPRESSÃO (Aux)'!$A$4:$A$1048576,IMPRESSÃO!A294,'IMPRESSÃO (Aux)'!$D$4:$D$1048576))</f>
        <v/>
      </c>
      <c r="E294" s="258" t="str">
        <f>IF(A294="","",VLOOKUP(A294,'IMPRESSÃO (Aux)'!$A$4:$I$1048576,5,0))</f>
        <v/>
      </c>
      <c r="F294" s="258" t="str">
        <f>IF(A294="","",VLOOKUP(A294,'IMPRESSÃO (Aux)'!$A$4:$I$1048576,6,0))</f>
        <v/>
      </c>
      <c r="G294" s="258" t="str">
        <f>IF(A294="","",VLOOKUP(A294,'IMPRESSÃO (Aux)'!$A$4:$I$1048576,7,0))</f>
        <v/>
      </c>
      <c r="H294" s="258" t="str">
        <f>IF(A294="","",VLOOKUP(A294,'IMPRESSÃO (Aux)'!$A$4:$I$1048576,8,0))</f>
        <v/>
      </c>
      <c r="I294" s="259" t="str">
        <f>IF(A294="","",SUMIF('IMPRESSÃO (Aux)'!$A$4:$A$1048576,IMPRESSÃO!A294,'IMPRESSÃO (Aux)'!$I$4:$I$1048576))</f>
        <v/>
      </c>
    </row>
    <row r="295" spans="1:9" hidden="1" x14ac:dyDescent="0.25">
      <c r="A295" s="258" t="str">
        <f>IF('IMPRESSÃO (Aux)'!K295="","",'IMPRESSÃO (Aux)'!K295)</f>
        <v/>
      </c>
      <c r="B295" s="258" t="str">
        <f>IF(A295="","",VLOOKUP(A295,'IMPRESSÃO (Aux)'!$A$4:$I$1048576,2,0))</f>
        <v/>
      </c>
      <c r="C295" s="258" t="str">
        <f>IF(A295="","",IF(VLOOKUP(A295,'IMPRESSÃO (Aux)'!$A$4:$I$1048576,3,0)=0,"",VLOOKUP(A295,'IMPRESSÃO (Aux)'!$A$4:$I$1048576,3,0)))</f>
        <v/>
      </c>
      <c r="D295" s="258" t="str">
        <f>IF(A295="","",SUMIF('IMPRESSÃO (Aux)'!$A$4:$A$1048576,IMPRESSÃO!A295,'IMPRESSÃO (Aux)'!$D$4:$D$1048576))</f>
        <v/>
      </c>
      <c r="E295" s="258" t="str">
        <f>IF(A295="","",VLOOKUP(A295,'IMPRESSÃO (Aux)'!$A$4:$I$1048576,5,0))</f>
        <v/>
      </c>
      <c r="F295" s="258" t="str">
        <f>IF(A295="","",VLOOKUP(A295,'IMPRESSÃO (Aux)'!$A$4:$I$1048576,6,0))</f>
        <v/>
      </c>
      <c r="G295" s="258" t="str">
        <f>IF(A295="","",VLOOKUP(A295,'IMPRESSÃO (Aux)'!$A$4:$I$1048576,7,0))</f>
        <v/>
      </c>
      <c r="H295" s="258" t="str">
        <f>IF(A295="","",VLOOKUP(A295,'IMPRESSÃO (Aux)'!$A$4:$I$1048576,8,0))</f>
        <v/>
      </c>
      <c r="I295" s="259" t="str">
        <f>IF(A295="","",SUMIF('IMPRESSÃO (Aux)'!$A$4:$A$1048576,IMPRESSÃO!A295,'IMPRESSÃO (Aux)'!$I$4:$I$1048576))</f>
        <v/>
      </c>
    </row>
    <row r="296" spans="1:9" hidden="1" x14ac:dyDescent="0.25">
      <c r="A296" s="258" t="str">
        <f>IF('IMPRESSÃO (Aux)'!K296="","",'IMPRESSÃO (Aux)'!K296)</f>
        <v/>
      </c>
      <c r="B296" s="258" t="str">
        <f>IF(A296="","",VLOOKUP(A296,'IMPRESSÃO (Aux)'!$A$4:$I$1048576,2,0))</f>
        <v/>
      </c>
      <c r="C296" s="258" t="str">
        <f>IF(A296="","",IF(VLOOKUP(A296,'IMPRESSÃO (Aux)'!$A$4:$I$1048576,3,0)=0,"",VLOOKUP(A296,'IMPRESSÃO (Aux)'!$A$4:$I$1048576,3,0)))</f>
        <v/>
      </c>
      <c r="D296" s="258" t="str">
        <f>IF(A296="","",SUMIF('IMPRESSÃO (Aux)'!$A$4:$A$1048576,IMPRESSÃO!A296,'IMPRESSÃO (Aux)'!$D$4:$D$1048576))</f>
        <v/>
      </c>
      <c r="E296" s="258" t="str">
        <f>IF(A296="","",VLOOKUP(A296,'IMPRESSÃO (Aux)'!$A$4:$I$1048576,5,0))</f>
        <v/>
      </c>
      <c r="F296" s="258" t="str">
        <f>IF(A296="","",VLOOKUP(A296,'IMPRESSÃO (Aux)'!$A$4:$I$1048576,6,0))</f>
        <v/>
      </c>
      <c r="G296" s="258" t="str">
        <f>IF(A296="","",VLOOKUP(A296,'IMPRESSÃO (Aux)'!$A$4:$I$1048576,7,0))</f>
        <v/>
      </c>
      <c r="H296" s="258" t="str">
        <f>IF(A296="","",VLOOKUP(A296,'IMPRESSÃO (Aux)'!$A$4:$I$1048576,8,0))</f>
        <v/>
      </c>
      <c r="I296" s="259" t="str">
        <f>IF(A296="","",SUMIF('IMPRESSÃO (Aux)'!$A$4:$A$1048576,IMPRESSÃO!A296,'IMPRESSÃO (Aux)'!$I$4:$I$1048576))</f>
        <v/>
      </c>
    </row>
    <row r="297" spans="1:9" hidden="1" x14ac:dyDescent="0.25">
      <c r="A297" s="258" t="str">
        <f>IF('IMPRESSÃO (Aux)'!K297="","",'IMPRESSÃO (Aux)'!K297)</f>
        <v/>
      </c>
      <c r="B297" s="258" t="str">
        <f>IF(A297="","",VLOOKUP(A297,'IMPRESSÃO (Aux)'!$A$4:$I$1048576,2,0))</f>
        <v/>
      </c>
      <c r="C297" s="258" t="str">
        <f>IF(A297="","",IF(VLOOKUP(A297,'IMPRESSÃO (Aux)'!$A$4:$I$1048576,3,0)=0,"",VLOOKUP(A297,'IMPRESSÃO (Aux)'!$A$4:$I$1048576,3,0)))</f>
        <v/>
      </c>
      <c r="D297" s="258" t="str">
        <f>IF(A297="","",SUMIF('IMPRESSÃO (Aux)'!$A$4:$A$1048576,IMPRESSÃO!A297,'IMPRESSÃO (Aux)'!$D$4:$D$1048576))</f>
        <v/>
      </c>
      <c r="E297" s="258" t="str">
        <f>IF(A297="","",VLOOKUP(A297,'IMPRESSÃO (Aux)'!$A$4:$I$1048576,5,0))</f>
        <v/>
      </c>
      <c r="F297" s="258" t="str">
        <f>IF(A297="","",VLOOKUP(A297,'IMPRESSÃO (Aux)'!$A$4:$I$1048576,6,0))</f>
        <v/>
      </c>
      <c r="G297" s="258" t="str">
        <f>IF(A297="","",VLOOKUP(A297,'IMPRESSÃO (Aux)'!$A$4:$I$1048576,7,0))</f>
        <v/>
      </c>
      <c r="H297" s="258" t="str">
        <f>IF(A297="","",VLOOKUP(A297,'IMPRESSÃO (Aux)'!$A$4:$I$1048576,8,0))</f>
        <v/>
      </c>
      <c r="I297" s="259" t="str">
        <f>IF(A297="","",SUMIF('IMPRESSÃO (Aux)'!$A$4:$A$1048576,IMPRESSÃO!A297,'IMPRESSÃO (Aux)'!$I$4:$I$1048576))</f>
        <v/>
      </c>
    </row>
    <row r="298" spans="1:9" hidden="1" x14ac:dyDescent="0.25">
      <c r="A298" s="258" t="str">
        <f>IF('IMPRESSÃO (Aux)'!K298="","",'IMPRESSÃO (Aux)'!K298)</f>
        <v/>
      </c>
      <c r="B298" s="258" t="str">
        <f>IF(A298="","",VLOOKUP(A298,'IMPRESSÃO (Aux)'!$A$4:$I$1048576,2,0))</f>
        <v/>
      </c>
      <c r="C298" s="258" t="str">
        <f>IF(A298="","",IF(VLOOKUP(A298,'IMPRESSÃO (Aux)'!$A$4:$I$1048576,3,0)=0,"",VLOOKUP(A298,'IMPRESSÃO (Aux)'!$A$4:$I$1048576,3,0)))</f>
        <v/>
      </c>
      <c r="D298" s="258" t="str">
        <f>IF(A298="","",SUMIF('IMPRESSÃO (Aux)'!$A$4:$A$1048576,IMPRESSÃO!A298,'IMPRESSÃO (Aux)'!$D$4:$D$1048576))</f>
        <v/>
      </c>
      <c r="E298" s="258" t="str">
        <f>IF(A298="","",VLOOKUP(A298,'IMPRESSÃO (Aux)'!$A$4:$I$1048576,5,0))</f>
        <v/>
      </c>
      <c r="F298" s="258" t="str">
        <f>IF(A298="","",VLOOKUP(A298,'IMPRESSÃO (Aux)'!$A$4:$I$1048576,6,0))</f>
        <v/>
      </c>
      <c r="G298" s="258" t="str">
        <f>IF(A298="","",VLOOKUP(A298,'IMPRESSÃO (Aux)'!$A$4:$I$1048576,7,0))</f>
        <v/>
      </c>
      <c r="H298" s="258" t="str">
        <f>IF(A298="","",VLOOKUP(A298,'IMPRESSÃO (Aux)'!$A$4:$I$1048576,8,0))</f>
        <v/>
      </c>
      <c r="I298" s="259" t="str">
        <f>IF(A298="","",SUMIF('IMPRESSÃO (Aux)'!$A$4:$A$1048576,IMPRESSÃO!A298,'IMPRESSÃO (Aux)'!$I$4:$I$1048576))</f>
        <v/>
      </c>
    </row>
    <row r="299" spans="1:9" hidden="1" x14ac:dyDescent="0.25">
      <c r="A299" s="258" t="str">
        <f>IF('IMPRESSÃO (Aux)'!K299="","",'IMPRESSÃO (Aux)'!K299)</f>
        <v/>
      </c>
      <c r="B299" s="258" t="str">
        <f>IF(A299="","",VLOOKUP(A299,'IMPRESSÃO (Aux)'!$A$4:$I$1048576,2,0))</f>
        <v/>
      </c>
      <c r="C299" s="258" t="str">
        <f>IF(A299="","",IF(VLOOKUP(A299,'IMPRESSÃO (Aux)'!$A$4:$I$1048576,3,0)=0,"",VLOOKUP(A299,'IMPRESSÃO (Aux)'!$A$4:$I$1048576,3,0)))</f>
        <v/>
      </c>
      <c r="D299" s="258" t="str">
        <f>IF(A299="","",SUMIF('IMPRESSÃO (Aux)'!$A$4:$A$1048576,IMPRESSÃO!A299,'IMPRESSÃO (Aux)'!$D$4:$D$1048576))</f>
        <v/>
      </c>
      <c r="E299" s="258" t="str">
        <f>IF(A299="","",VLOOKUP(A299,'IMPRESSÃO (Aux)'!$A$4:$I$1048576,5,0))</f>
        <v/>
      </c>
      <c r="F299" s="258" t="str">
        <f>IF(A299="","",VLOOKUP(A299,'IMPRESSÃO (Aux)'!$A$4:$I$1048576,6,0))</f>
        <v/>
      </c>
      <c r="G299" s="258" t="str">
        <f>IF(A299="","",VLOOKUP(A299,'IMPRESSÃO (Aux)'!$A$4:$I$1048576,7,0))</f>
        <v/>
      </c>
      <c r="H299" s="258" t="str">
        <f>IF(A299="","",VLOOKUP(A299,'IMPRESSÃO (Aux)'!$A$4:$I$1048576,8,0))</f>
        <v/>
      </c>
      <c r="I299" s="259" t="str">
        <f>IF(A299="","",SUMIF('IMPRESSÃO (Aux)'!$A$4:$A$1048576,IMPRESSÃO!A299,'IMPRESSÃO (Aux)'!$I$4:$I$1048576))</f>
        <v/>
      </c>
    </row>
    <row r="300" spans="1:9" hidden="1" x14ac:dyDescent="0.25">
      <c r="A300" s="258" t="str">
        <f>IF('IMPRESSÃO (Aux)'!K300="","",'IMPRESSÃO (Aux)'!K300)</f>
        <v/>
      </c>
      <c r="B300" s="258" t="str">
        <f>IF(A300="","",VLOOKUP(A300,'IMPRESSÃO (Aux)'!$A$4:$I$1048576,2,0))</f>
        <v/>
      </c>
      <c r="C300" s="258" t="str">
        <f>IF(A300="","",IF(VLOOKUP(A300,'IMPRESSÃO (Aux)'!$A$4:$I$1048576,3,0)=0,"",VLOOKUP(A300,'IMPRESSÃO (Aux)'!$A$4:$I$1048576,3,0)))</f>
        <v/>
      </c>
      <c r="D300" s="258" t="str">
        <f>IF(A300="","",SUMIF('IMPRESSÃO (Aux)'!$A$4:$A$1048576,IMPRESSÃO!A300,'IMPRESSÃO (Aux)'!$D$4:$D$1048576))</f>
        <v/>
      </c>
      <c r="E300" s="258" t="str">
        <f>IF(A300="","",VLOOKUP(A300,'IMPRESSÃO (Aux)'!$A$4:$I$1048576,5,0))</f>
        <v/>
      </c>
      <c r="F300" s="258" t="str">
        <f>IF(A300="","",VLOOKUP(A300,'IMPRESSÃO (Aux)'!$A$4:$I$1048576,6,0))</f>
        <v/>
      </c>
      <c r="G300" s="258" t="str">
        <f>IF(A300="","",VLOOKUP(A300,'IMPRESSÃO (Aux)'!$A$4:$I$1048576,7,0))</f>
        <v/>
      </c>
      <c r="H300" s="258" t="str">
        <f>IF(A300="","",VLOOKUP(A300,'IMPRESSÃO (Aux)'!$A$4:$I$1048576,8,0))</f>
        <v/>
      </c>
      <c r="I300" s="259" t="str">
        <f>IF(A300="","",SUMIF('IMPRESSÃO (Aux)'!$A$4:$A$1048576,IMPRESSÃO!A300,'IMPRESSÃO (Aux)'!$I$4:$I$1048576))</f>
        <v/>
      </c>
    </row>
    <row r="301" spans="1:9" hidden="1" x14ac:dyDescent="0.25">
      <c r="A301" s="258" t="str">
        <f>IF('IMPRESSÃO (Aux)'!K301="","",'IMPRESSÃO (Aux)'!K301)</f>
        <v/>
      </c>
      <c r="B301" s="258" t="str">
        <f>IF(A301="","",VLOOKUP(A301,'IMPRESSÃO (Aux)'!$A$4:$I$1048576,2,0))</f>
        <v/>
      </c>
      <c r="C301" s="258" t="str">
        <f>IF(A301="","",IF(VLOOKUP(A301,'IMPRESSÃO (Aux)'!$A$4:$I$1048576,3,0)=0,"",VLOOKUP(A301,'IMPRESSÃO (Aux)'!$A$4:$I$1048576,3,0)))</f>
        <v/>
      </c>
      <c r="D301" s="258" t="str">
        <f>IF(A301="","",SUMIF('IMPRESSÃO (Aux)'!$A$4:$A$1048576,IMPRESSÃO!A301,'IMPRESSÃO (Aux)'!$D$4:$D$1048576))</f>
        <v/>
      </c>
      <c r="E301" s="258" t="str">
        <f>IF(A301="","",VLOOKUP(A301,'IMPRESSÃO (Aux)'!$A$4:$I$1048576,5,0))</f>
        <v/>
      </c>
      <c r="F301" s="258" t="str">
        <f>IF(A301="","",VLOOKUP(A301,'IMPRESSÃO (Aux)'!$A$4:$I$1048576,6,0))</f>
        <v/>
      </c>
      <c r="G301" s="258" t="str">
        <f>IF(A301="","",VLOOKUP(A301,'IMPRESSÃO (Aux)'!$A$4:$I$1048576,7,0))</f>
        <v/>
      </c>
      <c r="H301" s="258" t="str">
        <f>IF(A301="","",VLOOKUP(A301,'IMPRESSÃO (Aux)'!$A$4:$I$1048576,8,0))</f>
        <v/>
      </c>
      <c r="I301" s="259" t="str">
        <f>IF(A301="","",SUMIF('IMPRESSÃO (Aux)'!$A$4:$A$1048576,IMPRESSÃO!A301,'IMPRESSÃO (Aux)'!$I$4:$I$1048576))</f>
        <v/>
      </c>
    </row>
    <row r="302" spans="1:9" hidden="1" x14ac:dyDescent="0.25">
      <c r="A302" s="258" t="str">
        <f>IF('IMPRESSÃO (Aux)'!K302="","",'IMPRESSÃO (Aux)'!K302)</f>
        <v/>
      </c>
      <c r="B302" s="258" t="str">
        <f>IF(A302="","",VLOOKUP(A302,'IMPRESSÃO (Aux)'!$A$4:$I$1048576,2,0))</f>
        <v/>
      </c>
      <c r="C302" s="258" t="str">
        <f>IF(A302="","",IF(VLOOKUP(A302,'IMPRESSÃO (Aux)'!$A$4:$I$1048576,3,0)=0,"",VLOOKUP(A302,'IMPRESSÃO (Aux)'!$A$4:$I$1048576,3,0)))</f>
        <v/>
      </c>
      <c r="D302" s="258" t="str">
        <f>IF(A302="","",SUMIF('IMPRESSÃO (Aux)'!$A$4:$A$1048576,IMPRESSÃO!A302,'IMPRESSÃO (Aux)'!$D$4:$D$1048576))</f>
        <v/>
      </c>
      <c r="E302" s="258" t="str">
        <f>IF(A302="","",VLOOKUP(A302,'IMPRESSÃO (Aux)'!$A$4:$I$1048576,5,0))</f>
        <v/>
      </c>
      <c r="F302" s="258" t="str">
        <f>IF(A302="","",VLOOKUP(A302,'IMPRESSÃO (Aux)'!$A$4:$I$1048576,6,0))</f>
        <v/>
      </c>
      <c r="G302" s="258" t="str">
        <f>IF(A302="","",VLOOKUP(A302,'IMPRESSÃO (Aux)'!$A$4:$I$1048576,7,0))</f>
        <v/>
      </c>
      <c r="H302" s="258" t="str">
        <f>IF(A302="","",VLOOKUP(A302,'IMPRESSÃO (Aux)'!$A$4:$I$1048576,8,0))</f>
        <v/>
      </c>
      <c r="I302" s="259" t="str">
        <f>IF(A302="","",SUMIF('IMPRESSÃO (Aux)'!$A$4:$A$1048576,IMPRESSÃO!A302,'IMPRESSÃO (Aux)'!$I$4:$I$1048576))</f>
        <v/>
      </c>
    </row>
    <row r="303" spans="1:9" hidden="1" x14ac:dyDescent="0.25">
      <c r="A303" s="258" t="str">
        <f>IF('IMPRESSÃO (Aux)'!K303="","",'IMPRESSÃO (Aux)'!K303)</f>
        <v/>
      </c>
      <c r="B303" s="258" t="str">
        <f>IF(A303="","",VLOOKUP(A303,'IMPRESSÃO (Aux)'!$A$4:$I$1048576,2,0))</f>
        <v/>
      </c>
      <c r="C303" s="258" t="str">
        <f>IF(A303="","",IF(VLOOKUP(A303,'IMPRESSÃO (Aux)'!$A$4:$I$1048576,3,0)=0,"",VLOOKUP(A303,'IMPRESSÃO (Aux)'!$A$4:$I$1048576,3,0)))</f>
        <v/>
      </c>
      <c r="D303" s="258" t="str">
        <f>IF(A303="","",SUMIF('IMPRESSÃO (Aux)'!$A$4:$A$1048576,IMPRESSÃO!A303,'IMPRESSÃO (Aux)'!$D$4:$D$1048576))</f>
        <v/>
      </c>
      <c r="E303" s="258" t="str">
        <f>IF(A303="","",VLOOKUP(A303,'IMPRESSÃO (Aux)'!$A$4:$I$1048576,5,0))</f>
        <v/>
      </c>
      <c r="F303" s="258" t="str">
        <f>IF(A303="","",VLOOKUP(A303,'IMPRESSÃO (Aux)'!$A$4:$I$1048576,6,0))</f>
        <v/>
      </c>
      <c r="G303" s="258" t="str">
        <f>IF(A303="","",VLOOKUP(A303,'IMPRESSÃO (Aux)'!$A$4:$I$1048576,7,0))</f>
        <v/>
      </c>
      <c r="H303" s="258" t="str">
        <f>IF(A303="","",VLOOKUP(A303,'IMPRESSÃO (Aux)'!$A$4:$I$1048576,8,0))</f>
        <v/>
      </c>
      <c r="I303" s="259" t="str">
        <f>IF(A303="","",SUMIF('IMPRESSÃO (Aux)'!$A$4:$A$1048576,IMPRESSÃO!A303,'IMPRESSÃO (Aux)'!$I$4:$I$1048576))</f>
        <v/>
      </c>
    </row>
    <row r="304" spans="1:9" hidden="1" x14ac:dyDescent="0.25">
      <c r="A304" s="258" t="str">
        <f>IF('IMPRESSÃO (Aux)'!K304="","",'IMPRESSÃO (Aux)'!K304)</f>
        <v/>
      </c>
      <c r="B304" s="258" t="str">
        <f>IF(A304="","",VLOOKUP(A304,'IMPRESSÃO (Aux)'!$A$4:$I$1048576,2,0))</f>
        <v/>
      </c>
      <c r="C304" s="258" t="str">
        <f>IF(A304="","",IF(VLOOKUP(A304,'IMPRESSÃO (Aux)'!$A$4:$I$1048576,3,0)=0,"",VLOOKUP(A304,'IMPRESSÃO (Aux)'!$A$4:$I$1048576,3,0)))</f>
        <v/>
      </c>
      <c r="D304" s="258" t="str">
        <f>IF(A304="","",SUMIF('IMPRESSÃO (Aux)'!$A$4:$A$1048576,IMPRESSÃO!A304,'IMPRESSÃO (Aux)'!$D$4:$D$1048576))</f>
        <v/>
      </c>
      <c r="E304" s="258" t="str">
        <f>IF(A304="","",VLOOKUP(A304,'IMPRESSÃO (Aux)'!$A$4:$I$1048576,5,0))</f>
        <v/>
      </c>
      <c r="F304" s="258" t="str">
        <f>IF(A304="","",VLOOKUP(A304,'IMPRESSÃO (Aux)'!$A$4:$I$1048576,6,0))</f>
        <v/>
      </c>
      <c r="G304" s="258" t="str">
        <f>IF(A304="","",VLOOKUP(A304,'IMPRESSÃO (Aux)'!$A$4:$I$1048576,7,0))</f>
        <v/>
      </c>
      <c r="H304" s="258" t="str">
        <f>IF(A304="","",VLOOKUP(A304,'IMPRESSÃO (Aux)'!$A$4:$I$1048576,8,0))</f>
        <v/>
      </c>
      <c r="I304" s="259" t="str">
        <f>IF(A304="","",SUMIF('IMPRESSÃO (Aux)'!$A$4:$A$1048576,IMPRESSÃO!A304,'IMPRESSÃO (Aux)'!$I$4:$I$1048576))</f>
        <v/>
      </c>
    </row>
    <row r="305" spans="1:9" hidden="1" x14ac:dyDescent="0.25">
      <c r="A305" s="258" t="str">
        <f>IF('IMPRESSÃO (Aux)'!K305="","",'IMPRESSÃO (Aux)'!K305)</f>
        <v/>
      </c>
      <c r="B305" s="258" t="str">
        <f>IF(A305="","",VLOOKUP(A305,'IMPRESSÃO (Aux)'!$A$4:$I$1048576,2,0))</f>
        <v/>
      </c>
      <c r="C305" s="258" t="str">
        <f>IF(A305="","",IF(VLOOKUP(A305,'IMPRESSÃO (Aux)'!$A$4:$I$1048576,3,0)=0,"",VLOOKUP(A305,'IMPRESSÃO (Aux)'!$A$4:$I$1048576,3,0)))</f>
        <v/>
      </c>
      <c r="D305" s="258" t="str">
        <f>IF(A305="","",SUMIF('IMPRESSÃO (Aux)'!$A$4:$A$1048576,IMPRESSÃO!A305,'IMPRESSÃO (Aux)'!$D$4:$D$1048576))</f>
        <v/>
      </c>
      <c r="E305" s="258" t="str">
        <f>IF(A305="","",VLOOKUP(A305,'IMPRESSÃO (Aux)'!$A$4:$I$1048576,5,0))</f>
        <v/>
      </c>
      <c r="F305" s="258" t="str">
        <f>IF(A305="","",VLOOKUP(A305,'IMPRESSÃO (Aux)'!$A$4:$I$1048576,6,0))</f>
        <v/>
      </c>
      <c r="G305" s="258" t="str">
        <f>IF(A305="","",VLOOKUP(A305,'IMPRESSÃO (Aux)'!$A$4:$I$1048576,7,0))</f>
        <v/>
      </c>
      <c r="H305" s="258" t="str">
        <f>IF(A305="","",VLOOKUP(A305,'IMPRESSÃO (Aux)'!$A$4:$I$1048576,8,0))</f>
        <v/>
      </c>
      <c r="I305" s="259" t="str">
        <f>IF(A305="","",SUMIF('IMPRESSÃO (Aux)'!$A$4:$A$1048576,IMPRESSÃO!A305,'IMPRESSÃO (Aux)'!$I$4:$I$1048576))</f>
        <v/>
      </c>
    </row>
    <row r="306" spans="1:9" hidden="1" x14ac:dyDescent="0.25">
      <c r="A306" s="258" t="str">
        <f>IF('IMPRESSÃO (Aux)'!K306="","",'IMPRESSÃO (Aux)'!K306)</f>
        <v/>
      </c>
      <c r="B306" s="258" t="str">
        <f>IF(A306="","",VLOOKUP(A306,'IMPRESSÃO (Aux)'!$A$4:$I$1048576,2,0))</f>
        <v/>
      </c>
      <c r="C306" s="258" t="str">
        <f>IF(A306="","",IF(VLOOKUP(A306,'IMPRESSÃO (Aux)'!$A$4:$I$1048576,3,0)=0,"",VLOOKUP(A306,'IMPRESSÃO (Aux)'!$A$4:$I$1048576,3,0)))</f>
        <v/>
      </c>
      <c r="D306" s="258" t="str">
        <f>IF(A306="","",SUMIF('IMPRESSÃO (Aux)'!$A$4:$A$1048576,IMPRESSÃO!A306,'IMPRESSÃO (Aux)'!$D$4:$D$1048576))</f>
        <v/>
      </c>
      <c r="E306" s="258" t="str">
        <f>IF(A306="","",VLOOKUP(A306,'IMPRESSÃO (Aux)'!$A$4:$I$1048576,5,0))</f>
        <v/>
      </c>
      <c r="F306" s="258" t="str">
        <f>IF(A306="","",VLOOKUP(A306,'IMPRESSÃO (Aux)'!$A$4:$I$1048576,6,0))</f>
        <v/>
      </c>
      <c r="G306" s="258" t="str">
        <f>IF(A306="","",VLOOKUP(A306,'IMPRESSÃO (Aux)'!$A$4:$I$1048576,7,0))</f>
        <v/>
      </c>
      <c r="H306" s="258" t="str">
        <f>IF(A306="","",VLOOKUP(A306,'IMPRESSÃO (Aux)'!$A$4:$I$1048576,8,0))</f>
        <v/>
      </c>
      <c r="I306" s="259" t="str">
        <f>IF(A306="","",SUMIF('IMPRESSÃO (Aux)'!$A$4:$A$1048576,IMPRESSÃO!A306,'IMPRESSÃO (Aux)'!$I$4:$I$1048576))</f>
        <v/>
      </c>
    </row>
    <row r="307" spans="1:9" hidden="1" x14ac:dyDescent="0.25">
      <c r="A307" s="258" t="str">
        <f>IF('IMPRESSÃO (Aux)'!K307="","",'IMPRESSÃO (Aux)'!K307)</f>
        <v/>
      </c>
      <c r="B307" s="258" t="str">
        <f>IF(A307="","",VLOOKUP(A307,'IMPRESSÃO (Aux)'!$A$4:$I$1048576,2,0))</f>
        <v/>
      </c>
      <c r="C307" s="258" t="str">
        <f>IF(A307="","",IF(VLOOKUP(A307,'IMPRESSÃO (Aux)'!$A$4:$I$1048576,3,0)=0,"",VLOOKUP(A307,'IMPRESSÃO (Aux)'!$A$4:$I$1048576,3,0)))</f>
        <v/>
      </c>
      <c r="D307" s="258" t="str">
        <f>IF(A307="","",SUMIF('IMPRESSÃO (Aux)'!$A$4:$A$1048576,IMPRESSÃO!A307,'IMPRESSÃO (Aux)'!$D$4:$D$1048576))</f>
        <v/>
      </c>
      <c r="E307" s="258" t="str">
        <f>IF(A307="","",VLOOKUP(A307,'IMPRESSÃO (Aux)'!$A$4:$I$1048576,5,0))</f>
        <v/>
      </c>
      <c r="F307" s="258" t="str">
        <f>IF(A307="","",VLOOKUP(A307,'IMPRESSÃO (Aux)'!$A$4:$I$1048576,6,0))</f>
        <v/>
      </c>
      <c r="G307" s="258" t="str">
        <f>IF(A307="","",VLOOKUP(A307,'IMPRESSÃO (Aux)'!$A$4:$I$1048576,7,0))</f>
        <v/>
      </c>
      <c r="H307" s="258" t="str">
        <f>IF(A307="","",VLOOKUP(A307,'IMPRESSÃO (Aux)'!$A$4:$I$1048576,8,0))</f>
        <v/>
      </c>
      <c r="I307" s="259" t="str">
        <f>IF(A307="","",SUMIF('IMPRESSÃO (Aux)'!$A$4:$A$1048576,IMPRESSÃO!A307,'IMPRESSÃO (Aux)'!$I$4:$I$1048576))</f>
        <v/>
      </c>
    </row>
    <row r="308" spans="1:9" hidden="1" x14ac:dyDescent="0.25">
      <c r="A308" s="258" t="str">
        <f>IF('IMPRESSÃO (Aux)'!K308="","",'IMPRESSÃO (Aux)'!K308)</f>
        <v/>
      </c>
      <c r="B308" s="258" t="str">
        <f>IF(A308="","",VLOOKUP(A308,'IMPRESSÃO (Aux)'!$A$4:$I$1048576,2,0))</f>
        <v/>
      </c>
      <c r="C308" s="258" t="str">
        <f>IF(A308="","",IF(VLOOKUP(A308,'IMPRESSÃO (Aux)'!$A$4:$I$1048576,3,0)=0,"",VLOOKUP(A308,'IMPRESSÃO (Aux)'!$A$4:$I$1048576,3,0)))</f>
        <v/>
      </c>
      <c r="D308" s="258" t="str">
        <f>IF(A308="","",SUMIF('IMPRESSÃO (Aux)'!$A$4:$A$1048576,IMPRESSÃO!A308,'IMPRESSÃO (Aux)'!$D$4:$D$1048576))</f>
        <v/>
      </c>
      <c r="E308" s="258" t="str">
        <f>IF(A308="","",VLOOKUP(A308,'IMPRESSÃO (Aux)'!$A$4:$I$1048576,5,0))</f>
        <v/>
      </c>
      <c r="F308" s="258" t="str">
        <f>IF(A308="","",VLOOKUP(A308,'IMPRESSÃO (Aux)'!$A$4:$I$1048576,6,0))</f>
        <v/>
      </c>
      <c r="G308" s="258" t="str">
        <f>IF(A308="","",VLOOKUP(A308,'IMPRESSÃO (Aux)'!$A$4:$I$1048576,7,0))</f>
        <v/>
      </c>
      <c r="H308" s="258" t="str">
        <f>IF(A308="","",VLOOKUP(A308,'IMPRESSÃO (Aux)'!$A$4:$I$1048576,8,0))</f>
        <v/>
      </c>
      <c r="I308" s="259" t="str">
        <f>IF(A308="","",SUMIF('IMPRESSÃO (Aux)'!$A$4:$A$1048576,IMPRESSÃO!A308,'IMPRESSÃO (Aux)'!$I$4:$I$1048576))</f>
        <v/>
      </c>
    </row>
    <row r="309" spans="1:9" hidden="1" x14ac:dyDescent="0.25">
      <c r="A309" s="258" t="str">
        <f>IF('IMPRESSÃO (Aux)'!K309="","",'IMPRESSÃO (Aux)'!K309)</f>
        <v/>
      </c>
      <c r="B309" s="258" t="str">
        <f>IF(A309="","",VLOOKUP(A309,'IMPRESSÃO (Aux)'!$A$4:$I$1048576,2,0))</f>
        <v/>
      </c>
      <c r="C309" s="258" t="str">
        <f>IF(A309="","",IF(VLOOKUP(A309,'IMPRESSÃO (Aux)'!$A$4:$I$1048576,3,0)=0,"",VLOOKUP(A309,'IMPRESSÃO (Aux)'!$A$4:$I$1048576,3,0)))</f>
        <v/>
      </c>
      <c r="D309" s="258" t="str">
        <f>IF(A309="","",SUMIF('IMPRESSÃO (Aux)'!$A$4:$A$1048576,IMPRESSÃO!A309,'IMPRESSÃO (Aux)'!$D$4:$D$1048576))</f>
        <v/>
      </c>
      <c r="E309" s="258" t="str">
        <f>IF(A309="","",VLOOKUP(A309,'IMPRESSÃO (Aux)'!$A$4:$I$1048576,5,0))</f>
        <v/>
      </c>
      <c r="F309" s="258" t="str">
        <f>IF(A309="","",VLOOKUP(A309,'IMPRESSÃO (Aux)'!$A$4:$I$1048576,6,0))</f>
        <v/>
      </c>
      <c r="G309" s="258" t="str">
        <f>IF(A309="","",VLOOKUP(A309,'IMPRESSÃO (Aux)'!$A$4:$I$1048576,7,0))</f>
        <v/>
      </c>
      <c r="H309" s="258" t="str">
        <f>IF(A309="","",VLOOKUP(A309,'IMPRESSÃO (Aux)'!$A$4:$I$1048576,8,0))</f>
        <v/>
      </c>
      <c r="I309" s="259" t="str">
        <f>IF(A309="","",SUMIF('IMPRESSÃO (Aux)'!$A$4:$A$1048576,IMPRESSÃO!A309,'IMPRESSÃO (Aux)'!$I$4:$I$1048576))</f>
        <v/>
      </c>
    </row>
    <row r="310" spans="1:9" hidden="1" x14ac:dyDescent="0.25">
      <c r="A310" s="258" t="str">
        <f>IF('IMPRESSÃO (Aux)'!K310="","",'IMPRESSÃO (Aux)'!K310)</f>
        <v/>
      </c>
      <c r="B310" s="258" t="str">
        <f>IF(A310="","",VLOOKUP(A310,'IMPRESSÃO (Aux)'!$A$4:$I$1048576,2,0))</f>
        <v/>
      </c>
      <c r="C310" s="258" t="str">
        <f>IF(A310="","",IF(VLOOKUP(A310,'IMPRESSÃO (Aux)'!$A$4:$I$1048576,3,0)=0,"",VLOOKUP(A310,'IMPRESSÃO (Aux)'!$A$4:$I$1048576,3,0)))</f>
        <v/>
      </c>
      <c r="D310" s="258" t="str">
        <f>IF(A310="","",SUMIF('IMPRESSÃO (Aux)'!$A$4:$A$1048576,IMPRESSÃO!A310,'IMPRESSÃO (Aux)'!$D$4:$D$1048576))</f>
        <v/>
      </c>
      <c r="E310" s="258" t="str">
        <f>IF(A310="","",VLOOKUP(A310,'IMPRESSÃO (Aux)'!$A$4:$I$1048576,5,0))</f>
        <v/>
      </c>
      <c r="F310" s="258" t="str">
        <f>IF(A310="","",VLOOKUP(A310,'IMPRESSÃO (Aux)'!$A$4:$I$1048576,6,0))</f>
        <v/>
      </c>
      <c r="G310" s="258" t="str">
        <f>IF(A310="","",VLOOKUP(A310,'IMPRESSÃO (Aux)'!$A$4:$I$1048576,7,0))</f>
        <v/>
      </c>
      <c r="H310" s="258" t="str">
        <f>IF(A310="","",VLOOKUP(A310,'IMPRESSÃO (Aux)'!$A$4:$I$1048576,8,0))</f>
        <v/>
      </c>
      <c r="I310" s="259" t="str">
        <f>IF(A310="","",SUMIF('IMPRESSÃO (Aux)'!$A$4:$A$1048576,IMPRESSÃO!A310,'IMPRESSÃO (Aux)'!$I$4:$I$1048576))</f>
        <v/>
      </c>
    </row>
    <row r="311" spans="1:9" hidden="1" x14ac:dyDescent="0.25">
      <c r="A311" s="258" t="str">
        <f>IF('IMPRESSÃO (Aux)'!K311="","",'IMPRESSÃO (Aux)'!K311)</f>
        <v/>
      </c>
      <c r="B311" s="258" t="str">
        <f>IF(A311="","",VLOOKUP(A311,'IMPRESSÃO (Aux)'!$A$4:$I$1048576,2,0))</f>
        <v/>
      </c>
      <c r="C311" s="258" t="str">
        <f>IF(A311="","",IF(VLOOKUP(A311,'IMPRESSÃO (Aux)'!$A$4:$I$1048576,3,0)=0,"",VLOOKUP(A311,'IMPRESSÃO (Aux)'!$A$4:$I$1048576,3,0)))</f>
        <v/>
      </c>
      <c r="D311" s="258" t="str">
        <f>IF(A311="","",SUMIF('IMPRESSÃO (Aux)'!$A$4:$A$1048576,IMPRESSÃO!A311,'IMPRESSÃO (Aux)'!$D$4:$D$1048576))</f>
        <v/>
      </c>
      <c r="E311" s="258" t="str">
        <f>IF(A311="","",VLOOKUP(A311,'IMPRESSÃO (Aux)'!$A$4:$I$1048576,5,0))</f>
        <v/>
      </c>
      <c r="F311" s="258" t="str">
        <f>IF(A311="","",VLOOKUP(A311,'IMPRESSÃO (Aux)'!$A$4:$I$1048576,6,0))</f>
        <v/>
      </c>
      <c r="G311" s="258" t="str">
        <f>IF(A311="","",VLOOKUP(A311,'IMPRESSÃO (Aux)'!$A$4:$I$1048576,7,0))</f>
        <v/>
      </c>
      <c r="H311" s="258" t="str">
        <f>IF(A311="","",VLOOKUP(A311,'IMPRESSÃO (Aux)'!$A$4:$I$1048576,8,0))</f>
        <v/>
      </c>
      <c r="I311" s="259" t="str">
        <f>IF(A311="","",SUMIF('IMPRESSÃO (Aux)'!$A$4:$A$1048576,IMPRESSÃO!A311,'IMPRESSÃO (Aux)'!$I$4:$I$1048576))</f>
        <v/>
      </c>
    </row>
    <row r="312" spans="1:9" hidden="1" x14ac:dyDescent="0.25">
      <c r="A312" s="258" t="str">
        <f>IF('IMPRESSÃO (Aux)'!K312="","",'IMPRESSÃO (Aux)'!K312)</f>
        <v/>
      </c>
      <c r="B312" s="258" t="str">
        <f>IF(A312="","",VLOOKUP(A312,'IMPRESSÃO (Aux)'!$A$4:$I$1048576,2,0))</f>
        <v/>
      </c>
      <c r="C312" s="258" t="str">
        <f>IF(A312="","",IF(VLOOKUP(A312,'IMPRESSÃO (Aux)'!$A$4:$I$1048576,3,0)=0,"",VLOOKUP(A312,'IMPRESSÃO (Aux)'!$A$4:$I$1048576,3,0)))</f>
        <v/>
      </c>
      <c r="D312" s="258" t="str">
        <f>IF(A312="","",SUMIF('IMPRESSÃO (Aux)'!$A$4:$A$1048576,IMPRESSÃO!A312,'IMPRESSÃO (Aux)'!$D$4:$D$1048576))</f>
        <v/>
      </c>
      <c r="E312" s="258" t="str">
        <f>IF(A312="","",VLOOKUP(A312,'IMPRESSÃO (Aux)'!$A$4:$I$1048576,5,0))</f>
        <v/>
      </c>
      <c r="F312" s="258" t="str">
        <f>IF(A312="","",VLOOKUP(A312,'IMPRESSÃO (Aux)'!$A$4:$I$1048576,6,0))</f>
        <v/>
      </c>
      <c r="G312" s="258" t="str">
        <f>IF(A312="","",VLOOKUP(A312,'IMPRESSÃO (Aux)'!$A$4:$I$1048576,7,0))</f>
        <v/>
      </c>
      <c r="H312" s="258" t="str">
        <f>IF(A312="","",VLOOKUP(A312,'IMPRESSÃO (Aux)'!$A$4:$I$1048576,8,0))</f>
        <v/>
      </c>
      <c r="I312" s="259" t="str">
        <f>IF(A312="","",SUMIF('IMPRESSÃO (Aux)'!$A$4:$A$1048576,IMPRESSÃO!A312,'IMPRESSÃO (Aux)'!$I$4:$I$1048576))</f>
        <v/>
      </c>
    </row>
    <row r="313" spans="1:9" hidden="1" x14ac:dyDescent="0.25">
      <c r="A313" s="258" t="str">
        <f>IF('IMPRESSÃO (Aux)'!K313="","",'IMPRESSÃO (Aux)'!K313)</f>
        <v/>
      </c>
      <c r="B313" s="258" t="str">
        <f>IF(A313="","",VLOOKUP(A313,'IMPRESSÃO (Aux)'!$A$4:$I$1048576,2,0))</f>
        <v/>
      </c>
      <c r="C313" s="258" t="str">
        <f>IF(A313="","",IF(VLOOKUP(A313,'IMPRESSÃO (Aux)'!$A$4:$I$1048576,3,0)=0,"",VLOOKUP(A313,'IMPRESSÃO (Aux)'!$A$4:$I$1048576,3,0)))</f>
        <v/>
      </c>
      <c r="D313" s="258" t="str">
        <f>IF(A313="","",SUMIF('IMPRESSÃO (Aux)'!$A$4:$A$1048576,IMPRESSÃO!A313,'IMPRESSÃO (Aux)'!$D$4:$D$1048576))</f>
        <v/>
      </c>
      <c r="E313" s="258" t="str">
        <f>IF(A313="","",VLOOKUP(A313,'IMPRESSÃO (Aux)'!$A$4:$I$1048576,5,0))</f>
        <v/>
      </c>
      <c r="F313" s="258" t="str">
        <f>IF(A313="","",VLOOKUP(A313,'IMPRESSÃO (Aux)'!$A$4:$I$1048576,6,0))</f>
        <v/>
      </c>
      <c r="G313" s="258" t="str">
        <f>IF(A313="","",VLOOKUP(A313,'IMPRESSÃO (Aux)'!$A$4:$I$1048576,7,0))</f>
        <v/>
      </c>
      <c r="H313" s="258" t="str">
        <f>IF(A313="","",VLOOKUP(A313,'IMPRESSÃO (Aux)'!$A$4:$I$1048576,8,0))</f>
        <v/>
      </c>
      <c r="I313" s="259" t="str">
        <f>IF(A313="","",SUMIF('IMPRESSÃO (Aux)'!$A$4:$A$1048576,IMPRESSÃO!A313,'IMPRESSÃO (Aux)'!$I$4:$I$1048576))</f>
        <v/>
      </c>
    </row>
    <row r="314" spans="1:9" hidden="1" x14ac:dyDescent="0.25">
      <c r="A314" s="258" t="str">
        <f>IF('IMPRESSÃO (Aux)'!K314="","",'IMPRESSÃO (Aux)'!K314)</f>
        <v/>
      </c>
      <c r="B314" s="258" t="str">
        <f>IF(A314="","",VLOOKUP(A314,'IMPRESSÃO (Aux)'!$A$4:$I$1048576,2,0))</f>
        <v/>
      </c>
      <c r="C314" s="258" t="str">
        <f>IF(A314="","",IF(VLOOKUP(A314,'IMPRESSÃO (Aux)'!$A$4:$I$1048576,3,0)=0,"",VLOOKUP(A314,'IMPRESSÃO (Aux)'!$A$4:$I$1048576,3,0)))</f>
        <v/>
      </c>
      <c r="D314" s="258" t="str">
        <f>IF(A314="","",SUMIF('IMPRESSÃO (Aux)'!$A$4:$A$1048576,IMPRESSÃO!A314,'IMPRESSÃO (Aux)'!$D$4:$D$1048576))</f>
        <v/>
      </c>
      <c r="E314" s="258" t="str">
        <f>IF(A314="","",VLOOKUP(A314,'IMPRESSÃO (Aux)'!$A$4:$I$1048576,5,0))</f>
        <v/>
      </c>
      <c r="F314" s="258" t="str">
        <f>IF(A314="","",VLOOKUP(A314,'IMPRESSÃO (Aux)'!$A$4:$I$1048576,6,0))</f>
        <v/>
      </c>
      <c r="G314" s="258" t="str">
        <f>IF(A314="","",VLOOKUP(A314,'IMPRESSÃO (Aux)'!$A$4:$I$1048576,7,0))</f>
        <v/>
      </c>
      <c r="H314" s="258" t="str">
        <f>IF(A314="","",VLOOKUP(A314,'IMPRESSÃO (Aux)'!$A$4:$I$1048576,8,0))</f>
        <v/>
      </c>
      <c r="I314" s="259" t="str">
        <f>IF(A314="","",SUMIF('IMPRESSÃO (Aux)'!$A$4:$A$1048576,IMPRESSÃO!A314,'IMPRESSÃO (Aux)'!$I$4:$I$1048576))</f>
        <v/>
      </c>
    </row>
    <row r="315" spans="1:9" hidden="1" x14ac:dyDescent="0.25">
      <c r="A315" s="258" t="str">
        <f>IF('IMPRESSÃO (Aux)'!K315="","",'IMPRESSÃO (Aux)'!K315)</f>
        <v/>
      </c>
      <c r="B315" s="258" t="str">
        <f>IF(A315="","",VLOOKUP(A315,'IMPRESSÃO (Aux)'!$A$4:$I$1048576,2,0))</f>
        <v/>
      </c>
      <c r="C315" s="258" t="str">
        <f>IF(A315="","",IF(VLOOKUP(A315,'IMPRESSÃO (Aux)'!$A$4:$I$1048576,3,0)=0,"",VLOOKUP(A315,'IMPRESSÃO (Aux)'!$A$4:$I$1048576,3,0)))</f>
        <v/>
      </c>
      <c r="D315" s="258" t="str">
        <f>IF(A315="","",SUMIF('IMPRESSÃO (Aux)'!$A$4:$A$1048576,IMPRESSÃO!A315,'IMPRESSÃO (Aux)'!$D$4:$D$1048576))</f>
        <v/>
      </c>
      <c r="E315" s="258" t="str">
        <f>IF(A315="","",VLOOKUP(A315,'IMPRESSÃO (Aux)'!$A$4:$I$1048576,5,0))</f>
        <v/>
      </c>
      <c r="F315" s="258" t="str">
        <f>IF(A315="","",VLOOKUP(A315,'IMPRESSÃO (Aux)'!$A$4:$I$1048576,6,0))</f>
        <v/>
      </c>
      <c r="G315" s="258" t="str">
        <f>IF(A315="","",VLOOKUP(A315,'IMPRESSÃO (Aux)'!$A$4:$I$1048576,7,0))</f>
        <v/>
      </c>
      <c r="H315" s="258" t="str">
        <f>IF(A315="","",VLOOKUP(A315,'IMPRESSÃO (Aux)'!$A$4:$I$1048576,8,0))</f>
        <v/>
      </c>
      <c r="I315" s="259" t="str">
        <f>IF(A315="","",SUMIF('IMPRESSÃO (Aux)'!$A$4:$A$1048576,IMPRESSÃO!A315,'IMPRESSÃO (Aux)'!$I$4:$I$1048576))</f>
        <v/>
      </c>
    </row>
    <row r="316" spans="1:9" hidden="1" x14ac:dyDescent="0.25">
      <c r="A316" s="258" t="str">
        <f>IF('IMPRESSÃO (Aux)'!K316="","",'IMPRESSÃO (Aux)'!K316)</f>
        <v/>
      </c>
      <c r="B316" s="258" t="str">
        <f>IF(A316="","",VLOOKUP(A316,'IMPRESSÃO (Aux)'!$A$4:$I$1048576,2,0))</f>
        <v/>
      </c>
      <c r="C316" s="258" t="str">
        <f>IF(A316="","",IF(VLOOKUP(A316,'IMPRESSÃO (Aux)'!$A$4:$I$1048576,3,0)=0,"",VLOOKUP(A316,'IMPRESSÃO (Aux)'!$A$4:$I$1048576,3,0)))</f>
        <v/>
      </c>
      <c r="D316" s="258" t="str">
        <f>IF(A316="","",SUMIF('IMPRESSÃO (Aux)'!$A$4:$A$1048576,IMPRESSÃO!A316,'IMPRESSÃO (Aux)'!$D$4:$D$1048576))</f>
        <v/>
      </c>
      <c r="E316" s="258" t="str">
        <f>IF(A316="","",VLOOKUP(A316,'IMPRESSÃO (Aux)'!$A$4:$I$1048576,5,0))</f>
        <v/>
      </c>
      <c r="F316" s="258" t="str">
        <f>IF(A316="","",VLOOKUP(A316,'IMPRESSÃO (Aux)'!$A$4:$I$1048576,6,0))</f>
        <v/>
      </c>
      <c r="G316" s="258" t="str">
        <f>IF(A316="","",VLOOKUP(A316,'IMPRESSÃO (Aux)'!$A$4:$I$1048576,7,0))</f>
        <v/>
      </c>
      <c r="H316" s="258" t="str">
        <f>IF(A316="","",VLOOKUP(A316,'IMPRESSÃO (Aux)'!$A$4:$I$1048576,8,0))</f>
        <v/>
      </c>
      <c r="I316" s="259" t="str">
        <f>IF(A316="","",SUMIF('IMPRESSÃO (Aux)'!$A$4:$A$1048576,IMPRESSÃO!A316,'IMPRESSÃO (Aux)'!$I$4:$I$1048576))</f>
        <v/>
      </c>
    </row>
    <row r="317" spans="1:9" hidden="1" x14ac:dyDescent="0.25">
      <c r="A317" s="258" t="str">
        <f>IF('IMPRESSÃO (Aux)'!K317="","",'IMPRESSÃO (Aux)'!K317)</f>
        <v/>
      </c>
      <c r="B317" s="258" t="str">
        <f>IF(A317="","",VLOOKUP(A317,'IMPRESSÃO (Aux)'!$A$4:$I$1048576,2,0))</f>
        <v/>
      </c>
      <c r="C317" s="258" t="str">
        <f>IF(A317="","",IF(VLOOKUP(A317,'IMPRESSÃO (Aux)'!$A$4:$I$1048576,3,0)=0,"",VLOOKUP(A317,'IMPRESSÃO (Aux)'!$A$4:$I$1048576,3,0)))</f>
        <v/>
      </c>
      <c r="D317" s="258" t="str">
        <f>IF(A317="","",SUMIF('IMPRESSÃO (Aux)'!$A$4:$A$1048576,IMPRESSÃO!A317,'IMPRESSÃO (Aux)'!$D$4:$D$1048576))</f>
        <v/>
      </c>
      <c r="E317" s="258" t="str">
        <f>IF(A317="","",VLOOKUP(A317,'IMPRESSÃO (Aux)'!$A$4:$I$1048576,5,0))</f>
        <v/>
      </c>
      <c r="F317" s="258" t="str">
        <f>IF(A317="","",VLOOKUP(A317,'IMPRESSÃO (Aux)'!$A$4:$I$1048576,6,0))</f>
        <v/>
      </c>
      <c r="G317" s="258" t="str">
        <f>IF(A317="","",VLOOKUP(A317,'IMPRESSÃO (Aux)'!$A$4:$I$1048576,7,0))</f>
        <v/>
      </c>
      <c r="H317" s="258" t="str">
        <f>IF(A317="","",VLOOKUP(A317,'IMPRESSÃO (Aux)'!$A$4:$I$1048576,8,0))</f>
        <v/>
      </c>
      <c r="I317" s="259" t="str">
        <f>IF(A317="","",SUMIF('IMPRESSÃO (Aux)'!$A$4:$A$1048576,IMPRESSÃO!A317,'IMPRESSÃO (Aux)'!$I$4:$I$1048576))</f>
        <v/>
      </c>
    </row>
    <row r="318" spans="1:9" hidden="1" x14ac:dyDescent="0.25">
      <c r="A318" s="258" t="str">
        <f>IF('IMPRESSÃO (Aux)'!K318="","",'IMPRESSÃO (Aux)'!K318)</f>
        <v/>
      </c>
      <c r="B318" s="258" t="str">
        <f>IF(A318="","",VLOOKUP(A318,'IMPRESSÃO (Aux)'!$A$4:$I$1048576,2,0))</f>
        <v/>
      </c>
      <c r="C318" s="258" t="str">
        <f>IF(A318="","",IF(VLOOKUP(A318,'IMPRESSÃO (Aux)'!$A$4:$I$1048576,3,0)=0,"",VLOOKUP(A318,'IMPRESSÃO (Aux)'!$A$4:$I$1048576,3,0)))</f>
        <v/>
      </c>
      <c r="D318" s="258" t="str">
        <f>IF(A318="","",SUMIF('IMPRESSÃO (Aux)'!$A$4:$A$1048576,IMPRESSÃO!A318,'IMPRESSÃO (Aux)'!$D$4:$D$1048576))</f>
        <v/>
      </c>
      <c r="E318" s="258" t="str">
        <f>IF(A318="","",VLOOKUP(A318,'IMPRESSÃO (Aux)'!$A$4:$I$1048576,5,0))</f>
        <v/>
      </c>
      <c r="F318" s="258" t="str">
        <f>IF(A318="","",VLOOKUP(A318,'IMPRESSÃO (Aux)'!$A$4:$I$1048576,6,0))</f>
        <v/>
      </c>
      <c r="G318" s="258" t="str">
        <f>IF(A318="","",VLOOKUP(A318,'IMPRESSÃO (Aux)'!$A$4:$I$1048576,7,0))</f>
        <v/>
      </c>
      <c r="H318" s="258" t="str">
        <f>IF(A318="","",VLOOKUP(A318,'IMPRESSÃO (Aux)'!$A$4:$I$1048576,8,0))</f>
        <v/>
      </c>
      <c r="I318" s="259" t="str">
        <f>IF(A318="","",SUMIF('IMPRESSÃO (Aux)'!$A$4:$A$1048576,IMPRESSÃO!A318,'IMPRESSÃO (Aux)'!$I$4:$I$1048576))</f>
        <v/>
      </c>
    </row>
    <row r="319" spans="1:9" hidden="1" x14ac:dyDescent="0.25">
      <c r="A319" s="258" t="str">
        <f>IF('IMPRESSÃO (Aux)'!K319="","",'IMPRESSÃO (Aux)'!K319)</f>
        <v/>
      </c>
      <c r="B319" s="258" t="str">
        <f>IF(A319="","",VLOOKUP(A319,'IMPRESSÃO (Aux)'!$A$4:$I$1048576,2,0))</f>
        <v/>
      </c>
      <c r="C319" s="258" t="str">
        <f>IF(A319="","",IF(VLOOKUP(A319,'IMPRESSÃO (Aux)'!$A$4:$I$1048576,3,0)=0,"",VLOOKUP(A319,'IMPRESSÃO (Aux)'!$A$4:$I$1048576,3,0)))</f>
        <v/>
      </c>
      <c r="D319" s="258" t="str">
        <f>IF(A319="","",SUMIF('IMPRESSÃO (Aux)'!$A$4:$A$1048576,IMPRESSÃO!A319,'IMPRESSÃO (Aux)'!$D$4:$D$1048576))</f>
        <v/>
      </c>
      <c r="E319" s="258" t="str">
        <f>IF(A319="","",VLOOKUP(A319,'IMPRESSÃO (Aux)'!$A$4:$I$1048576,5,0))</f>
        <v/>
      </c>
      <c r="F319" s="258" t="str">
        <f>IF(A319="","",VLOOKUP(A319,'IMPRESSÃO (Aux)'!$A$4:$I$1048576,6,0))</f>
        <v/>
      </c>
      <c r="G319" s="258" t="str">
        <f>IF(A319="","",VLOOKUP(A319,'IMPRESSÃO (Aux)'!$A$4:$I$1048576,7,0))</f>
        <v/>
      </c>
      <c r="H319" s="258" t="str">
        <f>IF(A319="","",VLOOKUP(A319,'IMPRESSÃO (Aux)'!$A$4:$I$1048576,8,0))</f>
        <v/>
      </c>
      <c r="I319" s="259" t="str">
        <f>IF(A319="","",SUMIF('IMPRESSÃO (Aux)'!$A$4:$A$1048576,IMPRESSÃO!A319,'IMPRESSÃO (Aux)'!$I$4:$I$1048576))</f>
        <v/>
      </c>
    </row>
    <row r="320" spans="1:9" hidden="1" x14ac:dyDescent="0.25">
      <c r="A320" s="258" t="str">
        <f>IF('IMPRESSÃO (Aux)'!K320="","",'IMPRESSÃO (Aux)'!K320)</f>
        <v/>
      </c>
      <c r="B320" s="258" t="str">
        <f>IF(A320="","",VLOOKUP(A320,'IMPRESSÃO (Aux)'!$A$4:$I$1048576,2,0))</f>
        <v/>
      </c>
      <c r="C320" s="258" t="str">
        <f>IF(A320="","",IF(VLOOKUP(A320,'IMPRESSÃO (Aux)'!$A$4:$I$1048576,3,0)=0,"",VLOOKUP(A320,'IMPRESSÃO (Aux)'!$A$4:$I$1048576,3,0)))</f>
        <v/>
      </c>
      <c r="D320" s="258" t="str">
        <f>IF(A320="","",SUMIF('IMPRESSÃO (Aux)'!$A$4:$A$1048576,IMPRESSÃO!A320,'IMPRESSÃO (Aux)'!$D$4:$D$1048576))</f>
        <v/>
      </c>
      <c r="E320" s="258" t="str">
        <f>IF(A320="","",VLOOKUP(A320,'IMPRESSÃO (Aux)'!$A$4:$I$1048576,5,0))</f>
        <v/>
      </c>
      <c r="F320" s="258" t="str">
        <f>IF(A320="","",VLOOKUP(A320,'IMPRESSÃO (Aux)'!$A$4:$I$1048576,6,0))</f>
        <v/>
      </c>
      <c r="G320" s="258" t="str">
        <f>IF(A320="","",VLOOKUP(A320,'IMPRESSÃO (Aux)'!$A$4:$I$1048576,7,0))</f>
        <v/>
      </c>
      <c r="H320" s="258" t="str">
        <f>IF(A320="","",VLOOKUP(A320,'IMPRESSÃO (Aux)'!$A$4:$I$1048576,8,0))</f>
        <v/>
      </c>
      <c r="I320" s="259" t="str">
        <f>IF(A320="","",SUMIF('IMPRESSÃO (Aux)'!$A$4:$A$1048576,IMPRESSÃO!A320,'IMPRESSÃO (Aux)'!$I$4:$I$1048576))</f>
        <v/>
      </c>
    </row>
    <row r="321" spans="1:9" hidden="1" x14ac:dyDescent="0.25">
      <c r="A321" s="258" t="str">
        <f>IF('IMPRESSÃO (Aux)'!K321="","",'IMPRESSÃO (Aux)'!K321)</f>
        <v/>
      </c>
      <c r="B321" s="258" t="str">
        <f>IF(A321="","",VLOOKUP(A321,'IMPRESSÃO (Aux)'!$A$4:$I$1048576,2,0))</f>
        <v/>
      </c>
      <c r="C321" s="258" t="str">
        <f>IF(A321="","",IF(VLOOKUP(A321,'IMPRESSÃO (Aux)'!$A$4:$I$1048576,3,0)=0,"",VLOOKUP(A321,'IMPRESSÃO (Aux)'!$A$4:$I$1048576,3,0)))</f>
        <v/>
      </c>
      <c r="D321" s="258" t="str">
        <f>IF(A321="","",SUMIF('IMPRESSÃO (Aux)'!$A$4:$A$1048576,IMPRESSÃO!A321,'IMPRESSÃO (Aux)'!$D$4:$D$1048576))</f>
        <v/>
      </c>
      <c r="E321" s="258" t="str">
        <f>IF(A321="","",VLOOKUP(A321,'IMPRESSÃO (Aux)'!$A$4:$I$1048576,5,0))</f>
        <v/>
      </c>
      <c r="F321" s="258" t="str">
        <f>IF(A321="","",VLOOKUP(A321,'IMPRESSÃO (Aux)'!$A$4:$I$1048576,6,0))</f>
        <v/>
      </c>
      <c r="G321" s="258" t="str">
        <f>IF(A321="","",VLOOKUP(A321,'IMPRESSÃO (Aux)'!$A$4:$I$1048576,7,0))</f>
        <v/>
      </c>
      <c r="H321" s="258" t="str">
        <f>IF(A321="","",VLOOKUP(A321,'IMPRESSÃO (Aux)'!$A$4:$I$1048576,8,0))</f>
        <v/>
      </c>
      <c r="I321" s="259" t="str">
        <f>IF(A321="","",SUMIF('IMPRESSÃO (Aux)'!$A$4:$A$1048576,IMPRESSÃO!A321,'IMPRESSÃO (Aux)'!$I$4:$I$1048576))</f>
        <v/>
      </c>
    </row>
    <row r="322" spans="1:9" hidden="1" x14ac:dyDescent="0.25">
      <c r="A322" s="258" t="str">
        <f>IF('IMPRESSÃO (Aux)'!K322="","",'IMPRESSÃO (Aux)'!K322)</f>
        <v/>
      </c>
      <c r="B322" s="258" t="str">
        <f>IF(A322="","",VLOOKUP(A322,'IMPRESSÃO (Aux)'!$A$4:$I$1048576,2,0))</f>
        <v/>
      </c>
      <c r="C322" s="258" t="str">
        <f>IF(A322="","",IF(VLOOKUP(A322,'IMPRESSÃO (Aux)'!$A$4:$I$1048576,3,0)=0,"",VLOOKUP(A322,'IMPRESSÃO (Aux)'!$A$4:$I$1048576,3,0)))</f>
        <v/>
      </c>
      <c r="D322" s="258" t="str">
        <f>IF(A322="","",SUMIF('IMPRESSÃO (Aux)'!$A$4:$A$1048576,IMPRESSÃO!A322,'IMPRESSÃO (Aux)'!$D$4:$D$1048576))</f>
        <v/>
      </c>
      <c r="E322" s="258" t="str">
        <f>IF(A322="","",VLOOKUP(A322,'IMPRESSÃO (Aux)'!$A$4:$I$1048576,5,0))</f>
        <v/>
      </c>
      <c r="F322" s="258" t="str">
        <f>IF(A322="","",VLOOKUP(A322,'IMPRESSÃO (Aux)'!$A$4:$I$1048576,6,0))</f>
        <v/>
      </c>
      <c r="G322" s="258" t="str">
        <f>IF(A322="","",VLOOKUP(A322,'IMPRESSÃO (Aux)'!$A$4:$I$1048576,7,0))</f>
        <v/>
      </c>
      <c r="H322" s="258" t="str">
        <f>IF(A322="","",VLOOKUP(A322,'IMPRESSÃO (Aux)'!$A$4:$I$1048576,8,0))</f>
        <v/>
      </c>
      <c r="I322" s="259" t="str">
        <f>IF(A322="","",SUMIF('IMPRESSÃO (Aux)'!$A$4:$A$1048576,IMPRESSÃO!A322,'IMPRESSÃO (Aux)'!$I$4:$I$1048576))</f>
        <v/>
      </c>
    </row>
    <row r="323" spans="1:9" hidden="1" x14ac:dyDescent="0.25">
      <c r="A323" s="258" t="str">
        <f>IF('IMPRESSÃO (Aux)'!K323="","",'IMPRESSÃO (Aux)'!K323)</f>
        <v/>
      </c>
      <c r="B323" s="258" t="str">
        <f>IF(A323="","",VLOOKUP(A323,'IMPRESSÃO (Aux)'!$A$4:$I$1048576,2,0))</f>
        <v/>
      </c>
      <c r="C323" s="258" t="str">
        <f>IF(A323="","",IF(VLOOKUP(A323,'IMPRESSÃO (Aux)'!$A$4:$I$1048576,3,0)=0,"",VLOOKUP(A323,'IMPRESSÃO (Aux)'!$A$4:$I$1048576,3,0)))</f>
        <v/>
      </c>
      <c r="D323" s="258" t="str">
        <f>IF(A323="","",SUMIF('IMPRESSÃO (Aux)'!$A$4:$A$1048576,IMPRESSÃO!A323,'IMPRESSÃO (Aux)'!$D$4:$D$1048576))</f>
        <v/>
      </c>
      <c r="E323" s="258" t="str">
        <f>IF(A323="","",VLOOKUP(A323,'IMPRESSÃO (Aux)'!$A$4:$I$1048576,5,0))</f>
        <v/>
      </c>
      <c r="F323" s="258" t="str">
        <f>IF(A323="","",VLOOKUP(A323,'IMPRESSÃO (Aux)'!$A$4:$I$1048576,6,0))</f>
        <v/>
      </c>
      <c r="G323" s="258" t="str">
        <f>IF(A323="","",VLOOKUP(A323,'IMPRESSÃO (Aux)'!$A$4:$I$1048576,7,0))</f>
        <v/>
      </c>
      <c r="H323" s="258" t="str">
        <f>IF(A323="","",VLOOKUP(A323,'IMPRESSÃO (Aux)'!$A$4:$I$1048576,8,0))</f>
        <v/>
      </c>
      <c r="I323" s="259" t="str">
        <f>IF(A323="","",SUMIF('IMPRESSÃO (Aux)'!$A$4:$A$1048576,IMPRESSÃO!A323,'IMPRESSÃO (Aux)'!$I$4:$I$1048576))</f>
        <v/>
      </c>
    </row>
    <row r="324" spans="1:9" hidden="1" x14ac:dyDescent="0.25">
      <c r="A324" s="258" t="str">
        <f>IF('IMPRESSÃO (Aux)'!K324="","",'IMPRESSÃO (Aux)'!K324)</f>
        <v/>
      </c>
      <c r="B324" s="258" t="str">
        <f>IF(A324="","",VLOOKUP(A324,'IMPRESSÃO (Aux)'!$A$4:$I$1048576,2,0))</f>
        <v/>
      </c>
      <c r="C324" s="258" t="str">
        <f>IF(A324="","",IF(VLOOKUP(A324,'IMPRESSÃO (Aux)'!$A$4:$I$1048576,3,0)=0,"",VLOOKUP(A324,'IMPRESSÃO (Aux)'!$A$4:$I$1048576,3,0)))</f>
        <v/>
      </c>
      <c r="D324" s="258" t="str">
        <f>IF(A324="","",SUMIF('IMPRESSÃO (Aux)'!$A$4:$A$1048576,IMPRESSÃO!A324,'IMPRESSÃO (Aux)'!$D$4:$D$1048576))</f>
        <v/>
      </c>
      <c r="E324" s="258" t="str">
        <f>IF(A324="","",VLOOKUP(A324,'IMPRESSÃO (Aux)'!$A$4:$I$1048576,5,0))</f>
        <v/>
      </c>
      <c r="F324" s="258" t="str">
        <f>IF(A324="","",VLOOKUP(A324,'IMPRESSÃO (Aux)'!$A$4:$I$1048576,6,0))</f>
        <v/>
      </c>
      <c r="G324" s="258" t="str">
        <f>IF(A324="","",VLOOKUP(A324,'IMPRESSÃO (Aux)'!$A$4:$I$1048576,7,0))</f>
        <v/>
      </c>
      <c r="H324" s="258" t="str">
        <f>IF(A324="","",VLOOKUP(A324,'IMPRESSÃO (Aux)'!$A$4:$I$1048576,8,0))</f>
        <v/>
      </c>
      <c r="I324" s="259" t="str">
        <f>IF(A324="","",SUMIF('IMPRESSÃO (Aux)'!$A$4:$A$1048576,IMPRESSÃO!A324,'IMPRESSÃO (Aux)'!$I$4:$I$1048576))</f>
        <v/>
      </c>
    </row>
    <row r="325" spans="1:9" hidden="1" x14ac:dyDescent="0.25">
      <c r="A325" s="258" t="str">
        <f>IF('IMPRESSÃO (Aux)'!K325="","",'IMPRESSÃO (Aux)'!K325)</f>
        <v/>
      </c>
      <c r="B325" s="258" t="str">
        <f>IF(A325="","",VLOOKUP(A325,'IMPRESSÃO (Aux)'!$A$4:$I$1048576,2,0))</f>
        <v/>
      </c>
      <c r="C325" s="258" t="str">
        <f>IF(A325="","",IF(VLOOKUP(A325,'IMPRESSÃO (Aux)'!$A$4:$I$1048576,3,0)=0,"",VLOOKUP(A325,'IMPRESSÃO (Aux)'!$A$4:$I$1048576,3,0)))</f>
        <v/>
      </c>
      <c r="D325" s="258" t="str">
        <f>IF(A325="","",SUMIF('IMPRESSÃO (Aux)'!$A$4:$A$1048576,IMPRESSÃO!A325,'IMPRESSÃO (Aux)'!$D$4:$D$1048576))</f>
        <v/>
      </c>
      <c r="E325" s="258" t="str">
        <f>IF(A325="","",VLOOKUP(A325,'IMPRESSÃO (Aux)'!$A$4:$I$1048576,5,0))</f>
        <v/>
      </c>
      <c r="F325" s="258" t="str">
        <f>IF(A325="","",VLOOKUP(A325,'IMPRESSÃO (Aux)'!$A$4:$I$1048576,6,0))</f>
        <v/>
      </c>
      <c r="G325" s="258" t="str">
        <f>IF(A325="","",VLOOKUP(A325,'IMPRESSÃO (Aux)'!$A$4:$I$1048576,7,0))</f>
        <v/>
      </c>
      <c r="H325" s="258" t="str">
        <f>IF(A325="","",VLOOKUP(A325,'IMPRESSÃO (Aux)'!$A$4:$I$1048576,8,0))</f>
        <v/>
      </c>
      <c r="I325" s="259" t="str">
        <f>IF(A325="","",SUMIF('IMPRESSÃO (Aux)'!$A$4:$A$1048576,IMPRESSÃO!A325,'IMPRESSÃO (Aux)'!$I$4:$I$1048576))</f>
        <v/>
      </c>
    </row>
    <row r="326" spans="1:9" hidden="1" x14ac:dyDescent="0.25">
      <c r="A326" s="258" t="str">
        <f>IF('IMPRESSÃO (Aux)'!K326="","",'IMPRESSÃO (Aux)'!K326)</f>
        <v/>
      </c>
      <c r="B326" s="258" t="str">
        <f>IF(A326="","",VLOOKUP(A326,'IMPRESSÃO (Aux)'!$A$4:$I$1048576,2,0))</f>
        <v/>
      </c>
      <c r="C326" s="258" t="str">
        <f>IF(A326="","",IF(VLOOKUP(A326,'IMPRESSÃO (Aux)'!$A$4:$I$1048576,3,0)=0,"",VLOOKUP(A326,'IMPRESSÃO (Aux)'!$A$4:$I$1048576,3,0)))</f>
        <v/>
      </c>
      <c r="D326" s="258" t="str">
        <f>IF(A326="","",SUMIF('IMPRESSÃO (Aux)'!$A$4:$A$1048576,IMPRESSÃO!A326,'IMPRESSÃO (Aux)'!$D$4:$D$1048576))</f>
        <v/>
      </c>
      <c r="E326" s="258" t="str">
        <f>IF(A326="","",VLOOKUP(A326,'IMPRESSÃO (Aux)'!$A$4:$I$1048576,5,0))</f>
        <v/>
      </c>
      <c r="F326" s="258" t="str">
        <f>IF(A326="","",VLOOKUP(A326,'IMPRESSÃO (Aux)'!$A$4:$I$1048576,6,0))</f>
        <v/>
      </c>
      <c r="G326" s="258" t="str">
        <f>IF(A326="","",VLOOKUP(A326,'IMPRESSÃO (Aux)'!$A$4:$I$1048576,7,0))</f>
        <v/>
      </c>
      <c r="H326" s="258" t="str">
        <f>IF(A326="","",VLOOKUP(A326,'IMPRESSÃO (Aux)'!$A$4:$I$1048576,8,0))</f>
        <v/>
      </c>
      <c r="I326" s="259" t="str">
        <f>IF(A326="","",SUMIF('IMPRESSÃO (Aux)'!$A$4:$A$1048576,IMPRESSÃO!A326,'IMPRESSÃO (Aux)'!$I$4:$I$1048576))</f>
        <v/>
      </c>
    </row>
    <row r="327" spans="1:9" hidden="1" x14ac:dyDescent="0.25">
      <c r="A327" s="258" t="str">
        <f>IF('IMPRESSÃO (Aux)'!K327="","",'IMPRESSÃO (Aux)'!K327)</f>
        <v/>
      </c>
      <c r="B327" s="258" t="str">
        <f>IF(A327="","",VLOOKUP(A327,'IMPRESSÃO (Aux)'!$A$4:$I$1048576,2,0))</f>
        <v/>
      </c>
      <c r="C327" s="258" t="str">
        <f>IF(A327="","",IF(VLOOKUP(A327,'IMPRESSÃO (Aux)'!$A$4:$I$1048576,3,0)=0,"",VLOOKUP(A327,'IMPRESSÃO (Aux)'!$A$4:$I$1048576,3,0)))</f>
        <v/>
      </c>
      <c r="D327" s="258" t="str">
        <f>IF(A327="","",SUMIF('IMPRESSÃO (Aux)'!$A$4:$A$1048576,IMPRESSÃO!A327,'IMPRESSÃO (Aux)'!$D$4:$D$1048576))</f>
        <v/>
      </c>
      <c r="E327" s="258" t="str">
        <f>IF(A327="","",VLOOKUP(A327,'IMPRESSÃO (Aux)'!$A$4:$I$1048576,5,0))</f>
        <v/>
      </c>
      <c r="F327" s="258" t="str">
        <f>IF(A327="","",VLOOKUP(A327,'IMPRESSÃO (Aux)'!$A$4:$I$1048576,6,0))</f>
        <v/>
      </c>
      <c r="G327" s="258" t="str">
        <f>IF(A327="","",VLOOKUP(A327,'IMPRESSÃO (Aux)'!$A$4:$I$1048576,7,0))</f>
        <v/>
      </c>
      <c r="H327" s="258" t="str">
        <f>IF(A327="","",VLOOKUP(A327,'IMPRESSÃO (Aux)'!$A$4:$I$1048576,8,0))</f>
        <v/>
      </c>
      <c r="I327" s="259" t="str">
        <f>IF(A327="","",SUMIF('IMPRESSÃO (Aux)'!$A$4:$A$1048576,IMPRESSÃO!A327,'IMPRESSÃO (Aux)'!$I$4:$I$1048576))</f>
        <v/>
      </c>
    </row>
    <row r="328" spans="1:9" hidden="1" x14ac:dyDescent="0.25">
      <c r="A328" s="258" t="str">
        <f>IF('IMPRESSÃO (Aux)'!K328="","",'IMPRESSÃO (Aux)'!K328)</f>
        <v/>
      </c>
      <c r="B328" s="258" t="str">
        <f>IF(A328="","",VLOOKUP(A328,'IMPRESSÃO (Aux)'!$A$4:$I$1048576,2,0))</f>
        <v/>
      </c>
      <c r="C328" s="258" t="str">
        <f>IF(A328="","",IF(VLOOKUP(A328,'IMPRESSÃO (Aux)'!$A$4:$I$1048576,3,0)=0,"",VLOOKUP(A328,'IMPRESSÃO (Aux)'!$A$4:$I$1048576,3,0)))</f>
        <v/>
      </c>
      <c r="D328" s="258" t="str">
        <f>IF(A328="","",SUMIF('IMPRESSÃO (Aux)'!$A$4:$A$1048576,IMPRESSÃO!A328,'IMPRESSÃO (Aux)'!$D$4:$D$1048576))</f>
        <v/>
      </c>
      <c r="E328" s="258" t="str">
        <f>IF(A328="","",VLOOKUP(A328,'IMPRESSÃO (Aux)'!$A$4:$I$1048576,5,0))</f>
        <v/>
      </c>
      <c r="F328" s="258" t="str">
        <f>IF(A328="","",VLOOKUP(A328,'IMPRESSÃO (Aux)'!$A$4:$I$1048576,6,0))</f>
        <v/>
      </c>
      <c r="G328" s="258" t="str">
        <f>IF(A328="","",VLOOKUP(A328,'IMPRESSÃO (Aux)'!$A$4:$I$1048576,7,0))</f>
        <v/>
      </c>
      <c r="H328" s="258" t="str">
        <f>IF(A328="","",VLOOKUP(A328,'IMPRESSÃO (Aux)'!$A$4:$I$1048576,8,0))</f>
        <v/>
      </c>
      <c r="I328" s="259" t="str">
        <f>IF(A328="","",SUMIF('IMPRESSÃO (Aux)'!$A$4:$A$1048576,IMPRESSÃO!A328,'IMPRESSÃO (Aux)'!$I$4:$I$1048576))</f>
        <v/>
      </c>
    </row>
    <row r="329" spans="1:9" hidden="1" x14ac:dyDescent="0.25">
      <c r="A329" s="258" t="str">
        <f>IF('IMPRESSÃO (Aux)'!K329="","",'IMPRESSÃO (Aux)'!K329)</f>
        <v/>
      </c>
      <c r="B329" s="258" t="str">
        <f>IF(A329="","",VLOOKUP(A329,'IMPRESSÃO (Aux)'!$A$4:$I$1048576,2,0))</f>
        <v/>
      </c>
      <c r="C329" s="258" t="str">
        <f>IF(A329="","",IF(VLOOKUP(A329,'IMPRESSÃO (Aux)'!$A$4:$I$1048576,3,0)=0,"",VLOOKUP(A329,'IMPRESSÃO (Aux)'!$A$4:$I$1048576,3,0)))</f>
        <v/>
      </c>
      <c r="D329" s="258" t="str">
        <f>IF(A329="","",SUMIF('IMPRESSÃO (Aux)'!$A$4:$A$1048576,IMPRESSÃO!A329,'IMPRESSÃO (Aux)'!$D$4:$D$1048576))</f>
        <v/>
      </c>
      <c r="E329" s="258" t="str">
        <f>IF(A329="","",VLOOKUP(A329,'IMPRESSÃO (Aux)'!$A$4:$I$1048576,5,0))</f>
        <v/>
      </c>
      <c r="F329" s="258" t="str">
        <f>IF(A329="","",VLOOKUP(A329,'IMPRESSÃO (Aux)'!$A$4:$I$1048576,6,0))</f>
        <v/>
      </c>
      <c r="G329" s="258" t="str">
        <f>IF(A329="","",VLOOKUP(A329,'IMPRESSÃO (Aux)'!$A$4:$I$1048576,7,0))</f>
        <v/>
      </c>
      <c r="H329" s="258" t="str">
        <f>IF(A329="","",VLOOKUP(A329,'IMPRESSÃO (Aux)'!$A$4:$I$1048576,8,0))</f>
        <v/>
      </c>
      <c r="I329" s="259" t="str">
        <f>IF(A329="","",SUMIF('IMPRESSÃO (Aux)'!$A$4:$A$1048576,IMPRESSÃO!A329,'IMPRESSÃO (Aux)'!$I$4:$I$1048576))</f>
        <v/>
      </c>
    </row>
    <row r="330" spans="1:9" hidden="1" x14ac:dyDescent="0.25">
      <c r="A330" s="258" t="str">
        <f>IF('IMPRESSÃO (Aux)'!K330="","",'IMPRESSÃO (Aux)'!K330)</f>
        <v/>
      </c>
      <c r="B330" s="258" t="str">
        <f>IF(A330="","",VLOOKUP(A330,'IMPRESSÃO (Aux)'!$A$4:$I$1048576,2,0))</f>
        <v/>
      </c>
      <c r="C330" s="258" t="str">
        <f>IF(A330="","",IF(VLOOKUP(A330,'IMPRESSÃO (Aux)'!$A$4:$I$1048576,3,0)=0,"",VLOOKUP(A330,'IMPRESSÃO (Aux)'!$A$4:$I$1048576,3,0)))</f>
        <v/>
      </c>
      <c r="D330" s="258" t="str">
        <f>IF(A330="","",SUMIF('IMPRESSÃO (Aux)'!$A$4:$A$1048576,IMPRESSÃO!A330,'IMPRESSÃO (Aux)'!$D$4:$D$1048576))</f>
        <v/>
      </c>
      <c r="E330" s="258" t="str">
        <f>IF(A330="","",VLOOKUP(A330,'IMPRESSÃO (Aux)'!$A$4:$I$1048576,5,0))</f>
        <v/>
      </c>
      <c r="F330" s="258" t="str">
        <f>IF(A330="","",VLOOKUP(A330,'IMPRESSÃO (Aux)'!$A$4:$I$1048576,6,0))</f>
        <v/>
      </c>
      <c r="G330" s="258" t="str">
        <f>IF(A330="","",VLOOKUP(A330,'IMPRESSÃO (Aux)'!$A$4:$I$1048576,7,0))</f>
        <v/>
      </c>
      <c r="H330" s="258" t="str">
        <f>IF(A330="","",VLOOKUP(A330,'IMPRESSÃO (Aux)'!$A$4:$I$1048576,8,0))</f>
        <v/>
      </c>
      <c r="I330" s="259" t="str">
        <f>IF(A330="","",SUMIF('IMPRESSÃO (Aux)'!$A$4:$A$1048576,IMPRESSÃO!A330,'IMPRESSÃO (Aux)'!$I$4:$I$1048576))</f>
        <v/>
      </c>
    </row>
    <row r="331" spans="1:9" hidden="1" x14ac:dyDescent="0.25">
      <c r="A331" s="258" t="str">
        <f>IF('IMPRESSÃO (Aux)'!K331="","",'IMPRESSÃO (Aux)'!K331)</f>
        <v/>
      </c>
      <c r="B331" s="258" t="str">
        <f>IF(A331="","",VLOOKUP(A331,'IMPRESSÃO (Aux)'!$A$4:$I$1048576,2,0))</f>
        <v/>
      </c>
      <c r="C331" s="258" t="str">
        <f>IF(A331="","",IF(VLOOKUP(A331,'IMPRESSÃO (Aux)'!$A$4:$I$1048576,3,0)=0,"",VLOOKUP(A331,'IMPRESSÃO (Aux)'!$A$4:$I$1048576,3,0)))</f>
        <v/>
      </c>
      <c r="D331" s="258" t="str">
        <f>IF(A331="","",SUMIF('IMPRESSÃO (Aux)'!$A$4:$A$1048576,IMPRESSÃO!A331,'IMPRESSÃO (Aux)'!$D$4:$D$1048576))</f>
        <v/>
      </c>
      <c r="E331" s="258" t="str">
        <f>IF(A331="","",VLOOKUP(A331,'IMPRESSÃO (Aux)'!$A$4:$I$1048576,5,0))</f>
        <v/>
      </c>
      <c r="F331" s="258" t="str">
        <f>IF(A331="","",VLOOKUP(A331,'IMPRESSÃO (Aux)'!$A$4:$I$1048576,6,0))</f>
        <v/>
      </c>
      <c r="G331" s="258" t="str">
        <f>IF(A331="","",VLOOKUP(A331,'IMPRESSÃO (Aux)'!$A$4:$I$1048576,7,0))</f>
        <v/>
      </c>
      <c r="H331" s="258" t="str">
        <f>IF(A331="","",VLOOKUP(A331,'IMPRESSÃO (Aux)'!$A$4:$I$1048576,8,0))</f>
        <v/>
      </c>
      <c r="I331" s="259" t="str">
        <f>IF(A331="","",SUMIF('IMPRESSÃO (Aux)'!$A$4:$A$1048576,IMPRESSÃO!A331,'IMPRESSÃO (Aux)'!$I$4:$I$1048576))</f>
        <v/>
      </c>
    </row>
    <row r="332" spans="1:9" hidden="1" x14ac:dyDescent="0.25">
      <c r="A332" s="258" t="str">
        <f>IF('IMPRESSÃO (Aux)'!K332="","",'IMPRESSÃO (Aux)'!K332)</f>
        <v/>
      </c>
      <c r="B332" s="258" t="str">
        <f>IF(A332="","",VLOOKUP(A332,'IMPRESSÃO (Aux)'!$A$4:$I$1048576,2,0))</f>
        <v/>
      </c>
      <c r="C332" s="258" t="str">
        <f>IF(A332="","",IF(VLOOKUP(A332,'IMPRESSÃO (Aux)'!$A$4:$I$1048576,3,0)=0,"",VLOOKUP(A332,'IMPRESSÃO (Aux)'!$A$4:$I$1048576,3,0)))</f>
        <v/>
      </c>
      <c r="D332" s="258" t="str">
        <f>IF(A332="","",SUMIF('IMPRESSÃO (Aux)'!$A$4:$A$1048576,IMPRESSÃO!A332,'IMPRESSÃO (Aux)'!$D$4:$D$1048576))</f>
        <v/>
      </c>
      <c r="E332" s="258" t="str">
        <f>IF(A332="","",VLOOKUP(A332,'IMPRESSÃO (Aux)'!$A$4:$I$1048576,5,0))</f>
        <v/>
      </c>
      <c r="F332" s="258" t="str">
        <f>IF(A332="","",VLOOKUP(A332,'IMPRESSÃO (Aux)'!$A$4:$I$1048576,6,0))</f>
        <v/>
      </c>
      <c r="G332" s="258" t="str">
        <f>IF(A332="","",VLOOKUP(A332,'IMPRESSÃO (Aux)'!$A$4:$I$1048576,7,0))</f>
        <v/>
      </c>
      <c r="H332" s="258" t="str">
        <f>IF(A332="","",VLOOKUP(A332,'IMPRESSÃO (Aux)'!$A$4:$I$1048576,8,0))</f>
        <v/>
      </c>
      <c r="I332" s="259" t="str">
        <f>IF(A332="","",SUMIF('IMPRESSÃO (Aux)'!$A$4:$A$1048576,IMPRESSÃO!A332,'IMPRESSÃO (Aux)'!$I$4:$I$1048576))</f>
        <v/>
      </c>
    </row>
    <row r="333" spans="1:9" hidden="1" x14ac:dyDescent="0.25">
      <c r="A333" s="258" t="str">
        <f>IF('IMPRESSÃO (Aux)'!K333="","",'IMPRESSÃO (Aux)'!K333)</f>
        <v/>
      </c>
      <c r="B333" s="258" t="str">
        <f>IF(A333="","",VLOOKUP(A333,'IMPRESSÃO (Aux)'!$A$4:$I$1048576,2,0))</f>
        <v/>
      </c>
      <c r="C333" s="258" t="str">
        <f>IF(A333="","",IF(VLOOKUP(A333,'IMPRESSÃO (Aux)'!$A$4:$I$1048576,3,0)=0,"",VLOOKUP(A333,'IMPRESSÃO (Aux)'!$A$4:$I$1048576,3,0)))</f>
        <v/>
      </c>
      <c r="D333" s="258" t="str">
        <f>IF(A333="","",SUMIF('IMPRESSÃO (Aux)'!$A$4:$A$1048576,IMPRESSÃO!A333,'IMPRESSÃO (Aux)'!$D$4:$D$1048576))</f>
        <v/>
      </c>
      <c r="E333" s="258" t="str">
        <f>IF(A333="","",VLOOKUP(A333,'IMPRESSÃO (Aux)'!$A$4:$I$1048576,5,0))</f>
        <v/>
      </c>
      <c r="F333" s="258" t="str">
        <f>IF(A333="","",VLOOKUP(A333,'IMPRESSÃO (Aux)'!$A$4:$I$1048576,6,0))</f>
        <v/>
      </c>
      <c r="G333" s="258" t="str">
        <f>IF(A333="","",VLOOKUP(A333,'IMPRESSÃO (Aux)'!$A$4:$I$1048576,7,0))</f>
        <v/>
      </c>
      <c r="H333" s="258" t="str">
        <f>IF(A333="","",VLOOKUP(A333,'IMPRESSÃO (Aux)'!$A$4:$I$1048576,8,0))</f>
        <v/>
      </c>
      <c r="I333" s="259" t="str">
        <f>IF(A333="","",SUMIF('IMPRESSÃO (Aux)'!$A$4:$A$1048576,IMPRESSÃO!A333,'IMPRESSÃO (Aux)'!$I$4:$I$1048576))</f>
        <v/>
      </c>
    </row>
    <row r="334" spans="1:9" hidden="1" x14ac:dyDescent="0.25">
      <c r="A334" s="258" t="str">
        <f>IF('IMPRESSÃO (Aux)'!K334="","",'IMPRESSÃO (Aux)'!K334)</f>
        <v/>
      </c>
      <c r="B334" s="258" t="str">
        <f>IF(A334="","",VLOOKUP(A334,'IMPRESSÃO (Aux)'!$A$4:$I$1048576,2,0))</f>
        <v/>
      </c>
      <c r="C334" s="258" t="str">
        <f>IF(A334="","",IF(VLOOKUP(A334,'IMPRESSÃO (Aux)'!$A$4:$I$1048576,3,0)=0,"",VLOOKUP(A334,'IMPRESSÃO (Aux)'!$A$4:$I$1048576,3,0)))</f>
        <v/>
      </c>
      <c r="D334" s="258" t="str">
        <f>IF(A334="","",SUMIF('IMPRESSÃO (Aux)'!$A$4:$A$1048576,IMPRESSÃO!A334,'IMPRESSÃO (Aux)'!$D$4:$D$1048576))</f>
        <v/>
      </c>
      <c r="E334" s="258" t="str">
        <f>IF(A334="","",VLOOKUP(A334,'IMPRESSÃO (Aux)'!$A$4:$I$1048576,5,0))</f>
        <v/>
      </c>
      <c r="F334" s="258" t="str">
        <f>IF(A334="","",VLOOKUP(A334,'IMPRESSÃO (Aux)'!$A$4:$I$1048576,6,0))</f>
        <v/>
      </c>
      <c r="G334" s="258" t="str">
        <f>IF(A334="","",VLOOKUP(A334,'IMPRESSÃO (Aux)'!$A$4:$I$1048576,7,0))</f>
        <v/>
      </c>
      <c r="H334" s="258" t="str">
        <f>IF(A334="","",VLOOKUP(A334,'IMPRESSÃO (Aux)'!$A$4:$I$1048576,8,0))</f>
        <v/>
      </c>
      <c r="I334" s="259" t="str">
        <f>IF(A334="","",SUMIF('IMPRESSÃO (Aux)'!$A$4:$A$1048576,IMPRESSÃO!A334,'IMPRESSÃO (Aux)'!$I$4:$I$1048576))</f>
        <v/>
      </c>
    </row>
    <row r="335" spans="1:9" hidden="1" x14ac:dyDescent="0.25">
      <c r="A335" s="258" t="str">
        <f>IF('IMPRESSÃO (Aux)'!K335="","",'IMPRESSÃO (Aux)'!K335)</f>
        <v/>
      </c>
      <c r="B335" s="258" t="str">
        <f>IF(A335="","",VLOOKUP(A335,'IMPRESSÃO (Aux)'!$A$4:$I$1048576,2,0))</f>
        <v/>
      </c>
      <c r="C335" s="258" t="str">
        <f>IF(A335="","",IF(VLOOKUP(A335,'IMPRESSÃO (Aux)'!$A$4:$I$1048576,3,0)=0,"",VLOOKUP(A335,'IMPRESSÃO (Aux)'!$A$4:$I$1048576,3,0)))</f>
        <v/>
      </c>
      <c r="D335" s="258" t="str">
        <f>IF(A335="","",SUMIF('IMPRESSÃO (Aux)'!$A$4:$A$1048576,IMPRESSÃO!A335,'IMPRESSÃO (Aux)'!$D$4:$D$1048576))</f>
        <v/>
      </c>
      <c r="E335" s="258" t="str">
        <f>IF(A335="","",VLOOKUP(A335,'IMPRESSÃO (Aux)'!$A$4:$I$1048576,5,0))</f>
        <v/>
      </c>
      <c r="F335" s="258" t="str">
        <f>IF(A335="","",VLOOKUP(A335,'IMPRESSÃO (Aux)'!$A$4:$I$1048576,6,0))</f>
        <v/>
      </c>
      <c r="G335" s="258" t="str">
        <f>IF(A335="","",VLOOKUP(A335,'IMPRESSÃO (Aux)'!$A$4:$I$1048576,7,0))</f>
        <v/>
      </c>
      <c r="H335" s="258" t="str">
        <f>IF(A335="","",VLOOKUP(A335,'IMPRESSÃO (Aux)'!$A$4:$I$1048576,8,0))</f>
        <v/>
      </c>
      <c r="I335" s="259" t="str">
        <f>IF(A335="","",SUMIF('IMPRESSÃO (Aux)'!$A$4:$A$1048576,IMPRESSÃO!A335,'IMPRESSÃO (Aux)'!$I$4:$I$1048576))</f>
        <v/>
      </c>
    </row>
    <row r="336" spans="1:9" hidden="1" x14ac:dyDescent="0.25">
      <c r="A336" s="258" t="str">
        <f>IF('IMPRESSÃO (Aux)'!K336="","",'IMPRESSÃO (Aux)'!K336)</f>
        <v/>
      </c>
      <c r="B336" s="258" t="str">
        <f>IF(A336="","",VLOOKUP(A336,'IMPRESSÃO (Aux)'!$A$4:$I$1048576,2,0))</f>
        <v/>
      </c>
      <c r="C336" s="258" t="str">
        <f>IF(A336="","",IF(VLOOKUP(A336,'IMPRESSÃO (Aux)'!$A$4:$I$1048576,3,0)=0,"",VLOOKUP(A336,'IMPRESSÃO (Aux)'!$A$4:$I$1048576,3,0)))</f>
        <v/>
      </c>
      <c r="D336" s="258" t="str">
        <f>IF(A336="","",SUMIF('IMPRESSÃO (Aux)'!$A$4:$A$1048576,IMPRESSÃO!A336,'IMPRESSÃO (Aux)'!$D$4:$D$1048576))</f>
        <v/>
      </c>
      <c r="E336" s="258" t="str">
        <f>IF(A336="","",VLOOKUP(A336,'IMPRESSÃO (Aux)'!$A$4:$I$1048576,5,0))</f>
        <v/>
      </c>
      <c r="F336" s="258" t="str">
        <f>IF(A336="","",VLOOKUP(A336,'IMPRESSÃO (Aux)'!$A$4:$I$1048576,6,0))</f>
        <v/>
      </c>
      <c r="G336" s="258" t="str">
        <f>IF(A336="","",VLOOKUP(A336,'IMPRESSÃO (Aux)'!$A$4:$I$1048576,7,0))</f>
        <v/>
      </c>
      <c r="H336" s="258" t="str">
        <f>IF(A336="","",VLOOKUP(A336,'IMPRESSÃO (Aux)'!$A$4:$I$1048576,8,0))</f>
        <v/>
      </c>
      <c r="I336" s="259" t="str">
        <f>IF(A336="","",SUMIF('IMPRESSÃO (Aux)'!$A$4:$A$1048576,IMPRESSÃO!A336,'IMPRESSÃO (Aux)'!$I$4:$I$1048576))</f>
        <v/>
      </c>
    </row>
    <row r="337" spans="1:9" hidden="1" x14ac:dyDescent="0.25">
      <c r="A337" s="258" t="str">
        <f>IF('IMPRESSÃO (Aux)'!K337="","",'IMPRESSÃO (Aux)'!K337)</f>
        <v/>
      </c>
      <c r="B337" s="258" t="str">
        <f>IF(A337="","",VLOOKUP(A337,'IMPRESSÃO (Aux)'!$A$4:$I$1048576,2,0))</f>
        <v/>
      </c>
      <c r="C337" s="258" t="str">
        <f>IF(A337="","",IF(VLOOKUP(A337,'IMPRESSÃO (Aux)'!$A$4:$I$1048576,3,0)=0,"",VLOOKUP(A337,'IMPRESSÃO (Aux)'!$A$4:$I$1048576,3,0)))</f>
        <v/>
      </c>
      <c r="D337" s="258" t="str">
        <f>IF(A337="","",SUMIF('IMPRESSÃO (Aux)'!$A$4:$A$1048576,IMPRESSÃO!A337,'IMPRESSÃO (Aux)'!$D$4:$D$1048576))</f>
        <v/>
      </c>
      <c r="E337" s="258" t="str">
        <f>IF(A337="","",VLOOKUP(A337,'IMPRESSÃO (Aux)'!$A$4:$I$1048576,5,0))</f>
        <v/>
      </c>
      <c r="F337" s="258" t="str">
        <f>IF(A337="","",VLOOKUP(A337,'IMPRESSÃO (Aux)'!$A$4:$I$1048576,6,0))</f>
        <v/>
      </c>
      <c r="G337" s="258" t="str">
        <f>IF(A337="","",VLOOKUP(A337,'IMPRESSÃO (Aux)'!$A$4:$I$1048576,7,0))</f>
        <v/>
      </c>
      <c r="H337" s="258" t="str">
        <f>IF(A337="","",VLOOKUP(A337,'IMPRESSÃO (Aux)'!$A$4:$I$1048576,8,0))</f>
        <v/>
      </c>
      <c r="I337" s="259" t="str">
        <f>IF(A337="","",SUMIF('IMPRESSÃO (Aux)'!$A$4:$A$1048576,IMPRESSÃO!A337,'IMPRESSÃO (Aux)'!$I$4:$I$1048576))</f>
        <v/>
      </c>
    </row>
    <row r="338" spans="1:9" hidden="1" x14ac:dyDescent="0.25">
      <c r="A338" s="258" t="str">
        <f>IF('IMPRESSÃO (Aux)'!K338="","",'IMPRESSÃO (Aux)'!K338)</f>
        <v/>
      </c>
      <c r="B338" s="258" t="str">
        <f>IF(A338="","",VLOOKUP(A338,'IMPRESSÃO (Aux)'!$A$4:$I$1048576,2,0))</f>
        <v/>
      </c>
      <c r="C338" s="258" t="str">
        <f>IF(A338="","",IF(VLOOKUP(A338,'IMPRESSÃO (Aux)'!$A$4:$I$1048576,3,0)=0,"",VLOOKUP(A338,'IMPRESSÃO (Aux)'!$A$4:$I$1048576,3,0)))</f>
        <v/>
      </c>
      <c r="D338" s="258" t="str">
        <f>IF(A338="","",SUMIF('IMPRESSÃO (Aux)'!$A$4:$A$1048576,IMPRESSÃO!A338,'IMPRESSÃO (Aux)'!$D$4:$D$1048576))</f>
        <v/>
      </c>
      <c r="E338" s="258" t="str">
        <f>IF(A338="","",VLOOKUP(A338,'IMPRESSÃO (Aux)'!$A$4:$I$1048576,5,0))</f>
        <v/>
      </c>
      <c r="F338" s="258" t="str">
        <f>IF(A338="","",VLOOKUP(A338,'IMPRESSÃO (Aux)'!$A$4:$I$1048576,6,0))</f>
        <v/>
      </c>
      <c r="G338" s="258" t="str">
        <f>IF(A338="","",VLOOKUP(A338,'IMPRESSÃO (Aux)'!$A$4:$I$1048576,7,0))</f>
        <v/>
      </c>
      <c r="H338" s="258" t="str">
        <f>IF(A338="","",VLOOKUP(A338,'IMPRESSÃO (Aux)'!$A$4:$I$1048576,8,0))</f>
        <v/>
      </c>
      <c r="I338" s="259" t="str">
        <f>IF(A338="","",SUMIF('IMPRESSÃO (Aux)'!$A$4:$A$1048576,IMPRESSÃO!A338,'IMPRESSÃO (Aux)'!$I$4:$I$1048576))</f>
        <v/>
      </c>
    </row>
    <row r="339" spans="1:9" hidden="1" x14ac:dyDescent="0.25">
      <c r="A339" s="258" t="str">
        <f>IF('IMPRESSÃO (Aux)'!K339="","",'IMPRESSÃO (Aux)'!K339)</f>
        <v/>
      </c>
      <c r="B339" s="258" t="str">
        <f>IF(A339="","",VLOOKUP(A339,'IMPRESSÃO (Aux)'!$A$4:$I$1048576,2,0))</f>
        <v/>
      </c>
      <c r="C339" s="258" t="str">
        <f>IF(A339="","",IF(VLOOKUP(A339,'IMPRESSÃO (Aux)'!$A$4:$I$1048576,3,0)=0,"",VLOOKUP(A339,'IMPRESSÃO (Aux)'!$A$4:$I$1048576,3,0)))</f>
        <v/>
      </c>
      <c r="D339" s="258" t="str">
        <f>IF(A339="","",SUMIF('IMPRESSÃO (Aux)'!$A$4:$A$1048576,IMPRESSÃO!A339,'IMPRESSÃO (Aux)'!$D$4:$D$1048576))</f>
        <v/>
      </c>
      <c r="E339" s="258" t="str">
        <f>IF(A339="","",VLOOKUP(A339,'IMPRESSÃO (Aux)'!$A$4:$I$1048576,5,0))</f>
        <v/>
      </c>
      <c r="F339" s="258" t="str">
        <f>IF(A339="","",VLOOKUP(A339,'IMPRESSÃO (Aux)'!$A$4:$I$1048576,6,0))</f>
        <v/>
      </c>
      <c r="G339" s="258" t="str">
        <f>IF(A339="","",VLOOKUP(A339,'IMPRESSÃO (Aux)'!$A$4:$I$1048576,7,0))</f>
        <v/>
      </c>
      <c r="H339" s="258" t="str">
        <f>IF(A339="","",VLOOKUP(A339,'IMPRESSÃO (Aux)'!$A$4:$I$1048576,8,0))</f>
        <v/>
      </c>
      <c r="I339" s="259" t="str">
        <f>IF(A339="","",SUMIF('IMPRESSÃO (Aux)'!$A$4:$A$1048576,IMPRESSÃO!A339,'IMPRESSÃO (Aux)'!$I$4:$I$1048576))</f>
        <v/>
      </c>
    </row>
    <row r="340" spans="1:9" hidden="1" x14ac:dyDescent="0.25">
      <c r="A340" s="258" t="str">
        <f>IF('IMPRESSÃO (Aux)'!K340="","",'IMPRESSÃO (Aux)'!K340)</f>
        <v/>
      </c>
      <c r="B340" s="258" t="str">
        <f>IF(A340="","",VLOOKUP(A340,'IMPRESSÃO (Aux)'!$A$4:$I$1048576,2,0))</f>
        <v/>
      </c>
      <c r="C340" s="258" t="str">
        <f>IF(A340="","",IF(VLOOKUP(A340,'IMPRESSÃO (Aux)'!$A$4:$I$1048576,3,0)=0,"",VLOOKUP(A340,'IMPRESSÃO (Aux)'!$A$4:$I$1048576,3,0)))</f>
        <v/>
      </c>
      <c r="D340" s="258" t="str">
        <f>IF(A340="","",SUMIF('IMPRESSÃO (Aux)'!$A$4:$A$1048576,IMPRESSÃO!A340,'IMPRESSÃO (Aux)'!$D$4:$D$1048576))</f>
        <v/>
      </c>
      <c r="E340" s="258" t="str">
        <f>IF(A340="","",VLOOKUP(A340,'IMPRESSÃO (Aux)'!$A$4:$I$1048576,5,0))</f>
        <v/>
      </c>
      <c r="F340" s="258" t="str">
        <f>IF(A340="","",VLOOKUP(A340,'IMPRESSÃO (Aux)'!$A$4:$I$1048576,6,0))</f>
        <v/>
      </c>
      <c r="G340" s="258" t="str">
        <f>IF(A340="","",VLOOKUP(A340,'IMPRESSÃO (Aux)'!$A$4:$I$1048576,7,0))</f>
        <v/>
      </c>
      <c r="H340" s="258" t="str">
        <f>IF(A340="","",VLOOKUP(A340,'IMPRESSÃO (Aux)'!$A$4:$I$1048576,8,0))</f>
        <v/>
      </c>
      <c r="I340" s="259" t="str">
        <f>IF(A340="","",SUMIF('IMPRESSÃO (Aux)'!$A$4:$A$1048576,IMPRESSÃO!A340,'IMPRESSÃO (Aux)'!$I$4:$I$1048576))</f>
        <v/>
      </c>
    </row>
    <row r="341" spans="1:9" hidden="1" x14ac:dyDescent="0.25">
      <c r="A341" s="258" t="str">
        <f>IF('IMPRESSÃO (Aux)'!K341="","",'IMPRESSÃO (Aux)'!K341)</f>
        <v/>
      </c>
      <c r="B341" s="258" t="str">
        <f>IF(A341="","",VLOOKUP(A341,'IMPRESSÃO (Aux)'!$A$4:$I$1048576,2,0))</f>
        <v/>
      </c>
      <c r="C341" s="258" t="str">
        <f>IF(A341="","",IF(VLOOKUP(A341,'IMPRESSÃO (Aux)'!$A$4:$I$1048576,3,0)=0,"",VLOOKUP(A341,'IMPRESSÃO (Aux)'!$A$4:$I$1048576,3,0)))</f>
        <v/>
      </c>
      <c r="D341" s="258" t="str">
        <f>IF(A341="","",SUMIF('IMPRESSÃO (Aux)'!$A$4:$A$1048576,IMPRESSÃO!A341,'IMPRESSÃO (Aux)'!$D$4:$D$1048576))</f>
        <v/>
      </c>
      <c r="E341" s="258" t="str">
        <f>IF(A341="","",VLOOKUP(A341,'IMPRESSÃO (Aux)'!$A$4:$I$1048576,5,0))</f>
        <v/>
      </c>
      <c r="F341" s="258" t="str">
        <f>IF(A341="","",VLOOKUP(A341,'IMPRESSÃO (Aux)'!$A$4:$I$1048576,6,0))</f>
        <v/>
      </c>
      <c r="G341" s="258" t="str">
        <f>IF(A341="","",VLOOKUP(A341,'IMPRESSÃO (Aux)'!$A$4:$I$1048576,7,0))</f>
        <v/>
      </c>
      <c r="H341" s="258" t="str">
        <f>IF(A341="","",VLOOKUP(A341,'IMPRESSÃO (Aux)'!$A$4:$I$1048576,8,0))</f>
        <v/>
      </c>
      <c r="I341" s="259" t="str">
        <f>IF(A341="","",SUMIF('IMPRESSÃO (Aux)'!$A$4:$A$1048576,IMPRESSÃO!A341,'IMPRESSÃO (Aux)'!$I$4:$I$1048576))</f>
        <v/>
      </c>
    </row>
    <row r="342" spans="1:9" hidden="1" x14ac:dyDescent="0.25">
      <c r="A342" s="258" t="str">
        <f>IF('IMPRESSÃO (Aux)'!K342="","",'IMPRESSÃO (Aux)'!K342)</f>
        <v/>
      </c>
      <c r="B342" s="258" t="str">
        <f>IF(A342="","",VLOOKUP(A342,'IMPRESSÃO (Aux)'!$A$4:$I$1048576,2,0))</f>
        <v/>
      </c>
      <c r="C342" s="258" t="str">
        <f>IF(A342="","",IF(VLOOKUP(A342,'IMPRESSÃO (Aux)'!$A$4:$I$1048576,3,0)=0,"",VLOOKUP(A342,'IMPRESSÃO (Aux)'!$A$4:$I$1048576,3,0)))</f>
        <v/>
      </c>
      <c r="D342" s="258" t="str">
        <f>IF(A342="","",SUMIF('IMPRESSÃO (Aux)'!$A$4:$A$1048576,IMPRESSÃO!A342,'IMPRESSÃO (Aux)'!$D$4:$D$1048576))</f>
        <v/>
      </c>
      <c r="E342" s="258" t="str">
        <f>IF(A342="","",VLOOKUP(A342,'IMPRESSÃO (Aux)'!$A$4:$I$1048576,5,0))</f>
        <v/>
      </c>
      <c r="F342" s="258" t="str">
        <f>IF(A342="","",VLOOKUP(A342,'IMPRESSÃO (Aux)'!$A$4:$I$1048576,6,0))</f>
        <v/>
      </c>
      <c r="G342" s="258" t="str">
        <f>IF(A342="","",VLOOKUP(A342,'IMPRESSÃO (Aux)'!$A$4:$I$1048576,7,0))</f>
        <v/>
      </c>
      <c r="H342" s="258" t="str">
        <f>IF(A342="","",VLOOKUP(A342,'IMPRESSÃO (Aux)'!$A$4:$I$1048576,8,0))</f>
        <v/>
      </c>
      <c r="I342" s="259" t="str">
        <f>IF(A342="","",SUMIF('IMPRESSÃO (Aux)'!$A$4:$A$1048576,IMPRESSÃO!A342,'IMPRESSÃO (Aux)'!$I$4:$I$1048576))</f>
        <v/>
      </c>
    </row>
    <row r="343" spans="1:9" hidden="1" x14ac:dyDescent="0.25">
      <c r="A343" s="258" t="str">
        <f>IF('IMPRESSÃO (Aux)'!K343="","",'IMPRESSÃO (Aux)'!K343)</f>
        <v/>
      </c>
      <c r="B343" s="258" t="str">
        <f>IF(A343="","",VLOOKUP(A343,'IMPRESSÃO (Aux)'!$A$4:$I$1048576,2,0))</f>
        <v/>
      </c>
      <c r="C343" s="258" t="str">
        <f>IF(A343="","",IF(VLOOKUP(A343,'IMPRESSÃO (Aux)'!$A$4:$I$1048576,3,0)=0,"",VLOOKUP(A343,'IMPRESSÃO (Aux)'!$A$4:$I$1048576,3,0)))</f>
        <v/>
      </c>
      <c r="D343" s="258" t="str">
        <f>IF(A343="","",SUMIF('IMPRESSÃO (Aux)'!$A$4:$A$1048576,IMPRESSÃO!A343,'IMPRESSÃO (Aux)'!$D$4:$D$1048576))</f>
        <v/>
      </c>
      <c r="E343" s="258" t="str">
        <f>IF(A343="","",VLOOKUP(A343,'IMPRESSÃO (Aux)'!$A$4:$I$1048576,5,0))</f>
        <v/>
      </c>
      <c r="F343" s="258" t="str">
        <f>IF(A343="","",VLOOKUP(A343,'IMPRESSÃO (Aux)'!$A$4:$I$1048576,6,0))</f>
        <v/>
      </c>
      <c r="G343" s="258" t="str">
        <f>IF(A343="","",VLOOKUP(A343,'IMPRESSÃO (Aux)'!$A$4:$I$1048576,7,0))</f>
        <v/>
      </c>
      <c r="H343" s="258" t="str">
        <f>IF(A343="","",VLOOKUP(A343,'IMPRESSÃO (Aux)'!$A$4:$I$1048576,8,0))</f>
        <v/>
      </c>
      <c r="I343" s="259" t="str">
        <f>IF(A343="","",SUMIF('IMPRESSÃO (Aux)'!$A$4:$A$1048576,IMPRESSÃO!A343,'IMPRESSÃO (Aux)'!$I$4:$I$1048576))</f>
        <v/>
      </c>
    </row>
    <row r="344" spans="1:9" hidden="1" x14ac:dyDescent="0.25">
      <c r="A344" s="258" t="str">
        <f>IF('IMPRESSÃO (Aux)'!K344="","",'IMPRESSÃO (Aux)'!K344)</f>
        <v/>
      </c>
      <c r="B344" s="258" t="str">
        <f>IF(A344="","",VLOOKUP(A344,'IMPRESSÃO (Aux)'!$A$4:$I$1048576,2,0))</f>
        <v/>
      </c>
      <c r="C344" s="258" t="str">
        <f>IF(A344="","",IF(VLOOKUP(A344,'IMPRESSÃO (Aux)'!$A$4:$I$1048576,3,0)=0,"",VLOOKUP(A344,'IMPRESSÃO (Aux)'!$A$4:$I$1048576,3,0)))</f>
        <v/>
      </c>
      <c r="D344" s="258" t="str">
        <f>IF(A344="","",SUMIF('IMPRESSÃO (Aux)'!$A$4:$A$1048576,IMPRESSÃO!A344,'IMPRESSÃO (Aux)'!$D$4:$D$1048576))</f>
        <v/>
      </c>
      <c r="E344" s="258" t="str">
        <f>IF(A344="","",VLOOKUP(A344,'IMPRESSÃO (Aux)'!$A$4:$I$1048576,5,0))</f>
        <v/>
      </c>
      <c r="F344" s="258" t="str">
        <f>IF(A344="","",VLOOKUP(A344,'IMPRESSÃO (Aux)'!$A$4:$I$1048576,6,0))</f>
        <v/>
      </c>
      <c r="G344" s="258" t="str">
        <f>IF(A344="","",VLOOKUP(A344,'IMPRESSÃO (Aux)'!$A$4:$I$1048576,7,0))</f>
        <v/>
      </c>
      <c r="H344" s="258" t="str">
        <f>IF(A344="","",VLOOKUP(A344,'IMPRESSÃO (Aux)'!$A$4:$I$1048576,8,0))</f>
        <v/>
      </c>
      <c r="I344" s="259" t="str">
        <f>IF(A344="","",SUMIF('IMPRESSÃO (Aux)'!$A$4:$A$1048576,IMPRESSÃO!A344,'IMPRESSÃO (Aux)'!$I$4:$I$1048576))</f>
        <v/>
      </c>
    </row>
    <row r="345" spans="1:9" hidden="1" x14ac:dyDescent="0.25">
      <c r="A345" s="258" t="str">
        <f>IF('IMPRESSÃO (Aux)'!K345="","",'IMPRESSÃO (Aux)'!K345)</f>
        <v/>
      </c>
      <c r="B345" s="258" t="str">
        <f>IF(A345="","",VLOOKUP(A345,'IMPRESSÃO (Aux)'!$A$4:$I$1048576,2,0))</f>
        <v/>
      </c>
      <c r="C345" s="258" t="str">
        <f>IF(A345="","",IF(VLOOKUP(A345,'IMPRESSÃO (Aux)'!$A$4:$I$1048576,3,0)=0,"",VLOOKUP(A345,'IMPRESSÃO (Aux)'!$A$4:$I$1048576,3,0)))</f>
        <v/>
      </c>
      <c r="D345" s="258" t="str">
        <f>IF(A345="","",SUMIF('IMPRESSÃO (Aux)'!$A$4:$A$1048576,IMPRESSÃO!A345,'IMPRESSÃO (Aux)'!$D$4:$D$1048576))</f>
        <v/>
      </c>
      <c r="E345" s="258" t="str">
        <f>IF(A345="","",VLOOKUP(A345,'IMPRESSÃO (Aux)'!$A$4:$I$1048576,5,0))</f>
        <v/>
      </c>
      <c r="F345" s="258" t="str">
        <f>IF(A345="","",VLOOKUP(A345,'IMPRESSÃO (Aux)'!$A$4:$I$1048576,6,0))</f>
        <v/>
      </c>
      <c r="G345" s="258" t="str">
        <f>IF(A345="","",VLOOKUP(A345,'IMPRESSÃO (Aux)'!$A$4:$I$1048576,7,0))</f>
        <v/>
      </c>
      <c r="H345" s="258" t="str">
        <f>IF(A345="","",VLOOKUP(A345,'IMPRESSÃO (Aux)'!$A$4:$I$1048576,8,0))</f>
        <v/>
      </c>
      <c r="I345" s="259" t="str">
        <f>IF(A345="","",SUMIF('IMPRESSÃO (Aux)'!$A$4:$A$1048576,IMPRESSÃO!A345,'IMPRESSÃO (Aux)'!$I$4:$I$1048576))</f>
        <v/>
      </c>
    </row>
    <row r="346" spans="1:9" hidden="1" x14ac:dyDescent="0.25">
      <c r="A346" s="258" t="str">
        <f>IF('IMPRESSÃO (Aux)'!K346="","",'IMPRESSÃO (Aux)'!K346)</f>
        <v/>
      </c>
      <c r="B346" s="258" t="str">
        <f>IF(A346="","",VLOOKUP(A346,'IMPRESSÃO (Aux)'!$A$4:$I$1048576,2,0))</f>
        <v/>
      </c>
      <c r="C346" s="258" t="str">
        <f>IF(A346="","",IF(VLOOKUP(A346,'IMPRESSÃO (Aux)'!$A$4:$I$1048576,3,0)=0,"",VLOOKUP(A346,'IMPRESSÃO (Aux)'!$A$4:$I$1048576,3,0)))</f>
        <v/>
      </c>
      <c r="D346" s="258" t="str">
        <f>IF(A346="","",SUMIF('IMPRESSÃO (Aux)'!$A$4:$A$1048576,IMPRESSÃO!A346,'IMPRESSÃO (Aux)'!$D$4:$D$1048576))</f>
        <v/>
      </c>
      <c r="E346" s="258" t="str">
        <f>IF(A346="","",VLOOKUP(A346,'IMPRESSÃO (Aux)'!$A$4:$I$1048576,5,0))</f>
        <v/>
      </c>
      <c r="F346" s="258" t="str">
        <f>IF(A346="","",VLOOKUP(A346,'IMPRESSÃO (Aux)'!$A$4:$I$1048576,6,0))</f>
        <v/>
      </c>
      <c r="G346" s="258" t="str">
        <f>IF(A346="","",VLOOKUP(A346,'IMPRESSÃO (Aux)'!$A$4:$I$1048576,7,0))</f>
        <v/>
      </c>
      <c r="H346" s="258" t="str">
        <f>IF(A346="","",VLOOKUP(A346,'IMPRESSÃO (Aux)'!$A$4:$I$1048576,8,0))</f>
        <v/>
      </c>
      <c r="I346" s="259" t="str">
        <f>IF(A346="","",SUMIF('IMPRESSÃO (Aux)'!$A$4:$A$1048576,IMPRESSÃO!A346,'IMPRESSÃO (Aux)'!$I$4:$I$1048576))</f>
        <v/>
      </c>
    </row>
    <row r="347" spans="1:9" hidden="1" x14ac:dyDescent="0.25">
      <c r="A347" s="258" t="str">
        <f>IF('IMPRESSÃO (Aux)'!K347="","",'IMPRESSÃO (Aux)'!K347)</f>
        <v/>
      </c>
      <c r="B347" s="258" t="str">
        <f>IF(A347="","",VLOOKUP(A347,'IMPRESSÃO (Aux)'!$A$4:$I$1048576,2,0))</f>
        <v/>
      </c>
      <c r="C347" s="258" t="str">
        <f>IF(A347="","",IF(VLOOKUP(A347,'IMPRESSÃO (Aux)'!$A$4:$I$1048576,3,0)=0,"",VLOOKUP(A347,'IMPRESSÃO (Aux)'!$A$4:$I$1048576,3,0)))</f>
        <v/>
      </c>
      <c r="D347" s="258" t="str">
        <f>IF(A347="","",SUMIF('IMPRESSÃO (Aux)'!$A$4:$A$1048576,IMPRESSÃO!A347,'IMPRESSÃO (Aux)'!$D$4:$D$1048576))</f>
        <v/>
      </c>
      <c r="E347" s="258" t="str">
        <f>IF(A347="","",VLOOKUP(A347,'IMPRESSÃO (Aux)'!$A$4:$I$1048576,5,0))</f>
        <v/>
      </c>
      <c r="F347" s="258" t="str">
        <f>IF(A347="","",VLOOKUP(A347,'IMPRESSÃO (Aux)'!$A$4:$I$1048576,6,0))</f>
        <v/>
      </c>
      <c r="G347" s="258" t="str">
        <f>IF(A347="","",VLOOKUP(A347,'IMPRESSÃO (Aux)'!$A$4:$I$1048576,7,0))</f>
        <v/>
      </c>
      <c r="H347" s="258" t="str">
        <f>IF(A347="","",VLOOKUP(A347,'IMPRESSÃO (Aux)'!$A$4:$I$1048576,8,0))</f>
        <v/>
      </c>
      <c r="I347" s="259" t="str">
        <f>IF(A347="","",SUMIF('IMPRESSÃO (Aux)'!$A$4:$A$1048576,IMPRESSÃO!A347,'IMPRESSÃO (Aux)'!$I$4:$I$1048576))</f>
        <v/>
      </c>
    </row>
    <row r="348" spans="1:9" hidden="1" x14ac:dyDescent="0.25">
      <c r="A348" s="258" t="str">
        <f>IF('IMPRESSÃO (Aux)'!K348="","",'IMPRESSÃO (Aux)'!K348)</f>
        <v/>
      </c>
      <c r="B348" s="258" t="str">
        <f>IF(A348="","",VLOOKUP(A348,'IMPRESSÃO (Aux)'!$A$4:$I$1048576,2,0))</f>
        <v/>
      </c>
      <c r="C348" s="258" t="str">
        <f>IF(A348="","",IF(VLOOKUP(A348,'IMPRESSÃO (Aux)'!$A$4:$I$1048576,3,0)=0,"",VLOOKUP(A348,'IMPRESSÃO (Aux)'!$A$4:$I$1048576,3,0)))</f>
        <v/>
      </c>
      <c r="D348" s="258" t="str">
        <f>IF(A348="","",SUMIF('IMPRESSÃO (Aux)'!$A$4:$A$1048576,IMPRESSÃO!A348,'IMPRESSÃO (Aux)'!$D$4:$D$1048576))</f>
        <v/>
      </c>
      <c r="E348" s="258" t="str">
        <f>IF(A348="","",VLOOKUP(A348,'IMPRESSÃO (Aux)'!$A$4:$I$1048576,5,0))</f>
        <v/>
      </c>
      <c r="F348" s="258" t="str">
        <f>IF(A348="","",VLOOKUP(A348,'IMPRESSÃO (Aux)'!$A$4:$I$1048576,6,0))</f>
        <v/>
      </c>
      <c r="G348" s="258" t="str">
        <f>IF(A348="","",VLOOKUP(A348,'IMPRESSÃO (Aux)'!$A$4:$I$1048576,7,0))</f>
        <v/>
      </c>
      <c r="H348" s="258" t="str">
        <f>IF(A348="","",VLOOKUP(A348,'IMPRESSÃO (Aux)'!$A$4:$I$1048576,8,0))</f>
        <v/>
      </c>
      <c r="I348" s="259" t="str">
        <f>IF(A348="","",SUMIF('IMPRESSÃO (Aux)'!$A$4:$A$1048576,IMPRESSÃO!A348,'IMPRESSÃO (Aux)'!$I$4:$I$1048576))</f>
        <v/>
      </c>
    </row>
    <row r="349" spans="1:9" hidden="1" x14ac:dyDescent="0.25">
      <c r="A349" s="258" t="str">
        <f>IF('IMPRESSÃO (Aux)'!K349="","",'IMPRESSÃO (Aux)'!K349)</f>
        <v/>
      </c>
      <c r="B349" s="258" t="str">
        <f>IF(A349="","",VLOOKUP(A349,'IMPRESSÃO (Aux)'!$A$4:$I$1048576,2,0))</f>
        <v/>
      </c>
      <c r="C349" s="258" t="str">
        <f>IF(A349="","",IF(VLOOKUP(A349,'IMPRESSÃO (Aux)'!$A$4:$I$1048576,3,0)=0,"",VLOOKUP(A349,'IMPRESSÃO (Aux)'!$A$4:$I$1048576,3,0)))</f>
        <v/>
      </c>
      <c r="D349" s="258" t="str">
        <f>IF(A349="","",SUMIF('IMPRESSÃO (Aux)'!$A$4:$A$1048576,IMPRESSÃO!A349,'IMPRESSÃO (Aux)'!$D$4:$D$1048576))</f>
        <v/>
      </c>
      <c r="E349" s="258" t="str">
        <f>IF(A349="","",VLOOKUP(A349,'IMPRESSÃO (Aux)'!$A$4:$I$1048576,5,0))</f>
        <v/>
      </c>
      <c r="F349" s="258" t="str">
        <f>IF(A349="","",VLOOKUP(A349,'IMPRESSÃO (Aux)'!$A$4:$I$1048576,6,0))</f>
        <v/>
      </c>
      <c r="G349" s="258" t="str">
        <f>IF(A349="","",VLOOKUP(A349,'IMPRESSÃO (Aux)'!$A$4:$I$1048576,7,0))</f>
        <v/>
      </c>
      <c r="H349" s="258" t="str">
        <f>IF(A349="","",VLOOKUP(A349,'IMPRESSÃO (Aux)'!$A$4:$I$1048576,8,0))</f>
        <v/>
      </c>
      <c r="I349" s="259" t="str">
        <f>IF(A349="","",SUMIF('IMPRESSÃO (Aux)'!$A$4:$A$1048576,IMPRESSÃO!A349,'IMPRESSÃO (Aux)'!$I$4:$I$1048576))</f>
        <v/>
      </c>
    </row>
    <row r="350" spans="1:9" hidden="1" x14ac:dyDescent="0.25">
      <c r="A350" s="258" t="str">
        <f>IF('IMPRESSÃO (Aux)'!K350="","",'IMPRESSÃO (Aux)'!K350)</f>
        <v/>
      </c>
      <c r="B350" s="258" t="str">
        <f>IF(A350="","",VLOOKUP(A350,'IMPRESSÃO (Aux)'!$A$4:$I$1048576,2,0))</f>
        <v/>
      </c>
      <c r="C350" s="258" t="str">
        <f>IF(A350="","",IF(VLOOKUP(A350,'IMPRESSÃO (Aux)'!$A$4:$I$1048576,3,0)=0,"",VLOOKUP(A350,'IMPRESSÃO (Aux)'!$A$4:$I$1048576,3,0)))</f>
        <v/>
      </c>
      <c r="D350" s="258" t="str">
        <f>IF(A350="","",SUMIF('IMPRESSÃO (Aux)'!$A$4:$A$1048576,IMPRESSÃO!A350,'IMPRESSÃO (Aux)'!$D$4:$D$1048576))</f>
        <v/>
      </c>
      <c r="E350" s="258" t="str">
        <f>IF(A350="","",VLOOKUP(A350,'IMPRESSÃO (Aux)'!$A$4:$I$1048576,5,0))</f>
        <v/>
      </c>
      <c r="F350" s="258" t="str">
        <f>IF(A350="","",VLOOKUP(A350,'IMPRESSÃO (Aux)'!$A$4:$I$1048576,6,0))</f>
        <v/>
      </c>
      <c r="G350" s="258" t="str">
        <f>IF(A350="","",VLOOKUP(A350,'IMPRESSÃO (Aux)'!$A$4:$I$1048576,7,0))</f>
        <v/>
      </c>
      <c r="H350" s="258" t="str">
        <f>IF(A350="","",VLOOKUP(A350,'IMPRESSÃO (Aux)'!$A$4:$I$1048576,8,0))</f>
        <v/>
      </c>
      <c r="I350" s="259" t="str">
        <f>IF(A350="","",SUMIF('IMPRESSÃO (Aux)'!$A$4:$A$1048576,IMPRESSÃO!A350,'IMPRESSÃO (Aux)'!$I$4:$I$1048576))</f>
        <v/>
      </c>
    </row>
    <row r="351" spans="1:9" hidden="1" x14ac:dyDescent="0.25">
      <c r="A351" s="258" t="str">
        <f>IF('IMPRESSÃO (Aux)'!K351="","",'IMPRESSÃO (Aux)'!K351)</f>
        <v/>
      </c>
      <c r="B351" s="258" t="str">
        <f>IF(A351="","",VLOOKUP(A351,'IMPRESSÃO (Aux)'!$A$4:$I$1048576,2,0))</f>
        <v/>
      </c>
      <c r="C351" s="258" t="str">
        <f>IF(A351="","",IF(VLOOKUP(A351,'IMPRESSÃO (Aux)'!$A$4:$I$1048576,3,0)=0,"",VLOOKUP(A351,'IMPRESSÃO (Aux)'!$A$4:$I$1048576,3,0)))</f>
        <v/>
      </c>
      <c r="D351" s="258" t="str">
        <f>IF(A351="","",SUMIF('IMPRESSÃO (Aux)'!$A$4:$A$1048576,IMPRESSÃO!A351,'IMPRESSÃO (Aux)'!$D$4:$D$1048576))</f>
        <v/>
      </c>
      <c r="E351" s="258" t="str">
        <f>IF(A351="","",VLOOKUP(A351,'IMPRESSÃO (Aux)'!$A$4:$I$1048576,5,0))</f>
        <v/>
      </c>
      <c r="F351" s="258" t="str">
        <f>IF(A351="","",VLOOKUP(A351,'IMPRESSÃO (Aux)'!$A$4:$I$1048576,6,0))</f>
        <v/>
      </c>
      <c r="G351" s="258" t="str">
        <f>IF(A351="","",VLOOKUP(A351,'IMPRESSÃO (Aux)'!$A$4:$I$1048576,7,0))</f>
        <v/>
      </c>
      <c r="H351" s="258" t="str">
        <f>IF(A351="","",VLOOKUP(A351,'IMPRESSÃO (Aux)'!$A$4:$I$1048576,8,0))</f>
        <v/>
      </c>
      <c r="I351" s="259" t="str">
        <f>IF(A351="","",SUMIF('IMPRESSÃO (Aux)'!$A$4:$A$1048576,IMPRESSÃO!A351,'IMPRESSÃO (Aux)'!$I$4:$I$1048576))</f>
        <v/>
      </c>
    </row>
    <row r="352" spans="1:9" hidden="1" x14ac:dyDescent="0.25">
      <c r="A352" s="258" t="str">
        <f>IF('IMPRESSÃO (Aux)'!K352="","",'IMPRESSÃO (Aux)'!K352)</f>
        <v/>
      </c>
      <c r="B352" s="258" t="str">
        <f>IF(A352="","",VLOOKUP(A352,'IMPRESSÃO (Aux)'!$A$4:$I$1048576,2,0))</f>
        <v/>
      </c>
      <c r="C352" s="258" t="str">
        <f>IF(A352="","",IF(VLOOKUP(A352,'IMPRESSÃO (Aux)'!$A$4:$I$1048576,3,0)=0,"",VLOOKUP(A352,'IMPRESSÃO (Aux)'!$A$4:$I$1048576,3,0)))</f>
        <v/>
      </c>
      <c r="D352" s="258" t="str">
        <f>IF(A352="","",SUMIF('IMPRESSÃO (Aux)'!$A$4:$A$1048576,IMPRESSÃO!A352,'IMPRESSÃO (Aux)'!$D$4:$D$1048576))</f>
        <v/>
      </c>
      <c r="E352" s="258" t="str">
        <f>IF(A352="","",VLOOKUP(A352,'IMPRESSÃO (Aux)'!$A$4:$I$1048576,5,0))</f>
        <v/>
      </c>
      <c r="F352" s="258" t="str">
        <f>IF(A352="","",VLOOKUP(A352,'IMPRESSÃO (Aux)'!$A$4:$I$1048576,6,0))</f>
        <v/>
      </c>
      <c r="G352" s="258" t="str">
        <f>IF(A352="","",VLOOKUP(A352,'IMPRESSÃO (Aux)'!$A$4:$I$1048576,7,0))</f>
        <v/>
      </c>
      <c r="H352" s="258" t="str">
        <f>IF(A352="","",VLOOKUP(A352,'IMPRESSÃO (Aux)'!$A$4:$I$1048576,8,0))</f>
        <v/>
      </c>
      <c r="I352" s="259" t="str">
        <f>IF(A352="","",SUMIF('IMPRESSÃO (Aux)'!$A$4:$A$1048576,IMPRESSÃO!A352,'IMPRESSÃO (Aux)'!$I$4:$I$1048576))</f>
        <v/>
      </c>
    </row>
    <row r="353" spans="1:9" hidden="1" x14ac:dyDescent="0.25">
      <c r="A353" s="258" t="str">
        <f>IF('IMPRESSÃO (Aux)'!K353="","",'IMPRESSÃO (Aux)'!K353)</f>
        <v/>
      </c>
      <c r="B353" s="258" t="str">
        <f>IF(A353="","",VLOOKUP(A353,'IMPRESSÃO (Aux)'!$A$4:$I$1048576,2,0))</f>
        <v/>
      </c>
      <c r="C353" s="258" t="str">
        <f>IF(A353="","",IF(VLOOKUP(A353,'IMPRESSÃO (Aux)'!$A$4:$I$1048576,3,0)=0,"",VLOOKUP(A353,'IMPRESSÃO (Aux)'!$A$4:$I$1048576,3,0)))</f>
        <v/>
      </c>
      <c r="D353" s="258" t="str">
        <f>IF(A353="","",SUMIF('IMPRESSÃO (Aux)'!$A$4:$A$1048576,IMPRESSÃO!A353,'IMPRESSÃO (Aux)'!$D$4:$D$1048576))</f>
        <v/>
      </c>
      <c r="E353" s="258" t="str">
        <f>IF(A353="","",VLOOKUP(A353,'IMPRESSÃO (Aux)'!$A$4:$I$1048576,5,0))</f>
        <v/>
      </c>
      <c r="F353" s="258" t="str">
        <f>IF(A353="","",VLOOKUP(A353,'IMPRESSÃO (Aux)'!$A$4:$I$1048576,6,0))</f>
        <v/>
      </c>
      <c r="G353" s="258" t="str">
        <f>IF(A353="","",VLOOKUP(A353,'IMPRESSÃO (Aux)'!$A$4:$I$1048576,7,0))</f>
        <v/>
      </c>
      <c r="H353" s="258" t="str">
        <f>IF(A353="","",VLOOKUP(A353,'IMPRESSÃO (Aux)'!$A$4:$I$1048576,8,0))</f>
        <v/>
      </c>
      <c r="I353" s="259" t="str">
        <f>IF(A353="","",SUMIF('IMPRESSÃO (Aux)'!$A$4:$A$1048576,IMPRESSÃO!A353,'IMPRESSÃO (Aux)'!$I$4:$I$1048576))</f>
        <v/>
      </c>
    </row>
    <row r="354" spans="1:9" hidden="1" x14ac:dyDescent="0.25">
      <c r="A354" s="258" t="str">
        <f>IF('IMPRESSÃO (Aux)'!K354="","",'IMPRESSÃO (Aux)'!K354)</f>
        <v/>
      </c>
      <c r="B354" s="258" t="str">
        <f>IF(A354="","",VLOOKUP(A354,'IMPRESSÃO (Aux)'!$A$4:$I$1048576,2,0))</f>
        <v/>
      </c>
      <c r="C354" s="258" t="str">
        <f>IF(A354="","",IF(VLOOKUP(A354,'IMPRESSÃO (Aux)'!$A$4:$I$1048576,3,0)=0,"",VLOOKUP(A354,'IMPRESSÃO (Aux)'!$A$4:$I$1048576,3,0)))</f>
        <v/>
      </c>
      <c r="D354" s="258" t="str">
        <f>IF(A354="","",SUMIF('IMPRESSÃO (Aux)'!$A$4:$A$1048576,IMPRESSÃO!A354,'IMPRESSÃO (Aux)'!$D$4:$D$1048576))</f>
        <v/>
      </c>
      <c r="E354" s="258" t="str">
        <f>IF(A354="","",VLOOKUP(A354,'IMPRESSÃO (Aux)'!$A$4:$I$1048576,5,0))</f>
        <v/>
      </c>
      <c r="F354" s="258" t="str">
        <f>IF(A354="","",VLOOKUP(A354,'IMPRESSÃO (Aux)'!$A$4:$I$1048576,6,0))</f>
        <v/>
      </c>
      <c r="G354" s="258" t="str">
        <f>IF(A354="","",VLOOKUP(A354,'IMPRESSÃO (Aux)'!$A$4:$I$1048576,7,0))</f>
        <v/>
      </c>
      <c r="H354" s="258" t="str">
        <f>IF(A354="","",VLOOKUP(A354,'IMPRESSÃO (Aux)'!$A$4:$I$1048576,8,0))</f>
        <v/>
      </c>
      <c r="I354" s="259" t="str">
        <f>IF(A354="","",SUMIF('IMPRESSÃO (Aux)'!$A$4:$A$1048576,IMPRESSÃO!A354,'IMPRESSÃO (Aux)'!$I$4:$I$1048576))</f>
        <v/>
      </c>
    </row>
    <row r="355" spans="1:9" hidden="1" x14ac:dyDescent="0.25">
      <c r="A355" s="258" t="str">
        <f>IF('IMPRESSÃO (Aux)'!K355="","",'IMPRESSÃO (Aux)'!K355)</f>
        <v/>
      </c>
      <c r="B355" s="258" t="str">
        <f>IF(A355="","",VLOOKUP(A355,'IMPRESSÃO (Aux)'!$A$4:$I$1048576,2,0))</f>
        <v/>
      </c>
      <c r="C355" s="258" t="str">
        <f>IF(A355="","",IF(VLOOKUP(A355,'IMPRESSÃO (Aux)'!$A$4:$I$1048576,3,0)=0,"",VLOOKUP(A355,'IMPRESSÃO (Aux)'!$A$4:$I$1048576,3,0)))</f>
        <v/>
      </c>
      <c r="D355" s="258" t="str">
        <f>IF(A355="","",SUMIF('IMPRESSÃO (Aux)'!$A$4:$A$1048576,IMPRESSÃO!A355,'IMPRESSÃO (Aux)'!$D$4:$D$1048576))</f>
        <v/>
      </c>
      <c r="E355" s="258" t="str">
        <f>IF(A355="","",VLOOKUP(A355,'IMPRESSÃO (Aux)'!$A$4:$I$1048576,5,0))</f>
        <v/>
      </c>
      <c r="F355" s="258" t="str">
        <f>IF(A355="","",VLOOKUP(A355,'IMPRESSÃO (Aux)'!$A$4:$I$1048576,6,0))</f>
        <v/>
      </c>
      <c r="G355" s="258" t="str">
        <f>IF(A355="","",VLOOKUP(A355,'IMPRESSÃO (Aux)'!$A$4:$I$1048576,7,0))</f>
        <v/>
      </c>
      <c r="H355" s="258" t="str">
        <f>IF(A355="","",VLOOKUP(A355,'IMPRESSÃO (Aux)'!$A$4:$I$1048576,8,0))</f>
        <v/>
      </c>
      <c r="I355" s="259" t="str">
        <f>IF(A355="","",SUMIF('IMPRESSÃO (Aux)'!$A$4:$A$1048576,IMPRESSÃO!A355,'IMPRESSÃO (Aux)'!$I$4:$I$1048576))</f>
        <v/>
      </c>
    </row>
    <row r="356" spans="1:9" hidden="1" x14ac:dyDescent="0.25">
      <c r="A356" s="258" t="str">
        <f>IF('IMPRESSÃO (Aux)'!K356="","",'IMPRESSÃO (Aux)'!K356)</f>
        <v/>
      </c>
      <c r="B356" s="258" t="str">
        <f>IF(A356="","",VLOOKUP(A356,'IMPRESSÃO (Aux)'!$A$4:$I$1048576,2,0))</f>
        <v/>
      </c>
      <c r="C356" s="258" t="str">
        <f>IF(A356="","",IF(VLOOKUP(A356,'IMPRESSÃO (Aux)'!$A$4:$I$1048576,3,0)=0,"",VLOOKUP(A356,'IMPRESSÃO (Aux)'!$A$4:$I$1048576,3,0)))</f>
        <v/>
      </c>
      <c r="D356" s="258" t="str">
        <f>IF(A356="","",SUMIF('IMPRESSÃO (Aux)'!$A$4:$A$1048576,IMPRESSÃO!A356,'IMPRESSÃO (Aux)'!$D$4:$D$1048576))</f>
        <v/>
      </c>
      <c r="E356" s="258" t="str">
        <f>IF(A356="","",VLOOKUP(A356,'IMPRESSÃO (Aux)'!$A$4:$I$1048576,5,0))</f>
        <v/>
      </c>
      <c r="F356" s="258" t="str">
        <f>IF(A356="","",VLOOKUP(A356,'IMPRESSÃO (Aux)'!$A$4:$I$1048576,6,0))</f>
        <v/>
      </c>
      <c r="G356" s="258" t="str">
        <f>IF(A356="","",VLOOKUP(A356,'IMPRESSÃO (Aux)'!$A$4:$I$1048576,7,0))</f>
        <v/>
      </c>
      <c r="H356" s="258" t="str">
        <f>IF(A356="","",VLOOKUP(A356,'IMPRESSÃO (Aux)'!$A$4:$I$1048576,8,0))</f>
        <v/>
      </c>
      <c r="I356" s="259" t="str">
        <f>IF(A356="","",SUMIF('IMPRESSÃO (Aux)'!$A$4:$A$1048576,IMPRESSÃO!A356,'IMPRESSÃO (Aux)'!$I$4:$I$1048576))</f>
        <v/>
      </c>
    </row>
    <row r="357" spans="1:9" hidden="1" x14ac:dyDescent="0.25">
      <c r="A357" s="258" t="str">
        <f>IF('IMPRESSÃO (Aux)'!K357="","",'IMPRESSÃO (Aux)'!K357)</f>
        <v/>
      </c>
      <c r="B357" s="258" t="str">
        <f>IF(A357="","",VLOOKUP(A357,'IMPRESSÃO (Aux)'!$A$4:$I$1048576,2,0))</f>
        <v/>
      </c>
      <c r="C357" s="258" t="str">
        <f>IF(A357="","",IF(VLOOKUP(A357,'IMPRESSÃO (Aux)'!$A$4:$I$1048576,3,0)=0,"",VLOOKUP(A357,'IMPRESSÃO (Aux)'!$A$4:$I$1048576,3,0)))</f>
        <v/>
      </c>
      <c r="D357" s="258" t="str">
        <f>IF(A357="","",SUMIF('IMPRESSÃO (Aux)'!$A$4:$A$1048576,IMPRESSÃO!A357,'IMPRESSÃO (Aux)'!$D$4:$D$1048576))</f>
        <v/>
      </c>
      <c r="E357" s="258" t="str">
        <f>IF(A357="","",VLOOKUP(A357,'IMPRESSÃO (Aux)'!$A$4:$I$1048576,5,0))</f>
        <v/>
      </c>
      <c r="F357" s="258" t="str">
        <f>IF(A357="","",VLOOKUP(A357,'IMPRESSÃO (Aux)'!$A$4:$I$1048576,6,0))</f>
        <v/>
      </c>
      <c r="G357" s="258" t="str">
        <f>IF(A357="","",VLOOKUP(A357,'IMPRESSÃO (Aux)'!$A$4:$I$1048576,7,0))</f>
        <v/>
      </c>
      <c r="H357" s="258" t="str">
        <f>IF(A357="","",VLOOKUP(A357,'IMPRESSÃO (Aux)'!$A$4:$I$1048576,8,0))</f>
        <v/>
      </c>
      <c r="I357" s="259" t="str">
        <f>IF(A357="","",SUMIF('IMPRESSÃO (Aux)'!$A$4:$A$1048576,IMPRESSÃO!A357,'IMPRESSÃO (Aux)'!$I$4:$I$1048576))</f>
        <v/>
      </c>
    </row>
    <row r="358" spans="1:9" hidden="1" x14ac:dyDescent="0.25">
      <c r="A358" s="258" t="str">
        <f>IF('IMPRESSÃO (Aux)'!K358="","",'IMPRESSÃO (Aux)'!K358)</f>
        <v/>
      </c>
      <c r="B358" s="258" t="str">
        <f>IF(A358="","",VLOOKUP(A358,'IMPRESSÃO (Aux)'!$A$4:$I$1048576,2,0))</f>
        <v/>
      </c>
      <c r="C358" s="258" t="str">
        <f>IF(A358="","",IF(VLOOKUP(A358,'IMPRESSÃO (Aux)'!$A$4:$I$1048576,3,0)=0,"",VLOOKUP(A358,'IMPRESSÃO (Aux)'!$A$4:$I$1048576,3,0)))</f>
        <v/>
      </c>
      <c r="D358" s="258" t="str">
        <f>IF(A358="","",SUMIF('IMPRESSÃO (Aux)'!$A$4:$A$1048576,IMPRESSÃO!A358,'IMPRESSÃO (Aux)'!$D$4:$D$1048576))</f>
        <v/>
      </c>
      <c r="E358" s="258" t="str">
        <f>IF(A358="","",VLOOKUP(A358,'IMPRESSÃO (Aux)'!$A$4:$I$1048576,5,0))</f>
        <v/>
      </c>
      <c r="F358" s="258" t="str">
        <f>IF(A358="","",VLOOKUP(A358,'IMPRESSÃO (Aux)'!$A$4:$I$1048576,6,0))</f>
        <v/>
      </c>
      <c r="G358" s="258" t="str">
        <f>IF(A358="","",VLOOKUP(A358,'IMPRESSÃO (Aux)'!$A$4:$I$1048576,7,0))</f>
        <v/>
      </c>
      <c r="H358" s="258" t="str">
        <f>IF(A358="","",VLOOKUP(A358,'IMPRESSÃO (Aux)'!$A$4:$I$1048576,8,0))</f>
        <v/>
      </c>
      <c r="I358" s="259" t="str">
        <f>IF(A358="","",SUMIF('IMPRESSÃO (Aux)'!$A$4:$A$1048576,IMPRESSÃO!A358,'IMPRESSÃO (Aux)'!$I$4:$I$1048576))</f>
        <v/>
      </c>
    </row>
    <row r="359" spans="1:9" hidden="1" x14ac:dyDescent="0.25">
      <c r="A359" s="258" t="str">
        <f>IF('IMPRESSÃO (Aux)'!K359="","",'IMPRESSÃO (Aux)'!K359)</f>
        <v/>
      </c>
      <c r="B359" s="258" t="str">
        <f>IF(A359="","",VLOOKUP(A359,'IMPRESSÃO (Aux)'!$A$4:$I$1048576,2,0))</f>
        <v/>
      </c>
      <c r="C359" s="258" t="str">
        <f>IF(A359="","",IF(VLOOKUP(A359,'IMPRESSÃO (Aux)'!$A$4:$I$1048576,3,0)=0,"",VLOOKUP(A359,'IMPRESSÃO (Aux)'!$A$4:$I$1048576,3,0)))</f>
        <v/>
      </c>
      <c r="D359" s="258" t="str">
        <f>IF(A359="","",SUMIF('IMPRESSÃO (Aux)'!$A$4:$A$1048576,IMPRESSÃO!A359,'IMPRESSÃO (Aux)'!$D$4:$D$1048576))</f>
        <v/>
      </c>
      <c r="E359" s="258" t="str">
        <f>IF(A359="","",VLOOKUP(A359,'IMPRESSÃO (Aux)'!$A$4:$I$1048576,5,0))</f>
        <v/>
      </c>
      <c r="F359" s="258" t="str">
        <f>IF(A359="","",VLOOKUP(A359,'IMPRESSÃO (Aux)'!$A$4:$I$1048576,6,0))</f>
        <v/>
      </c>
      <c r="G359" s="258" t="str">
        <f>IF(A359="","",VLOOKUP(A359,'IMPRESSÃO (Aux)'!$A$4:$I$1048576,7,0))</f>
        <v/>
      </c>
      <c r="H359" s="258" t="str">
        <f>IF(A359="","",VLOOKUP(A359,'IMPRESSÃO (Aux)'!$A$4:$I$1048576,8,0))</f>
        <v/>
      </c>
      <c r="I359" s="259" t="str">
        <f>IF(A359="","",SUMIF('IMPRESSÃO (Aux)'!$A$4:$A$1048576,IMPRESSÃO!A359,'IMPRESSÃO (Aux)'!$I$4:$I$1048576))</f>
        <v/>
      </c>
    </row>
    <row r="360" spans="1:9" hidden="1" x14ac:dyDescent="0.25">
      <c r="A360" s="258" t="str">
        <f>IF('IMPRESSÃO (Aux)'!K360="","",'IMPRESSÃO (Aux)'!K360)</f>
        <v/>
      </c>
      <c r="B360" s="258" t="str">
        <f>IF(A360="","",VLOOKUP(A360,'IMPRESSÃO (Aux)'!$A$4:$I$1048576,2,0))</f>
        <v/>
      </c>
      <c r="C360" s="258" t="str">
        <f>IF(A360="","",IF(VLOOKUP(A360,'IMPRESSÃO (Aux)'!$A$4:$I$1048576,3,0)=0,"",VLOOKUP(A360,'IMPRESSÃO (Aux)'!$A$4:$I$1048576,3,0)))</f>
        <v/>
      </c>
      <c r="D360" s="258" t="str">
        <f>IF(A360="","",SUMIF('IMPRESSÃO (Aux)'!$A$4:$A$1048576,IMPRESSÃO!A360,'IMPRESSÃO (Aux)'!$D$4:$D$1048576))</f>
        <v/>
      </c>
      <c r="E360" s="258" t="str">
        <f>IF(A360="","",VLOOKUP(A360,'IMPRESSÃO (Aux)'!$A$4:$I$1048576,5,0))</f>
        <v/>
      </c>
      <c r="F360" s="258" t="str">
        <f>IF(A360="","",VLOOKUP(A360,'IMPRESSÃO (Aux)'!$A$4:$I$1048576,6,0))</f>
        <v/>
      </c>
      <c r="G360" s="258" t="str">
        <f>IF(A360="","",VLOOKUP(A360,'IMPRESSÃO (Aux)'!$A$4:$I$1048576,7,0))</f>
        <v/>
      </c>
      <c r="H360" s="258" t="str">
        <f>IF(A360="","",VLOOKUP(A360,'IMPRESSÃO (Aux)'!$A$4:$I$1048576,8,0))</f>
        <v/>
      </c>
      <c r="I360" s="259" t="str">
        <f>IF(A360="","",SUMIF('IMPRESSÃO (Aux)'!$A$4:$A$1048576,IMPRESSÃO!A360,'IMPRESSÃO (Aux)'!$I$4:$I$1048576))</f>
        <v/>
      </c>
    </row>
    <row r="361" spans="1:9" hidden="1" x14ac:dyDescent="0.25">
      <c r="A361" s="258" t="str">
        <f>IF('IMPRESSÃO (Aux)'!K361="","",'IMPRESSÃO (Aux)'!K361)</f>
        <v/>
      </c>
      <c r="B361" s="258" t="str">
        <f>IF(A361="","",VLOOKUP(A361,'IMPRESSÃO (Aux)'!$A$4:$I$1048576,2,0))</f>
        <v/>
      </c>
      <c r="C361" s="258" t="str">
        <f>IF(A361="","",IF(VLOOKUP(A361,'IMPRESSÃO (Aux)'!$A$4:$I$1048576,3,0)=0,"",VLOOKUP(A361,'IMPRESSÃO (Aux)'!$A$4:$I$1048576,3,0)))</f>
        <v/>
      </c>
      <c r="D361" s="258" t="str">
        <f>IF(A361="","",SUMIF('IMPRESSÃO (Aux)'!$A$4:$A$1048576,IMPRESSÃO!A361,'IMPRESSÃO (Aux)'!$D$4:$D$1048576))</f>
        <v/>
      </c>
      <c r="E361" s="258" t="str">
        <f>IF(A361="","",VLOOKUP(A361,'IMPRESSÃO (Aux)'!$A$4:$I$1048576,5,0))</f>
        <v/>
      </c>
      <c r="F361" s="258" t="str">
        <f>IF(A361="","",VLOOKUP(A361,'IMPRESSÃO (Aux)'!$A$4:$I$1048576,6,0))</f>
        <v/>
      </c>
      <c r="G361" s="258" t="str">
        <f>IF(A361="","",VLOOKUP(A361,'IMPRESSÃO (Aux)'!$A$4:$I$1048576,7,0))</f>
        <v/>
      </c>
      <c r="H361" s="258" t="str">
        <f>IF(A361="","",VLOOKUP(A361,'IMPRESSÃO (Aux)'!$A$4:$I$1048576,8,0))</f>
        <v/>
      </c>
      <c r="I361" s="259" t="str">
        <f>IF(A361="","",SUMIF('IMPRESSÃO (Aux)'!$A$4:$A$1048576,IMPRESSÃO!A361,'IMPRESSÃO (Aux)'!$I$4:$I$1048576))</f>
        <v/>
      </c>
    </row>
    <row r="362" spans="1:9" hidden="1" x14ac:dyDescent="0.25">
      <c r="A362" s="258" t="str">
        <f>IF('IMPRESSÃO (Aux)'!K362="","",'IMPRESSÃO (Aux)'!K362)</f>
        <v/>
      </c>
      <c r="B362" s="258" t="str">
        <f>IF(A362="","",VLOOKUP(A362,'IMPRESSÃO (Aux)'!$A$4:$I$1048576,2,0))</f>
        <v/>
      </c>
      <c r="C362" s="258" t="str">
        <f>IF(A362="","",IF(VLOOKUP(A362,'IMPRESSÃO (Aux)'!$A$4:$I$1048576,3,0)=0,"",VLOOKUP(A362,'IMPRESSÃO (Aux)'!$A$4:$I$1048576,3,0)))</f>
        <v/>
      </c>
      <c r="D362" s="258" t="str">
        <f>IF(A362="","",SUMIF('IMPRESSÃO (Aux)'!$A$4:$A$1048576,IMPRESSÃO!A362,'IMPRESSÃO (Aux)'!$D$4:$D$1048576))</f>
        <v/>
      </c>
      <c r="E362" s="258" t="str">
        <f>IF(A362="","",VLOOKUP(A362,'IMPRESSÃO (Aux)'!$A$4:$I$1048576,5,0))</f>
        <v/>
      </c>
      <c r="F362" s="258" t="str">
        <f>IF(A362="","",VLOOKUP(A362,'IMPRESSÃO (Aux)'!$A$4:$I$1048576,6,0))</f>
        <v/>
      </c>
      <c r="G362" s="258" t="str">
        <f>IF(A362="","",VLOOKUP(A362,'IMPRESSÃO (Aux)'!$A$4:$I$1048576,7,0))</f>
        <v/>
      </c>
      <c r="H362" s="258" t="str">
        <f>IF(A362="","",VLOOKUP(A362,'IMPRESSÃO (Aux)'!$A$4:$I$1048576,8,0))</f>
        <v/>
      </c>
      <c r="I362" s="259" t="str">
        <f>IF(A362="","",SUMIF('IMPRESSÃO (Aux)'!$A$4:$A$1048576,IMPRESSÃO!A362,'IMPRESSÃO (Aux)'!$I$4:$I$1048576))</f>
        <v/>
      </c>
    </row>
    <row r="363" spans="1:9" hidden="1" x14ac:dyDescent="0.25">
      <c r="A363" s="258" t="str">
        <f>IF('IMPRESSÃO (Aux)'!K363="","",'IMPRESSÃO (Aux)'!K363)</f>
        <v/>
      </c>
      <c r="B363" s="258" t="str">
        <f>IF(A363="","",VLOOKUP(A363,'IMPRESSÃO (Aux)'!$A$4:$I$1048576,2,0))</f>
        <v/>
      </c>
      <c r="C363" s="258" t="str">
        <f>IF(A363="","",IF(VLOOKUP(A363,'IMPRESSÃO (Aux)'!$A$4:$I$1048576,3,0)=0,"",VLOOKUP(A363,'IMPRESSÃO (Aux)'!$A$4:$I$1048576,3,0)))</f>
        <v/>
      </c>
      <c r="D363" s="258" t="str">
        <f>IF(A363="","",SUMIF('IMPRESSÃO (Aux)'!$A$4:$A$1048576,IMPRESSÃO!A363,'IMPRESSÃO (Aux)'!$D$4:$D$1048576))</f>
        <v/>
      </c>
      <c r="E363" s="258" t="str">
        <f>IF(A363="","",VLOOKUP(A363,'IMPRESSÃO (Aux)'!$A$4:$I$1048576,5,0))</f>
        <v/>
      </c>
      <c r="F363" s="258" t="str">
        <f>IF(A363="","",VLOOKUP(A363,'IMPRESSÃO (Aux)'!$A$4:$I$1048576,6,0))</f>
        <v/>
      </c>
      <c r="G363" s="258" t="str">
        <f>IF(A363="","",VLOOKUP(A363,'IMPRESSÃO (Aux)'!$A$4:$I$1048576,7,0))</f>
        <v/>
      </c>
      <c r="H363" s="258" t="str">
        <f>IF(A363="","",VLOOKUP(A363,'IMPRESSÃO (Aux)'!$A$4:$I$1048576,8,0))</f>
        <v/>
      </c>
      <c r="I363" s="259" t="str">
        <f>IF(A363="","",SUMIF('IMPRESSÃO (Aux)'!$A$4:$A$1048576,IMPRESSÃO!A363,'IMPRESSÃO (Aux)'!$I$4:$I$1048576))</f>
        <v/>
      </c>
    </row>
    <row r="364" spans="1:9" hidden="1" x14ac:dyDescent="0.25">
      <c r="A364" s="258" t="str">
        <f>IF('IMPRESSÃO (Aux)'!K364="","",'IMPRESSÃO (Aux)'!K364)</f>
        <v/>
      </c>
      <c r="B364" s="258" t="str">
        <f>IF(A364="","",VLOOKUP(A364,'IMPRESSÃO (Aux)'!$A$4:$I$1048576,2,0))</f>
        <v/>
      </c>
      <c r="C364" s="258" t="str">
        <f>IF(A364="","",IF(VLOOKUP(A364,'IMPRESSÃO (Aux)'!$A$4:$I$1048576,3,0)=0,"",VLOOKUP(A364,'IMPRESSÃO (Aux)'!$A$4:$I$1048576,3,0)))</f>
        <v/>
      </c>
      <c r="D364" s="258" t="str">
        <f>IF(A364="","",SUMIF('IMPRESSÃO (Aux)'!$A$4:$A$1048576,IMPRESSÃO!A364,'IMPRESSÃO (Aux)'!$D$4:$D$1048576))</f>
        <v/>
      </c>
      <c r="E364" s="258" t="str">
        <f>IF(A364="","",VLOOKUP(A364,'IMPRESSÃO (Aux)'!$A$4:$I$1048576,5,0))</f>
        <v/>
      </c>
      <c r="F364" s="258" t="str">
        <f>IF(A364="","",VLOOKUP(A364,'IMPRESSÃO (Aux)'!$A$4:$I$1048576,6,0))</f>
        <v/>
      </c>
      <c r="G364" s="258" t="str">
        <f>IF(A364="","",VLOOKUP(A364,'IMPRESSÃO (Aux)'!$A$4:$I$1048576,7,0))</f>
        <v/>
      </c>
      <c r="H364" s="258" t="str">
        <f>IF(A364="","",VLOOKUP(A364,'IMPRESSÃO (Aux)'!$A$4:$I$1048576,8,0))</f>
        <v/>
      </c>
      <c r="I364" s="259" t="str">
        <f>IF(A364="","",SUMIF('IMPRESSÃO (Aux)'!$A$4:$A$1048576,IMPRESSÃO!A364,'IMPRESSÃO (Aux)'!$I$4:$I$1048576))</f>
        <v/>
      </c>
    </row>
    <row r="365" spans="1:9" hidden="1" x14ac:dyDescent="0.25">
      <c r="A365" s="258" t="str">
        <f>IF('IMPRESSÃO (Aux)'!K365="","",'IMPRESSÃO (Aux)'!K365)</f>
        <v/>
      </c>
      <c r="B365" s="258" t="str">
        <f>IF(A365="","",VLOOKUP(A365,'IMPRESSÃO (Aux)'!$A$4:$I$1048576,2,0))</f>
        <v/>
      </c>
      <c r="C365" s="258" t="str">
        <f>IF(A365="","",IF(VLOOKUP(A365,'IMPRESSÃO (Aux)'!$A$4:$I$1048576,3,0)=0,"",VLOOKUP(A365,'IMPRESSÃO (Aux)'!$A$4:$I$1048576,3,0)))</f>
        <v/>
      </c>
      <c r="D365" s="258" t="str">
        <f>IF(A365="","",SUMIF('IMPRESSÃO (Aux)'!$A$4:$A$1048576,IMPRESSÃO!A365,'IMPRESSÃO (Aux)'!$D$4:$D$1048576))</f>
        <v/>
      </c>
      <c r="E365" s="258" t="str">
        <f>IF(A365="","",VLOOKUP(A365,'IMPRESSÃO (Aux)'!$A$4:$I$1048576,5,0))</f>
        <v/>
      </c>
      <c r="F365" s="258" t="str">
        <f>IF(A365="","",VLOOKUP(A365,'IMPRESSÃO (Aux)'!$A$4:$I$1048576,6,0))</f>
        <v/>
      </c>
      <c r="G365" s="258" t="str">
        <f>IF(A365="","",VLOOKUP(A365,'IMPRESSÃO (Aux)'!$A$4:$I$1048576,7,0))</f>
        <v/>
      </c>
      <c r="H365" s="258" t="str">
        <f>IF(A365="","",VLOOKUP(A365,'IMPRESSÃO (Aux)'!$A$4:$I$1048576,8,0))</f>
        <v/>
      </c>
      <c r="I365" s="259" t="str">
        <f>IF(A365="","",SUMIF('IMPRESSÃO (Aux)'!$A$4:$A$1048576,IMPRESSÃO!A365,'IMPRESSÃO (Aux)'!$I$4:$I$1048576))</f>
        <v/>
      </c>
    </row>
    <row r="366" spans="1:9" hidden="1" x14ac:dyDescent="0.25">
      <c r="A366" s="258" t="str">
        <f>IF('IMPRESSÃO (Aux)'!K366="","",'IMPRESSÃO (Aux)'!K366)</f>
        <v/>
      </c>
      <c r="B366" s="258" t="str">
        <f>IF(A366="","",VLOOKUP(A366,'IMPRESSÃO (Aux)'!$A$4:$I$1048576,2,0))</f>
        <v/>
      </c>
      <c r="C366" s="258" t="str">
        <f>IF(A366="","",IF(VLOOKUP(A366,'IMPRESSÃO (Aux)'!$A$4:$I$1048576,3,0)=0,"",VLOOKUP(A366,'IMPRESSÃO (Aux)'!$A$4:$I$1048576,3,0)))</f>
        <v/>
      </c>
      <c r="D366" s="258" t="str">
        <f>IF(A366="","",SUMIF('IMPRESSÃO (Aux)'!$A$4:$A$1048576,IMPRESSÃO!A366,'IMPRESSÃO (Aux)'!$D$4:$D$1048576))</f>
        <v/>
      </c>
      <c r="E366" s="258" t="str">
        <f>IF(A366="","",VLOOKUP(A366,'IMPRESSÃO (Aux)'!$A$4:$I$1048576,5,0))</f>
        <v/>
      </c>
      <c r="F366" s="258" t="str">
        <f>IF(A366="","",VLOOKUP(A366,'IMPRESSÃO (Aux)'!$A$4:$I$1048576,6,0))</f>
        <v/>
      </c>
      <c r="G366" s="258" t="str">
        <f>IF(A366="","",VLOOKUP(A366,'IMPRESSÃO (Aux)'!$A$4:$I$1048576,7,0))</f>
        <v/>
      </c>
      <c r="H366" s="258" t="str">
        <f>IF(A366="","",VLOOKUP(A366,'IMPRESSÃO (Aux)'!$A$4:$I$1048576,8,0))</f>
        <v/>
      </c>
      <c r="I366" s="259" t="str">
        <f>IF(A366="","",SUMIF('IMPRESSÃO (Aux)'!$A$4:$A$1048576,IMPRESSÃO!A366,'IMPRESSÃO (Aux)'!$I$4:$I$1048576))</f>
        <v/>
      </c>
    </row>
    <row r="367" spans="1:9" hidden="1" x14ac:dyDescent="0.25">
      <c r="A367" s="258" t="str">
        <f>IF('IMPRESSÃO (Aux)'!K367="","",'IMPRESSÃO (Aux)'!K367)</f>
        <v/>
      </c>
      <c r="B367" s="258" t="str">
        <f>IF(A367="","",VLOOKUP(A367,'IMPRESSÃO (Aux)'!$A$4:$I$1048576,2,0))</f>
        <v/>
      </c>
      <c r="C367" s="258" t="str">
        <f>IF(A367="","",IF(VLOOKUP(A367,'IMPRESSÃO (Aux)'!$A$4:$I$1048576,3,0)=0,"",VLOOKUP(A367,'IMPRESSÃO (Aux)'!$A$4:$I$1048576,3,0)))</f>
        <v/>
      </c>
      <c r="D367" s="258" t="str">
        <f>IF(A367="","",SUMIF('IMPRESSÃO (Aux)'!$A$4:$A$1048576,IMPRESSÃO!A367,'IMPRESSÃO (Aux)'!$D$4:$D$1048576))</f>
        <v/>
      </c>
      <c r="E367" s="258" t="str">
        <f>IF(A367="","",VLOOKUP(A367,'IMPRESSÃO (Aux)'!$A$4:$I$1048576,5,0))</f>
        <v/>
      </c>
      <c r="F367" s="258" t="str">
        <f>IF(A367="","",VLOOKUP(A367,'IMPRESSÃO (Aux)'!$A$4:$I$1048576,6,0))</f>
        <v/>
      </c>
      <c r="G367" s="258" t="str">
        <f>IF(A367="","",VLOOKUP(A367,'IMPRESSÃO (Aux)'!$A$4:$I$1048576,7,0))</f>
        <v/>
      </c>
      <c r="H367" s="258" t="str">
        <f>IF(A367="","",VLOOKUP(A367,'IMPRESSÃO (Aux)'!$A$4:$I$1048576,8,0))</f>
        <v/>
      </c>
      <c r="I367" s="259" t="str">
        <f>IF(A367="","",SUMIF('IMPRESSÃO (Aux)'!$A$4:$A$1048576,IMPRESSÃO!A367,'IMPRESSÃO (Aux)'!$I$4:$I$1048576))</f>
        <v/>
      </c>
    </row>
    <row r="368" spans="1:9" hidden="1" x14ac:dyDescent="0.25">
      <c r="A368" s="258" t="str">
        <f>IF('IMPRESSÃO (Aux)'!K368="","",'IMPRESSÃO (Aux)'!K368)</f>
        <v/>
      </c>
      <c r="B368" s="258" t="str">
        <f>IF(A368="","",VLOOKUP(A368,'IMPRESSÃO (Aux)'!$A$4:$I$1048576,2,0))</f>
        <v/>
      </c>
      <c r="C368" s="258" t="str">
        <f>IF(A368="","",IF(VLOOKUP(A368,'IMPRESSÃO (Aux)'!$A$4:$I$1048576,3,0)=0,"",VLOOKUP(A368,'IMPRESSÃO (Aux)'!$A$4:$I$1048576,3,0)))</f>
        <v/>
      </c>
      <c r="D368" s="258" t="str">
        <f>IF(A368="","",SUMIF('IMPRESSÃO (Aux)'!$A$4:$A$1048576,IMPRESSÃO!A368,'IMPRESSÃO (Aux)'!$D$4:$D$1048576))</f>
        <v/>
      </c>
      <c r="E368" s="258" t="str">
        <f>IF(A368="","",VLOOKUP(A368,'IMPRESSÃO (Aux)'!$A$4:$I$1048576,5,0))</f>
        <v/>
      </c>
      <c r="F368" s="258" t="str">
        <f>IF(A368="","",VLOOKUP(A368,'IMPRESSÃO (Aux)'!$A$4:$I$1048576,6,0))</f>
        <v/>
      </c>
      <c r="G368" s="258" t="str">
        <f>IF(A368="","",VLOOKUP(A368,'IMPRESSÃO (Aux)'!$A$4:$I$1048576,7,0))</f>
        <v/>
      </c>
      <c r="H368" s="258" t="str">
        <f>IF(A368="","",VLOOKUP(A368,'IMPRESSÃO (Aux)'!$A$4:$I$1048576,8,0))</f>
        <v/>
      </c>
      <c r="I368" s="259" t="str">
        <f>IF(A368="","",SUMIF('IMPRESSÃO (Aux)'!$A$4:$A$1048576,IMPRESSÃO!A368,'IMPRESSÃO (Aux)'!$I$4:$I$1048576))</f>
        <v/>
      </c>
    </row>
    <row r="369" spans="1:9" hidden="1" x14ac:dyDescent="0.25">
      <c r="A369" s="258" t="str">
        <f>IF('IMPRESSÃO (Aux)'!K369="","",'IMPRESSÃO (Aux)'!K369)</f>
        <v/>
      </c>
      <c r="B369" s="258" t="str">
        <f>IF(A369="","",VLOOKUP(A369,'IMPRESSÃO (Aux)'!$A$4:$I$1048576,2,0))</f>
        <v/>
      </c>
      <c r="C369" s="258" t="str">
        <f>IF(A369="","",IF(VLOOKUP(A369,'IMPRESSÃO (Aux)'!$A$4:$I$1048576,3,0)=0,"",VLOOKUP(A369,'IMPRESSÃO (Aux)'!$A$4:$I$1048576,3,0)))</f>
        <v/>
      </c>
      <c r="D369" s="258" t="str">
        <f>IF(A369="","",SUMIF('IMPRESSÃO (Aux)'!$A$4:$A$1048576,IMPRESSÃO!A369,'IMPRESSÃO (Aux)'!$D$4:$D$1048576))</f>
        <v/>
      </c>
      <c r="E369" s="258" t="str">
        <f>IF(A369="","",VLOOKUP(A369,'IMPRESSÃO (Aux)'!$A$4:$I$1048576,5,0))</f>
        <v/>
      </c>
      <c r="F369" s="258" t="str">
        <f>IF(A369="","",VLOOKUP(A369,'IMPRESSÃO (Aux)'!$A$4:$I$1048576,6,0))</f>
        <v/>
      </c>
      <c r="G369" s="258" t="str">
        <f>IF(A369="","",VLOOKUP(A369,'IMPRESSÃO (Aux)'!$A$4:$I$1048576,7,0))</f>
        <v/>
      </c>
      <c r="H369" s="258" t="str">
        <f>IF(A369="","",VLOOKUP(A369,'IMPRESSÃO (Aux)'!$A$4:$I$1048576,8,0))</f>
        <v/>
      </c>
      <c r="I369" s="259" t="str">
        <f>IF(A369="","",SUMIF('IMPRESSÃO (Aux)'!$A$4:$A$1048576,IMPRESSÃO!A369,'IMPRESSÃO (Aux)'!$I$4:$I$1048576))</f>
        <v/>
      </c>
    </row>
    <row r="370" spans="1:9" hidden="1" x14ac:dyDescent="0.25">
      <c r="A370" s="258" t="str">
        <f>IF('IMPRESSÃO (Aux)'!K370="","",'IMPRESSÃO (Aux)'!K370)</f>
        <v/>
      </c>
      <c r="B370" s="258" t="str">
        <f>IF(A370="","",VLOOKUP(A370,'IMPRESSÃO (Aux)'!$A$4:$I$1048576,2,0))</f>
        <v/>
      </c>
      <c r="C370" s="258" t="str">
        <f>IF(A370="","",IF(VLOOKUP(A370,'IMPRESSÃO (Aux)'!$A$4:$I$1048576,3,0)=0,"",VLOOKUP(A370,'IMPRESSÃO (Aux)'!$A$4:$I$1048576,3,0)))</f>
        <v/>
      </c>
      <c r="D370" s="258" t="str">
        <f>IF(A370="","",SUMIF('IMPRESSÃO (Aux)'!$A$4:$A$1048576,IMPRESSÃO!A370,'IMPRESSÃO (Aux)'!$D$4:$D$1048576))</f>
        <v/>
      </c>
      <c r="E370" s="258" t="str">
        <f>IF(A370="","",VLOOKUP(A370,'IMPRESSÃO (Aux)'!$A$4:$I$1048576,5,0))</f>
        <v/>
      </c>
      <c r="F370" s="258" t="str">
        <f>IF(A370="","",VLOOKUP(A370,'IMPRESSÃO (Aux)'!$A$4:$I$1048576,6,0))</f>
        <v/>
      </c>
      <c r="G370" s="258" t="str">
        <f>IF(A370="","",VLOOKUP(A370,'IMPRESSÃO (Aux)'!$A$4:$I$1048576,7,0))</f>
        <v/>
      </c>
      <c r="H370" s="258" t="str">
        <f>IF(A370="","",VLOOKUP(A370,'IMPRESSÃO (Aux)'!$A$4:$I$1048576,8,0))</f>
        <v/>
      </c>
      <c r="I370" s="259" t="str">
        <f>IF(A370="","",SUMIF('IMPRESSÃO (Aux)'!$A$4:$A$1048576,IMPRESSÃO!A370,'IMPRESSÃO (Aux)'!$I$4:$I$1048576))</f>
        <v/>
      </c>
    </row>
    <row r="371" spans="1:9" hidden="1" x14ac:dyDescent="0.25">
      <c r="A371" s="258" t="str">
        <f>IF('IMPRESSÃO (Aux)'!K371="","",'IMPRESSÃO (Aux)'!K371)</f>
        <v/>
      </c>
      <c r="B371" s="258" t="str">
        <f>IF(A371="","",VLOOKUP(A371,'IMPRESSÃO (Aux)'!$A$4:$I$1048576,2,0))</f>
        <v/>
      </c>
      <c r="C371" s="258" t="str">
        <f>IF(A371="","",IF(VLOOKUP(A371,'IMPRESSÃO (Aux)'!$A$4:$I$1048576,3,0)=0,"",VLOOKUP(A371,'IMPRESSÃO (Aux)'!$A$4:$I$1048576,3,0)))</f>
        <v/>
      </c>
      <c r="D371" s="258" t="str">
        <f>IF(A371="","",SUMIF('IMPRESSÃO (Aux)'!$A$4:$A$1048576,IMPRESSÃO!A371,'IMPRESSÃO (Aux)'!$D$4:$D$1048576))</f>
        <v/>
      </c>
      <c r="E371" s="258" t="str">
        <f>IF(A371="","",VLOOKUP(A371,'IMPRESSÃO (Aux)'!$A$4:$I$1048576,5,0))</f>
        <v/>
      </c>
      <c r="F371" s="258" t="str">
        <f>IF(A371="","",VLOOKUP(A371,'IMPRESSÃO (Aux)'!$A$4:$I$1048576,6,0))</f>
        <v/>
      </c>
      <c r="G371" s="258" t="str">
        <f>IF(A371="","",VLOOKUP(A371,'IMPRESSÃO (Aux)'!$A$4:$I$1048576,7,0))</f>
        <v/>
      </c>
      <c r="H371" s="258" t="str">
        <f>IF(A371="","",VLOOKUP(A371,'IMPRESSÃO (Aux)'!$A$4:$I$1048576,8,0))</f>
        <v/>
      </c>
      <c r="I371" s="259" t="str">
        <f>IF(A371="","",SUMIF('IMPRESSÃO (Aux)'!$A$4:$A$1048576,IMPRESSÃO!A371,'IMPRESSÃO (Aux)'!$I$4:$I$1048576))</f>
        <v/>
      </c>
    </row>
    <row r="372" spans="1:9" hidden="1" x14ac:dyDescent="0.25">
      <c r="A372" s="258" t="str">
        <f>IF('IMPRESSÃO (Aux)'!K372="","",'IMPRESSÃO (Aux)'!K372)</f>
        <v/>
      </c>
      <c r="B372" s="258" t="str">
        <f>IF(A372="","",VLOOKUP(A372,'IMPRESSÃO (Aux)'!$A$4:$I$1048576,2,0))</f>
        <v/>
      </c>
      <c r="C372" s="258" t="str">
        <f>IF(A372="","",IF(VLOOKUP(A372,'IMPRESSÃO (Aux)'!$A$4:$I$1048576,3,0)=0,"",VLOOKUP(A372,'IMPRESSÃO (Aux)'!$A$4:$I$1048576,3,0)))</f>
        <v/>
      </c>
      <c r="D372" s="258" t="str">
        <f>IF(A372="","",SUMIF('IMPRESSÃO (Aux)'!$A$4:$A$1048576,IMPRESSÃO!A372,'IMPRESSÃO (Aux)'!$D$4:$D$1048576))</f>
        <v/>
      </c>
      <c r="E372" s="258" t="str">
        <f>IF(A372="","",VLOOKUP(A372,'IMPRESSÃO (Aux)'!$A$4:$I$1048576,5,0))</f>
        <v/>
      </c>
      <c r="F372" s="258" t="str">
        <f>IF(A372="","",VLOOKUP(A372,'IMPRESSÃO (Aux)'!$A$4:$I$1048576,6,0))</f>
        <v/>
      </c>
      <c r="G372" s="258" t="str">
        <f>IF(A372="","",VLOOKUP(A372,'IMPRESSÃO (Aux)'!$A$4:$I$1048576,7,0))</f>
        <v/>
      </c>
      <c r="H372" s="258" t="str">
        <f>IF(A372="","",VLOOKUP(A372,'IMPRESSÃO (Aux)'!$A$4:$I$1048576,8,0))</f>
        <v/>
      </c>
      <c r="I372" s="259" t="str">
        <f>IF(A372="","",SUMIF('IMPRESSÃO (Aux)'!$A$4:$A$1048576,IMPRESSÃO!A372,'IMPRESSÃO (Aux)'!$I$4:$I$1048576))</f>
        <v/>
      </c>
    </row>
    <row r="373" spans="1:9" hidden="1" x14ac:dyDescent="0.25">
      <c r="A373" s="258" t="str">
        <f>IF('IMPRESSÃO (Aux)'!K373="","",'IMPRESSÃO (Aux)'!K373)</f>
        <v/>
      </c>
      <c r="B373" s="258" t="str">
        <f>IF(A373="","",VLOOKUP(A373,'IMPRESSÃO (Aux)'!$A$4:$I$1048576,2,0))</f>
        <v/>
      </c>
      <c r="C373" s="258" t="str">
        <f>IF(A373="","",IF(VLOOKUP(A373,'IMPRESSÃO (Aux)'!$A$4:$I$1048576,3,0)=0,"",VLOOKUP(A373,'IMPRESSÃO (Aux)'!$A$4:$I$1048576,3,0)))</f>
        <v/>
      </c>
      <c r="D373" s="258" t="str">
        <f>IF(A373="","",SUMIF('IMPRESSÃO (Aux)'!$A$4:$A$1048576,IMPRESSÃO!A373,'IMPRESSÃO (Aux)'!$D$4:$D$1048576))</f>
        <v/>
      </c>
      <c r="E373" s="258" t="str">
        <f>IF(A373="","",VLOOKUP(A373,'IMPRESSÃO (Aux)'!$A$4:$I$1048576,5,0))</f>
        <v/>
      </c>
      <c r="F373" s="258" t="str">
        <f>IF(A373="","",VLOOKUP(A373,'IMPRESSÃO (Aux)'!$A$4:$I$1048576,6,0))</f>
        <v/>
      </c>
      <c r="G373" s="258" t="str">
        <f>IF(A373="","",VLOOKUP(A373,'IMPRESSÃO (Aux)'!$A$4:$I$1048576,7,0))</f>
        <v/>
      </c>
      <c r="H373" s="258" t="str">
        <f>IF(A373="","",VLOOKUP(A373,'IMPRESSÃO (Aux)'!$A$4:$I$1048576,8,0))</f>
        <v/>
      </c>
      <c r="I373" s="259" t="str">
        <f>IF(A373="","",SUMIF('IMPRESSÃO (Aux)'!$A$4:$A$1048576,IMPRESSÃO!A373,'IMPRESSÃO (Aux)'!$I$4:$I$1048576))</f>
        <v/>
      </c>
    </row>
    <row r="374" spans="1:9" hidden="1" x14ac:dyDescent="0.25">
      <c r="A374" s="258" t="str">
        <f>IF('IMPRESSÃO (Aux)'!K374="","",'IMPRESSÃO (Aux)'!K374)</f>
        <v/>
      </c>
      <c r="B374" s="258" t="str">
        <f>IF(A374="","",VLOOKUP(A374,'IMPRESSÃO (Aux)'!$A$4:$I$1048576,2,0))</f>
        <v/>
      </c>
      <c r="C374" s="258" t="str">
        <f>IF(A374="","",IF(VLOOKUP(A374,'IMPRESSÃO (Aux)'!$A$4:$I$1048576,3,0)=0,"",VLOOKUP(A374,'IMPRESSÃO (Aux)'!$A$4:$I$1048576,3,0)))</f>
        <v/>
      </c>
      <c r="D374" s="258" t="str">
        <f>IF(A374="","",SUMIF('IMPRESSÃO (Aux)'!$A$4:$A$1048576,IMPRESSÃO!A374,'IMPRESSÃO (Aux)'!$D$4:$D$1048576))</f>
        <v/>
      </c>
      <c r="E374" s="258" t="str">
        <f>IF(A374="","",VLOOKUP(A374,'IMPRESSÃO (Aux)'!$A$4:$I$1048576,5,0))</f>
        <v/>
      </c>
      <c r="F374" s="258" t="str">
        <f>IF(A374="","",VLOOKUP(A374,'IMPRESSÃO (Aux)'!$A$4:$I$1048576,6,0))</f>
        <v/>
      </c>
      <c r="G374" s="258" t="str">
        <f>IF(A374="","",VLOOKUP(A374,'IMPRESSÃO (Aux)'!$A$4:$I$1048576,7,0))</f>
        <v/>
      </c>
      <c r="H374" s="258" t="str">
        <f>IF(A374="","",VLOOKUP(A374,'IMPRESSÃO (Aux)'!$A$4:$I$1048576,8,0))</f>
        <v/>
      </c>
      <c r="I374" s="259" t="str">
        <f>IF(A374="","",SUMIF('IMPRESSÃO (Aux)'!$A$4:$A$1048576,IMPRESSÃO!A374,'IMPRESSÃO (Aux)'!$I$4:$I$1048576))</f>
        <v/>
      </c>
    </row>
    <row r="375" spans="1:9" hidden="1" x14ac:dyDescent="0.25">
      <c r="A375" s="258" t="str">
        <f>IF('IMPRESSÃO (Aux)'!K375="","",'IMPRESSÃO (Aux)'!K375)</f>
        <v/>
      </c>
      <c r="B375" s="258" t="str">
        <f>IF(A375="","",VLOOKUP(A375,'IMPRESSÃO (Aux)'!$A$4:$I$1048576,2,0))</f>
        <v/>
      </c>
      <c r="C375" s="258" t="str">
        <f>IF(A375="","",IF(VLOOKUP(A375,'IMPRESSÃO (Aux)'!$A$4:$I$1048576,3,0)=0,"",VLOOKUP(A375,'IMPRESSÃO (Aux)'!$A$4:$I$1048576,3,0)))</f>
        <v/>
      </c>
      <c r="D375" s="258" t="str">
        <f>IF(A375="","",SUMIF('IMPRESSÃO (Aux)'!$A$4:$A$1048576,IMPRESSÃO!A375,'IMPRESSÃO (Aux)'!$D$4:$D$1048576))</f>
        <v/>
      </c>
      <c r="E375" s="258" t="str">
        <f>IF(A375="","",VLOOKUP(A375,'IMPRESSÃO (Aux)'!$A$4:$I$1048576,5,0))</f>
        <v/>
      </c>
      <c r="F375" s="258" t="str">
        <f>IF(A375="","",VLOOKUP(A375,'IMPRESSÃO (Aux)'!$A$4:$I$1048576,6,0))</f>
        <v/>
      </c>
      <c r="G375" s="258" t="str">
        <f>IF(A375="","",VLOOKUP(A375,'IMPRESSÃO (Aux)'!$A$4:$I$1048576,7,0))</f>
        <v/>
      </c>
      <c r="H375" s="258" t="str">
        <f>IF(A375="","",VLOOKUP(A375,'IMPRESSÃO (Aux)'!$A$4:$I$1048576,8,0))</f>
        <v/>
      </c>
      <c r="I375" s="259" t="str">
        <f>IF(A375="","",SUMIF('IMPRESSÃO (Aux)'!$A$4:$A$1048576,IMPRESSÃO!A375,'IMPRESSÃO (Aux)'!$I$4:$I$1048576))</f>
        <v/>
      </c>
    </row>
    <row r="376" spans="1:9" hidden="1" x14ac:dyDescent="0.25">
      <c r="A376" s="258" t="str">
        <f>IF('IMPRESSÃO (Aux)'!K376="","",'IMPRESSÃO (Aux)'!K376)</f>
        <v/>
      </c>
      <c r="B376" s="258" t="str">
        <f>IF(A376="","",VLOOKUP(A376,'IMPRESSÃO (Aux)'!$A$4:$I$1048576,2,0))</f>
        <v/>
      </c>
      <c r="C376" s="258" t="str">
        <f>IF(A376="","",IF(VLOOKUP(A376,'IMPRESSÃO (Aux)'!$A$4:$I$1048576,3,0)=0,"",VLOOKUP(A376,'IMPRESSÃO (Aux)'!$A$4:$I$1048576,3,0)))</f>
        <v/>
      </c>
      <c r="D376" s="258" t="str">
        <f>IF(A376="","",SUMIF('IMPRESSÃO (Aux)'!$A$4:$A$1048576,IMPRESSÃO!A376,'IMPRESSÃO (Aux)'!$D$4:$D$1048576))</f>
        <v/>
      </c>
      <c r="E376" s="258" t="str">
        <f>IF(A376="","",VLOOKUP(A376,'IMPRESSÃO (Aux)'!$A$4:$I$1048576,5,0))</f>
        <v/>
      </c>
      <c r="F376" s="258" t="str">
        <f>IF(A376="","",VLOOKUP(A376,'IMPRESSÃO (Aux)'!$A$4:$I$1048576,6,0))</f>
        <v/>
      </c>
      <c r="G376" s="258" t="str">
        <f>IF(A376="","",VLOOKUP(A376,'IMPRESSÃO (Aux)'!$A$4:$I$1048576,7,0))</f>
        <v/>
      </c>
      <c r="H376" s="258" t="str">
        <f>IF(A376="","",VLOOKUP(A376,'IMPRESSÃO (Aux)'!$A$4:$I$1048576,8,0))</f>
        <v/>
      </c>
      <c r="I376" s="259" t="str">
        <f>IF(A376="","",SUMIF('IMPRESSÃO (Aux)'!$A$4:$A$1048576,IMPRESSÃO!A376,'IMPRESSÃO (Aux)'!$I$4:$I$1048576))</f>
        <v/>
      </c>
    </row>
    <row r="377" spans="1:9" hidden="1" x14ac:dyDescent="0.25">
      <c r="A377" s="258" t="str">
        <f>IF('IMPRESSÃO (Aux)'!K377="","",'IMPRESSÃO (Aux)'!K377)</f>
        <v/>
      </c>
      <c r="B377" s="258" t="str">
        <f>IF(A377="","",VLOOKUP(A377,'IMPRESSÃO (Aux)'!$A$4:$I$1048576,2,0))</f>
        <v/>
      </c>
      <c r="C377" s="258" t="str">
        <f>IF(A377="","",IF(VLOOKUP(A377,'IMPRESSÃO (Aux)'!$A$4:$I$1048576,3,0)=0,"",VLOOKUP(A377,'IMPRESSÃO (Aux)'!$A$4:$I$1048576,3,0)))</f>
        <v/>
      </c>
      <c r="D377" s="258" t="str">
        <f>IF(A377="","",SUMIF('IMPRESSÃO (Aux)'!$A$4:$A$1048576,IMPRESSÃO!A377,'IMPRESSÃO (Aux)'!$D$4:$D$1048576))</f>
        <v/>
      </c>
      <c r="E377" s="258" t="str">
        <f>IF(A377="","",VLOOKUP(A377,'IMPRESSÃO (Aux)'!$A$4:$I$1048576,5,0))</f>
        <v/>
      </c>
      <c r="F377" s="258" t="str">
        <f>IF(A377="","",VLOOKUP(A377,'IMPRESSÃO (Aux)'!$A$4:$I$1048576,6,0))</f>
        <v/>
      </c>
      <c r="G377" s="258" t="str">
        <f>IF(A377="","",VLOOKUP(A377,'IMPRESSÃO (Aux)'!$A$4:$I$1048576,7,0))</f>
        <v/>
      </c>
      <c r="H377" s="258" t="str">
        <f>IF(A377="","",VLOOKUP(A377,'IMPRESSÃO (Aux)'!$A$4:$I$1048576,8,0))</f>
        <v/>
      </c>
      <c r="I377" s="259" t="str">
        <f>IF(A377="","",SUMIF('IMPRESSÃO (Aux)'!$A$4:$A$1048576,IMPRESSÃO!A377,'IMPRESSÃO (Aux)'!$I$4:$I$1048576))</f>
        <v/>
      </c>
    </row>
    <row r="378" spans="1:9" hidden="1" x14ac:dyDescent="0.25">
      <c r="A378" s="258" t="str">
        <f>IF('IMPRESSÃO (Aux)'!K378="","",'IMPRESSÃO (Aux)'!K378)</f>
        <v/>
      </c>
      <c r="B378" s="258" t="str">
        <f>IF(A378="","",VLOOKUP(A378,'IMPRESSÃO (Aux)'!$A$4:$I$1048576,2,0))</f>
        <v/>
      </c>
      <c r="C378" s="258" t="str">
        <f>IF(A378="","",IF(VLOOKUP(A378,'IMPRESSÃO (Aux)'!$A$4:$I$1048576,3,0)=0,"",VLOOKUP(A378,'IMPRESSÃO (Aux)'!$A$4:$I$1048576,3,0)))</f>
        <v/>
      </c>
      <c r="D378" s="258" t="str">
        <f>IF(A378="","",SUMIF('IMPRESSÃO (Aux)'!$A$4:$A$1048576,IMPRESSÃO!A378,'IMPRESSÃO (Aux)'!$D$4:$D$1048576))</f>
        <v/>
      </c>
      <c r="E378" s="258" t="str">
        <f>IF(A378="","",VLOOKUP(A378,'IMPRESSÃO (Aux)'!$A$4:$I$1048576,5,0))</f>
        <v/>
      </c>
      <c r="F378" s="258" t="str">
        <f>IF(A378="","",VLOOKUP(A378,'IMPRESSÃO (Aux)'!$A$4:$I$1048576,6,0))</f>
        <v/>
      </c>
      <c r="G378" s="258" t="str">
        <f>IF(A378="","",VLOOKUP(A378,'IMPRESSÃO (Aux)'!$A$4:$I$1048576,7,0))</f>
        <v/>
      </c>
      <c r="H378" s="258" t="str">
        <f>IF(A378="","",VLOOKUP(A378,'IMPRESSÃO (Aux)'!$A$4:$I$1048576,8,0))</f>
        <v/>
      </c>
      <c r="I378" s="259" t="str">
        <f>IF(A378="","",SUMIF('IMPRESSÃO (Aux)'!$A$4:$A$1048576,IMPRESSÃO!A378,'IMPRESSÃO (Aux)'!$I$4:$I$1048576))</f>
        <v/>
      </c>
    </row>
    <row r="379" spans="1:9" hidden="1" x14ac:dyDescent="0.25">
      <c r="A379" s="258" t="str">
        <f>IF('IMPRESSÃO (Aux)'!K379="","",'IMPRESSÃO (Aux)'!K379)</f>
        <v/>
      </c>
      <c r="B379" s="258" t="str">
        <f>IF(A379="","",VLOOKUP(A379,'IMPRESSÃO (Aux)'!$A$4:$I$1048576,2,0))</f>
        <v/>
      </c>
      <c r="C379" s="258" t="str">
        <f>IF(A379="","",IF(VLOOKUP(A379,'IMPRESSÃO (Aux)'!$A$4:$I$1048576,3,0)=0,"",VLOOKUP(A379,'IMPRESSÃO (Aux)'!$A$4:$I$1048576,3,0)))</f>
        <v/>
      </c>
      <c r="D379" s="258" t="str">
        <f>IF(A379="","",SUMIF('IMPRESSÃO (Aux)'!$A$4:$A$1048576,IMPRESSÃO!A379,'IMPRESSÃO (Aux)'!$D$4:$D$1048576))</f>
        <v/>
      </c>
      <c r="E379" s="258" t="str">
        <f>IF(A379="","",VLOOKUP(A379,'IMPRESSÃO (Aux)'!$A$4:$I$1048576,5,0))</f>
        <v/>
      </c>
      <c r="F379" s="258" t="str">
        <f>IF(A379="","",VLOOKUP(A379,'IMPRESSÃO (Aux)'!$A$4:$I$1048576,6,0))</f>
        <v/>
      </c>
      <c r="G379" s="258" t="str">
        <f>IF(A379="","",VLOOKUP(A379,'IMPRESSÃO (Aux)'!$A$4:$I$1048576,7,0))</f>
        <v/>
      </c>
      <c r="H379" s="258" t="str">
        <f>IF(A379="","",VLOOKUP(A379,'IMPRESSÃO (Aux)'!$A$4:$I$1048576,8,0))</f>
        <v/>
      </c>
      <c r="I379" s="259" t="str">
        <f>IF(A379="","",SUMIF('IMPRESSÃO (Aux)'!$A$4:$A$1048576,IMPRESSÃO!A379,'IMPRESSÃO (Aux)'!$I$4:$I$1048576))</f>
        <v/>
      </c>
    </row>
    <row r="380" spans="1:9" hidden="1" x14ac:dyDescent="0.25">
      <c r="A380" s="258" t="str">
        <f>IF('IMPRESSÃO (Aux)'!K380="","",'IMPRESSÃO (Aux)'!K380)</f>
        <v/>
      </c>
      <c r="B380" s="258" t="str">
        <f>IF(A380="","",VLOOKUP(A380,'IMPRESSÃO (Aux)'!$A$4:$I$1048576,2,0))</f>
        <v/>
      </c>
      <c r="C380" s="258" t="str">
        <f>IF(A380="","",IF(VLOOKUP(A380,'IMPRESSÃO (Aux)'!$A$4:$I$1048576,3,0)=0,"",VLOOKUP(A380,'IMPRESSÃO (Aux)'!$A$4:$I$1048576,3,0)))</f>
        <v/>
      </c>
      <c r="D380" s="258" t="str">
        <f>IF(A380="","",SUMIF('IMPRESSÃO (Aux)'!$A$4:$A$1048576,IMPRESSÃO!A380,'IMPRESSÃO (Aux)'!$D$4:$D$1048576))</f>
        <v/>
      </c>
      <c r="E380" s="258" t="str">
        <f>IF(A380="","",VLOOKUP(A380,'IMPRESSÃO (Aux)'!$A$4:$I$1048576,5,0))</f>
        <v/>
      </c>
      <c r="F380" s="258" t="str">
        <f>IF(A380="","",VLOOKUP(A380,'IMPRESSÃO (Aux)'!$A$4:$I$1048576,6,0))</f>
        <v/>
      </c>
      <c r="G380" s="258" t="str">
        <f>IF(A380="","",VLOOKUP(A380,'IMPRESSÃO (Aux)'!$A$4:$I$1048576,7,0))</f>
        <v/>
      </c>
      <c r="H380" s="258" t="str">
        <f>IF(A380="","",VLOOKUP(A380,'IMPRESSÃO (Aux)'!$A$4:$I$1048576,8,0))</f>
        <v/>
      </c>
      <c r="I380" s="259" t="str">
        <f>IF(A380="","",SUMIF('IMPRESSÃO (Aux)'!$A$4:$A$1048576,IMPRESSÃO!A380,'IMPRESSÃO (Aux)'!$I$4:$I$1048576))</f>
        <v/>
      </c>
    </row>
    <row r="381" spans="1:9" hidden="1" x14ac:dyDescent="0.25">
      <c r="A381" s="258" t="str">
        <f>IF('IMPRESSÃO (Aux)'!K381="","",'IMPRESSÃO (Aux)'!K381)</f>
        <v/>
      </c>
      <c r="B381" s="258" t="str">
        <f>IF(A381="","",VLOOKUP(A381,'IMPRESSÃO (Aux)'!$A$4:$I$1048576,2,0))</f>
        <v/>
      </c>
      <c r="C381" s="258" t="str">
        <f>IF(A381="","",IF(VLOOKUP(A381,'IMPRESSÃO (Aux)'!$A$4:$I$1048576,3,0)=0,"",VLOOKUP(A381,'IMPRESSÃO (Aux)'!$A$4:$I$1048576,3,0)))</f>
        <v/>
      </c>
      <c r="D381" s="258" t="str">
        <f>IF(A381="","",SUMIF('IMPRESSÃO (Aux)'!$A$4:$A$1048576,IMPRESSÃO!A381,'IMPRESSÃO (Aux)'!$D$4:$D$1048576))</f>
        <v/>
      </c>
      <c r="E381" s="258" t="str">
        <f>IF(A381="","",VLOOKUP(A381,'IMPRESSÃO (Aux)'!$A$4:$I$1048576,5,0))</f>
        <v/>
      </c>
      <c r="F381" s="258" t="str">
        <f>IF(A381="","",VLOOKUP(A381,'IMPRESSÃO (Aux)'!$A$4:$I$1048576,6,0))</f>
        <v/>
      </c>
      <c r="G381" s="258" t="str">
        <f>IF(A381="","",VLOOKUP(A381,'IMPRESSÃO (Aux)'!$A$4:$I$1048576,7,0))</f>
        <v/>
      </c>
      <c r="H381" s="258" t="str">
        <f>IF(A381="","",VLOOKUP(A381,'IMPRESSÃO (Aux)'!$A$4:$I$1048576,8,0))</f>
        <v/>
      </c>
      <c r="I381" s="259" t="str">
        <f>IF(A381="","",SUMIF('IMPRESSÃO (Aux)'!$A$4:$A$1048576,IMPRESSÃO!A381,'IMPRESSÃO (Aux)'!$I$4:$I$1048576))</f>
        <v/>
      </c>
    </row>
    <row r="382" spans="1:9" hidden="1" x14ac:dyDescent="0.25">
      <c r="A382" s="258" t="str">
        <f>IF('IMPRESSÃO (Aux)'!K382="","",'IMPRESSÃO (Aux)'!K382)</f>
        <v/>
      </c>
      <c r="B382" s="258" t="str">
        <f>IF(A382="","",VLOOKUP(A382,'IMPRESSÃO (Aux)'!$A$4:$I$1048576,2,0))</f>
        <v/>
      </c>
      <c r="C382" s="258" t="str">
        <f>IF(A382="","",IF(VLOOKUP(A382,'IMPRESSÃO (Aux)'!$A$4:$I$1048576,3,0)=0,"",VLOOKUP(A382,'IMPRESSÃO (Aux)'!$A$4:$I$1048576,3,0)))</f>
        <v/>
      </c>
      <c r="D382" s="258" t="str">
        <f>IF(A382="","",SUMIF('IMPRESSÃO (Aux)'!$A$4:$A$1048576,IMPRESSÃO!A382,'IMPRESSÃO (Aux)'!$D$4:$D$1048576))</f>
        <v/>
      </c>
      <c r="E382" s="258" t="str">
        <f>IF(A382="","",VLOOKUP(A382,'IMPRESSÃO (Aux)'!$A$4:$I$1048576,5,0))</f>
        <v/>
      </c>
      <c r="F382" s="258" t="str">
        <f>IF(A382="","",VLOOKUP(A382,'IMPRESSÃO (Aux)'!$A$4:$I$1048576,6,0))</f>
        <v/>
      </c>
      <c r="G382" s="258" t="str">
        <f>IF(A382="","",VLOOKUP(A382,'IMPRESSÃO (Aux)'!$A$4:$I$1048576,7,0))</f>
        <v/>
      </c>
      <c r="H382" s="258" t="str">
        <f>IF(A382="","",VLOOKUP(A382,'IMPRESSÃO (Aux)'!$A$4:$I$1048576,8,0))</f>
        <v/>
      </c>
      <c r="I382" s="259" t="str">
        <f>IF(A382="","",SUMIF('IMPRESSÃO (Aux)'!$A$4:$A$1048576,IMPRESSÃO!A382,'IMPRESSÃO (Aux)'!$I$4:$I$1048576))</f>
        <v/>
      </c>
    </row>
    <row r="383" spans="1:9" hidden="1" x14ac:dyDescent="0.25">
      <c r="A383" s="258" t="str">
        <f>IF('IMPRESSÃO (Aux)'!K383="","",'IMPRESSÃO (Aux)'!K383)</f>
        <v/>
      </c>
      <c r="B383" s="258" t="str">
        <f>IF(A383="","",VLOOKUP(A383,'IMPRESSÃO (Aux)'!$A$4:$I$1048576,2,0))</f>
        <v/>
      </c>
      <c r="C383" s="258" t="str">
        <f>IF(A383="","",IF(VLOOKUP(A383,'IMPRESSÃO (Aux)'!$A$4:$I$1048576,3,0)=0,"",VLOOKUP(A383,'IMPRESSÃO (Aux)'!$A$4:$I$1048576,3,0)))</f>
        <v/>
      </c>
      <c r="D383" s="258" t="str">
        <f>IF(A383="","",SUMIF('IMPRESSÃO (Aux)'!$A$4:$A$1048576,IMPRESSÃO!A383,'IMPRESSÃO (Aux)'!$D$4:$D$1048576))</f>
        <v/>
      </c>
      <c r="E383" s="258" t="str">
        <f>IF(A383="","",VLOOKUP(A383,'IMPRESSÃO (Aux)'!$A$4:$I$1048576,5,0))</f>
        <v/>
      </c>
      <c r="F383" s="258" t="str">
        <f>IF(A383="","",VLOOKUP(A383,'IMPRESSÃO (Aux)'!$A$4:$I$1048576,6,0))</f>
        <v/>
      </c>
      <c r="G383" s="258" t="str">
        <f>IF(A383="","",VLOOKUP(A383,'IMPRESSÃO (Aux)'!$A$4:$I$1048576,7,0))</f>
        <v/>
      </c>
      <c r="H383" s="258" t="str">
        <f>IF(A383="","",VLOOKUP(A383,'IMPRESSÃO (Aux)'!$A$4:$I$1048576,8,0))</f>
        <v/>
      </c>
      <c r="I383" s="259" t="str">
        <f>IF(A383="","",SUMIF('IMPRESSÃO (Aux)'!$A$4:$A$1048576,IMPRESSÃO!A383,'IMPRESSÃO (Aux)'!$I$4:$I$1048576))</f>
        <v/>
      </c>
    </row>
    <row r="384" spans="1:9" hidden="1" x14ac:dyDescent="0.25">
      <c r="A384" s="258" t="str">
        <f>IF('IMPRESSÃO (Aux)'!K384="","",'IMPRESSÃO (Aux)'!K384)</f>
        <v/>
      </c>
      <c r="B384" s="258" t="str">
        <f>IF(A384="","",VLOOKUP(A384,'IMPRESSÃO (Aux)'!$A$4:$I$1048576,2,0))</f>
        <v/>
      </c>
      <c r="C384" s="258" t="str">
        <f>IF(A384="","",IF(VLOOKUP(A384,'IMPRESSÃO (Aux)'!$A$4:$I$1048576,3,0)=0,"",VLOOKUP(A384,'IMPRESSÃO (Aux)'!$A$4:$I$1048576,3,0)))</f>
        <v/>
      </c>
      <c r="D384" s="258" t="str">
        <f>IF(A384="","",SUMIF('IMPRESSÃO (Aux)'!$A$4:$A$1048576,IMPRESSÃO!A384,'IMPRESSÃO (Aux)'!$D$4:$D$1048576))</f>
        <v/>
      </c>
      <c r="E384" s="258" t="str">
        <f>IF(A384="","",VLOOKUP(A384,'IMPRESSÃO (Aux)'!$A$4:$I$1048576,5,0))</f>
        <v/>
      </c>
      <c r="F384" s="258" t="str">
        <f>IF(A384="","",VLOOKUP(A384,'IMPRESSÃO (Aux)'!$A$4:$I$1048576,6,0))</f>
        <v/>
      </c>
      <c r="G384" s="258" t="str">
        <f>IF(A384="","",VLOOKUP(A384,'IMPRESSÃO (Aux)'!$A$4:$I$1048576,7,0))</f>
        <v/>
      </c>
      <c r="H384" s="258" t="str">
        <f>IF(A384="","",VLOOKUP(A384,'IMPRESSÃO (Aux)'!$A$4:$I$1048576,8,0))</f>
        <v/>
      </c>
      <c r="I384" s="259" t="str">
        <f>IF(A384="","",SUMIF('IMPRESSÃO (Aux)'!$A$4:$A$1048576,IMPRESSÃO!A384,'IMPRESSÃO (Aux)'!$I$4:$I$1048576))</f>
        <v/>
      </c>
    </row>
    <row r="385" spans="1:9" hidden="1" x14ac:dyDescent="0.25">
      <c r="A385" s="258" t="str">
        <f>IF('IMPRESSÃO (Aux)'!K385="","",'IMPRESSÃO (Aux)'!K385)</f>
        <v/>
      </c>
      <c r="B385" s="258" t="str">
        <f>IF(A385="","",VLOOKUP(A385,'IMPRESSÃO (Aux)'!$A$4:$I$1048576,2,0))</f>
        <v/>
      </c>
      <c r="C385" s="258" t="str">
        <f>IF(A385="","",IF(VLOOKUP(A385,'IMPRESSÃO (Aux)'!$A$4:$I$1048576,3,0)=0,"",VLOOKUP(A385,'IMPRESSÃO (Aux)'!$A$4:$I$1048576,3,0)))</f>
        <v/>
      </c>
      <c r="D385" s="258" t="str">
        <f>IF(A385="","",SUMIF('IMPRESSÃO (Aux)'!$A$4:$A$1048576,IMPRESSÃO!A385,'IMPRESSÃO (Aux)'!$D$4:$D$1048576))</f>
        <v/>
      </c>
      <c r="E385" s="258" t="str">
        <f>IF(A385="","",VLOOKUP(A385,'IMPRESSÃO (Aux)'!$A$4:$I$1048576,5,0))</f>
        <v/>
      </c>
      <c r="F385" s="258" t="str">
        <f>IF(A385="","",VLOOKUP(A385,'IMPRESSÃO (Aux)'!$A$4:$I$1048576,6,0))</f>
        <v/>
      </c>
      <c r="G385" s="258" t="str">
        <f>IF(A385="","",VLOOKUP(A385,'IMPRESSÃO (Aux)'!$A$4:$I$1048576,7,0))</f>
        <v/>
      </c>
      <c r="H385" s="258" t="str">
        <f>IF(A385="","",VLOOKUP(A385,'IMPRESSÃO (Aux)'!$A$4:$I$1048576,8,0))</f>
        <v/>
      </c>
      <c r="I385" s="259" t="str">
        <f>IF(A385="","",SUMIF('IMPRESSÃO (Aux)'!$A$4:$A$1048576,IMPRESSÃO!A385,'IMPRESSÃO (Aux)'!$I$4:$I$1048576))</f>
        <v/>
      </c>
    </row>
    <row r="386" spans="1:9" hidden="1" x14ac:dyDescent="0.25">
      <c r="A386" s="258" t="str">
        <f>IF('IMPRESSÃO (Aux)'!K386="","",'IMPRESSÃO (Aux)'!K386)</f>
        <v/>
      </c>
      <c r="B386" s="258" t="str">
        <f>IF(A386="","",VLOOKUP(A386,'IMPRESSÃO (Aux)'!$A$4:$I$1048576,2,0))</f>
        <v/>
      </c>
      <c r="C386" s="258" t="str">
        <f>IF(A386="","",IF(VLOOKUP(A386,'IMPRESSÃO (Aux)'!$A$4:$I$1048576,3,0)=0,"",VLOOKUP(A386,'IMPRESSÃO (Aux)'!$A$4:$I$1048576,3,0)))</f>
        <v/>
      </c>
      <c r="D386" s="258" t="str">
        <f>IF(A386="","",SUMIF('IMPRESSÃO (Aux)'!$A$4:$A$1048576,IMPRESSÃO!A386,'IMPRESSÃO (Aux)'!$D$4:$D$1048576))</f>
        <v/>
      </c>
      <c r="E386" s="258" t="str">
        <f>IF(A386="","",VLOOKUP(A386,'IMPRESSÃO (Aux)'!$A$4:$I$1048576,5,0))</f>
        <v/>
      </c>
      <c r="F386" s="258" t="str">
        <f>IF(A386="","",VLOOKUP(A386,'IMPRESSÃO (Aux)'!$A$4:$I$1048576,6,0))</f>
        <v/>
      </c>
      <c r="G386" s="258" t="str">
        <f>IF(A386="","",VLOOKUP(A386,'IMPRESSÃO (Aux)'!$A$4:$I$1048576,7,0))</f>
        <v/>
      </c>
      <c r="H386" s="258" t="str">
        <f>IF(A386="","",VLOOKUP(A386,'IMPRESSÃO (Aux)'!$A$4:$I$1048576,8,0))</f>
        <v/>
      </c>
      <c r="I386" s="259" t="str">
        <f>IF(A386="","",SUMIF('IMPRESSÃO (Aux)'!$A$4:$A$1048576,IMPRESSÃO!A386,'IMPRESSÃO (Aux)'!$I$4:$I$1048576))</f>
        <v/>
      </c>
    </row>
    <row r="387" spans="1:9" hidden="1" x14ac:dyDescent="0.25">
      <c r="A387" s="258" t="str">
        <f>IF('IMPRESSÃO (Aux)'!K387="","",'IMPRESSÃO (Aux)'!K387)</f>
        <v/>
      </c>
      <c r="B387" s="258" t="str">
        <f>IF(A387="","",VLOOKUP(A387,'IMPRESSÃO (Aux)'!$A$4:$I$1048576,2,0))</f>
        <v/>
      </c>
      <c r="C387" s="258" t="str">
        <f>IF(A387="","",IF(VLOOKUP(A387,'IMPRESSÃO (Aux)'!$A$4:$I$1048576,3,0)=0,"",VLOOKUP(A387,'IMPRESSÃO (Aux)'!$A$4:$I$1048576,3,0)))</f>
        <v/>
      </c>
      <c r="D387" s="258" t="str">
        <f>IF(A387="","",SUMIF('IMPRESSÃO (Aux)'!$A$4:$A$1048576,IMPRESSÃO!A387,'IMPRESSÃO (Aux)'!$D$4:$D$1048576))</f>
        <v/>
      </c>
      <c r="E387" s="258" t="str">
        <f>IF(A387="","",VLOOKUP(A387,'IMPRESSÃO (Aux)'!$A$4:$I$1048576,5,0))</f>
        <v/>
      </c>
      <c r="F387" s="258" t="str">
        <f>IF(A387="","",VLOOKUP(A387,'IMPRESSÃO (Aux)'!$A$4:$I$1048576,6,0))</f>
        <v/>
      </c>
      <c r="G387" s="258" t="str">
        <f>IF(A387="","",VLOOKUP(A387,'IMPRESSÃO (Aux)'!$A$4:$I$1048576,7,0))</f>
        <v/>
      </c>
      <c r="H387" s="258" t="str">
        <f>IF(A387="","",VLOOKUP(A387,'IMPRESSÃO (Aux)'!$A$4:$I$1048576,8,0))</f>
        <v/>
      </c>
      <c r="I387" s="259" t="str">
        <f>IF(A387="","",SUMIF('IMPRESSÃO (Aux)'!$A$4:$A$1048576,IMPRESSÃO!A387,'IMPRESSÃO (Aux)'!$I$4:$I$1048576))</f>
        <v/>
      </c>
    </row>
    <row r="388" spans="1:9" hidden="1" x14ac:dyDescent="0.25">
      <c r="A388" s="258" t="str">
        <f>IF('IMPRESSÃO (Aux)'!K388="","",'IMPRESSÃO (Aux)'!K388)</f>
        <v/>
      </c>
      <c r="B388" s="258" t="str">
        <f>IF(A388="","",VLOOKUP(A388,'IMPRESSÃO (Aux)'!$A$4:$I$1048576,2,0))</f>
        <v/>
      </c>
      <c r="C388" s="258" t="str">
        <f>IF(A388="","",IF(VLOOKUP(A388,'IMPRESSÃO (Aux)'!$A$4:$I$1048576,3,0)=0,"",VLOOKUP(A388,'IMPRESSÃO (Aux)'!$A$4:$I$1048576,3,0)))</f>
        <v/>
      </c>
      <c r="D388" s="258" t="str">
        <f>IF(A388="","",SUMIF('IMPRESSÃO (Aux)'!$A$4:$A$1048576,IMPRESSÃO!A388,'IMPRESSÃO (Aux)'!$D$4:$D$1048576))</f>
        <v/>
      </c>
      <c r="E388" s="258" t="str">
        <f>IF(A388="","",VLOOKUP(A388,'IMPRESSÃO (Aux)'!$A$4:$I$1048576,5,0))</f>
        <v/>
      </c>
      <c r="F388" s="258" t="str">
        <f>IF(A388="","",VLOOKUP(A388,'IMPRESSÃO (Aux)'!$A$4:$I$1048576,6,0))</f>
        <v/>
      </c>
      <c r="G388" s="258" t="str">
        <f>IF(A388="","",VLOOKUP(A388,'IMPRESSÃO (Aux)'!$A$4:$I$1048576,7,0))</f>
        <v/>
      </c>
      <c r="H388" s="258" t="str">
        <f>IF(A388="","",VLOOKUP(A388,'IMPRESSÃO (Aux)'!$A$4:$I$1048576,8,0))</f>
        <v/>
      </c>
      <c r="I388" s="259" t="str">
        <f>IF(A388="","",SUMIF('IMPRESSÃO (Aux)'!$A$4:$A$1048576,IMPRESSÃO!A388,'IMPRESSÃO (Aux)'!$I$4:$I$1048576))</f>
        <v/>
      </c>
    </row>
    <row r="389" spans="1:9" hidden="1" x14ac:dyDescent="0.25">
      <c r="A389" s="258" t="str">
        <f>IF('IMPRESSÃO (Aux)'!K389="","",'IMPRESSÃO (Aux)'!K389)</f>
        <v/>
      </c>
      <c r="B389" s="258" t="str">
        <f>IF(A389="","",VLOOKUP(A389,'IMPRESSÃO (Aux)'!$A$4:$I$1048576,2,0))</f>
        <v/>
      </c>
      <c r="C389" s="258" t="str">
        <f>IF(A389="","",IF(VLOOKUP(A389,'IMPRESSÃO (Aux)'!$A$4:$I$1048576,3,0)=0,"",VLOOKUP(A389,'IMPRESSÃO (Aux)'!$A$4:$I$1048576,3,0)))</f>
        <v/>
      </c>
      <c r="D389" s="258" t="str">
        <f>IF(A389="","",SUMIF('IMPRESSÃO (Aux)'!$A$4:$A$1048576,IMPRESSÃO!A389,'IMPRESSÃO (Aux)'!$D$4:$D$1048576))</f>
        <v/>
      </c>
      <c r="E389" s="258" t="str">
        <f>IF(A389="","",VLOOKUP(A389,'IMPRESSÃO (Aux)'!$A$4:$I$1048576,5,0))</f>
        <v/>
      </c>
      <c r="F389" s="258" t="str">
        <f>IF(A389="","",VLOOKUP(A389,'IMPRESSÃO (Aux)'!$A$4:$I$1048576,6,0))</f>
        <v/>
      </c>
      <c r="G389" s="258" t="str">
        <f>IF(A389="","",VLOOKUP(A389,'IMPRESSÃO (Aux)'!$A$4:$I$1048576,7,0))</f>
        <v/>
      </c>
      <c r="H389" s="258" t="str">
        <f>IF(A389="","",VLOOKUP(A389,'IMPRESSÃO (Aux)'!$A$4:$I$1048576,8,0))</f>
        <v/>
      </c>
      <c r="I389" s="259" t="str">
        <f>IF(A389="","",SUMIF('IMPRESSÃO (Aux)'!$A$4:$A$1048576,IMPRESSÃO!A389,'IMPRESSÃO (Aux)'!$I$4:$I$1048576))</f>
        <v/>
      </c>
    </row>
    <row r="390" spans="1:9" hidden="1" x14ac:dyDescent="0.25">
      <c r="A390" s="258" t="str">
        <f>IF('IMPRESSÃO (Aux)'!K390="","",'IMPRESSÃO (Aux)'!K390)</f>
        <v/>
      </c>
      <c r="B390" s="258" t="str">
        <f>IF(A390="","",VLOOKUP(A390,'IMPRESSÃO (Aux)'!$A$4:$I$1048576,2,0))</f>
        <v/>
      </c>
      <c r="C390" s="258" t="str">
        <f>IF(A390="","",IF(VLOOKUP(A390,'IMPRESSÃO (Aux)'!$A$4:$I$1048576,3,0)=0,"",VLOOKUP(A390,'IMPRESSÃO (Aux)'!$A$4:$I$1048576,3,0)))</f>
        <v/>
      </c>
      <c r="D390" s="258" t="str">
        <f>IF(A390="","",SUMIF('IMPRESSÃO (Aux)'!$A$4:$A$1048576,IMPRESSÃO!A390,'IMPRESSÃO (Aux)'!$D$4:$D$1048576))</f>
        <v/>
      </c>
      <c r="E390" s="258" t="str">
        <f>IF(A390="","",VLOOKUP(A390,'IMPRESSÃO (Aux)'!$A$4:$I$1048576,5,0))</f>
        <v/>
      </c>
      <c r="F390" s="258" t="str">
        <f>IF(A390="","",VLOOKUP(A390,'IMPRESSÃO (Aux)'!$A$4:$I$1048576,6,0))</f>
        <v/>
      </c>
      <c r="G390" s="258" t="str">
        <f>IF(A390="","",VLOOKUP(A390,'IMPRESSÃO (Aux)'!$A$4:$I$1048576,7,0))</f>
        <v/>
      </c>
      <c r="H390" s="258" t="str">
        <f>IF(A390="","",VLOOKUP(A390,'IMPRESSÃO (Aux)'!$A$4:$I$1048576,8,0))</f>
        <v/>
      </c>
      <c r="I390" s="259" t="str">
        <f>IF(A390="","",SUMIF('IMPRESSÃO (Aux)'!$A$4:$A$1048576,IMPRESSÃO!A390,'IMPRESSÃO (Aux)'!$I$4:$I$1048576))</f>
        <v/>
      </c>
    </row>
    <row r="391" spans="1:9" hidden="1" x14ac:dyDescent="0.25">
      <c r="A391" s="258" t="str">
        <f>IF('IMPRESSÃO (Aux)'!K391="","",'IMPRESSÃO (Aux)'!K391)</f>
        <v/>
      </c>
      <c r="B391" s="258" t="str">
        <f>IF(A391="","",VLOOKUP(A391,'IMPRESSÃO (Aux)'!$A$4:$I$1048576,2,0))</f>
        <v/>
      </c>
      <c r="C391" s="258" t="str">
        <f>IF(A391="","",IF(VLOOKUP(A391,'IMPRESSÃO (Aux)'!$A$4:$I$1048576,3,0)=0,"",VLOOKUP(A391,'IMPRESSÃO (Aux)'!$A$4:$I$1048576,3,0)))</f>
        <v/>
      </c>
      <c r="D391" s="258" t="str">
        <f>IF(A391="","",SUMIF('IMPRESSÃO (Aux)'!$A$4:$A$1048576,IMPRESSÃO!A391,'IMPRESSÃO (Aux)'!$D$4:$D$1048576))</f>
        <v/>
      </c>
      <c r="E391" s="258" t="str">
        <f>IF(A391="","",VLOOKUP(A391,'IMPRESSÃO (Aux)'!$A$4:$I$1048576,5,0))</f>
        <v/>
      </c>
      <c r="F391" s="258" t="str">
        <f>IF(A391="","",VLOOKUP(A391,'IMPRESSÃO (Aux)'!$A$4:$I$1048576,6,0))</f>
        <v/>
      </c>
      <c r="G391" s="258" t="str">
        <f>IF(A391="","",VLOOKUP(A391,'IMPRESSÃO (Aux)'!$A$4:$I$1048576,7,0))</f>
        <v/>
      </c>
      <c r="H391" s="258" t="str">
        <f>IF(A391="","",VLOOKUP(A391,'IMPRESSÃO (Aux)'!$A$4:$I$1048576,8,0))</f>
        <v/>
      </c>
      <c r="I391" s="259" t="str">
        <f>IF(A391="","",SUMIF('IMPRESSÃO (Aux)'!$A$4:$A$1048576,IMPRESSÃO!A391,'IMPRESSÃO (Aux)'!$I$4:$I$1048576))</f>
        <v/>
      </c>
    </row>
    <row r="392" spans="1:9" hidden="1" x14ac:dyDescent="0.25">
      <c r="A392" s="258" t="str">
        <f>IF('IMPRESSÃO (Aux)'!K392="","",'IMPRESSÃO (Aux)'!K392)</f>
        <v/>
      </c>
      <c r="B392" s="258" t="str">
        <f>IF(A392="","",VLOOKUP(A392,'IMPRESSÃO (Aux)'!$A$4:$I$1048576,2,0))</f>
        <v/>
      </c>
      <c r="C392" s="258" t="str">
        <f>IF(A392="","",IF(VLOOKUP(A392,'IMPRESSÃO (Aux)'!$A$4:$I$1048576,3,0)=0,"",VLOOKUP(A392,'IMPRESSÃO (Aux)'!$A$4:$I$1048576,3,0)))</f>
        <v/>
      </c>
      <c r="D392" s="258" t="str">
        <f>IF(A392="","",SUMIF('IMPRESSÃO (Aux)'!$A$4:$A$1048576,IMPRESSÃO!A392,'IMPRESSÃO (Aux)'!$D$4:$D$1048576))</f>
        <v/>
      </c>
      <c r="E392" s="258" t="str">
        <f>IF(A392="","",VLOOKUP(A392,'IMPRESSÃO (Aux)'!$A$4:$I$1048576,5,0))</f>
        <v/>
      </c>
      <c r="F392" s="258" t="str">
        <f>IF(A392="","",VLOOKUP(A392,'IMPRESSÃO (Aux)'!$A$4:$I$1048576,6,0))</f>
        <v/>
      </c>
      <c r="G392" s="258" t="str">
        <f>IF(A392="","",VLOOKUP(A392,'IMPRESSÃO (Aux)'!$A$4:$I$1048576,7,0))</f>
        <v/>
      </c>
      <c r="H392" s="258" t="str">
        <f>IF(A392="","",VLOOKUP(A392,'IMPRESSÃO (Aux)'!$A$4:$I$1048576,8,0))</f>
        <v/>
      </c>
      <c r="I392" s="259" t="str">
        <f>IF(A392="","",SUMIF('IMPRESSÃO (Aux)'!$A$4:$A$1048576,IMPRESSÃO!A392,'IMPRESSÃO (Aux)'!$I$4:$I$1048576))</f>
        <v/>
      </c>
    </row>
    <row r="393" spans="1:9" hidden="1" x14ac:dyDescent="0.25">
      <c r="A393" s="258" t="str">
        <f>IF('IMPRESSÃO (Aux)'!K393="","",'IMPRESSÃO (Aux)'!K393)</f>
        <v/>
      </c>
      <c r="B393" s="258" t="str">
        <f>IF(A393="","",VLOOKUP(A393,'IMPRESSÃO (Aux)'!$A$4:$I$1048576,2,0))</f>
        <v/>
      </c>
      <c r="C393" s="258" t="str">
        <f>IF(A393="","",IF(VLOOKUP(A393,'IMPRESSÃO (Aux)'!$A$4:$I$1048576,3,0)=0,"",VLOOKUP(A393,'IMPRESSÃO (Aux)'!$A$4:$I$1048576,3,0)))</f>
        <v/>
      </c>
      <c r="D393" s="258" t="str">
        <f>IF(A393="","",SUMIF('IMPRESSÃO (Aux)'!$A$4:$A$1048576,IMPRESSÃO!A393,'IMPRESSÃO (Aux)'!$D$4:$D$1048576))</f>
        <v/>
      </c>
      <c r="E393" s="258" t="str">
        <f>IF(A393="","",VLOOKUP(A393,'IMPRESSÃO (Aux)'!$A$4:$I$1048576,5,0))</f>
        <v/>
      </c>
      <c r="F393" s="258" t="str">
        <f>IF(A393="","",VLOOKUP(A393,'IMPRESSÃO (Aux)'!$A$4:$I$1048576,6,0))</f>
        <v/>
      </c>
      <c r="G393" s="258" t="str">
        <f>IF(A393="","",VLOOKUP(A393,'IMPRESSÃO (Aux)'!$A$4:$I$1048576,7,0))</f>
        <v/>
      </c>
      <c r="H393" s="258" t="str">
        <f>IF(A393="","",VLOOKUP(A393,'IMPRESSÃO (Aux)'!$A$4:$I$1048576,8,0))</f>
        <v/>
      </c>
      <c r="I393" s="259" t="str">
        <f>IF(A393="","",SUMIF('IMPRESSÃO (Aux)'!$A$4:$A$1048576,IMPRESSÃO!A393,'IMPRESSÃO (Aux)'!$I$4:$I$1048576))</f>
        <v/>
      </c>
    </row>
    <row r="394" spans="1:9" hidden="1" x14ac:dyDescent="0.25">
      <c r="A394" s="258" t="str">
        <f>IF('IMPRESSÃO (Aux)'!K394="","",'IMPRESSÃO (Aux)'!K394)</f>
        <v/>
      </c>
      <c r="B394" s="258" t="str">
        <f>IF(A394="","",VLOOKUP(A394,'IMPRESSÃO (Aux)'!$A$4:$I$1048576,2,0))</f>
        <v/>
      </c>
      <c r="C394" s="258" t="str">
        <f>IF(A394="","",IF(VLOOKUP(A394,'IMPRESSÃO (Aux)'!$A$4:$I$1048576,3,0)=0,"",VLOOKUP(A394,'IMPRESSÃO (Aux)'!$A$4:$I$1048576,3,0)))</f>
        <v/>
      </c>
      <c r="D394" s="258" t="str">
        <f>IF(A394="","",SUMIF('IMPRESSÃO (Aux)'!$A$4:$A$1048576,IMPRESSÃO!A394,'IMPRESSÃO (Aux)'!$D$4:$D$1048576))</f>
        <v/>
      </c>
      <c r="E394" s="258" t="str">
        <f>IF(A394="","",VLOOKUP(A394,'IMPRESSÃO (Aux)'!$A$4:$I$1048576,5,0))</f>
        <v/>
      </c>
      <c r="F394" s="258" t="str">
        <f>IF(A394="","",VLOOKUP(A394,'IMPRESSÃO (Aux)'!$A$4:$I$1048576,6,0))</f>
        <v/>
      </c>
      <c r="G394" s="258" t="str">
        <f>IF(A394="","",VLOOKUP(A394,'IMPRESSÃO (Aux)'!$A$4:$I$1048576,7,0))</f>
        <v/>
      </c>
      <c r="H394" s="258" t="str">
        <f>IF(A394="","",VLOOKUP(A394,'IMPRESSÃO (Aux)'!$A$4:$I$1048576,8,0))</f>
        <v/>
      </c>
      <c r="I394" s="259" t="str">
        <f>IF(A394="","",SUMIF('IMPRESSÃO (Aux)'!$A$4:$A$1048576,IMPRESSÃO!A394,'IMPRESSÃO (Aux)'!$I$4:$I$1048576))</f>
        <v/>
      </c>
    </row>
    <row r="395" spans="1:9" hidden="1" x14ac:dyDescent="0.25">
      <c r="A395" s="258" t="str">
        <f>IF('IMPRESSÃO (Aux)'!K395="","",'IMPRESSÃO (Aux)'!K395)</f>
        <v/>
      </c>
      <c r="B395" s="258" t="str">
        <f>IF(A395="","",VLOOKUP(A395,'IMPRESSÃO (Aux)'!$A$4:$I$1048576,2,0))</f>
        <v/>
      </c>
      <c r="C395" s="258" t="str">
        <f>IF(A395="","",IF(VLOOKUP(A395,'IMPRESSÃO (Aux)'!$A$4:$I$1048576,3,0)=0,"",VLOOKUP(A395,'IMPRESSÃO (Aux)'!$A$4:$I$1048576,3,0)))</f>
        <v/>
      </c>
      <c r="D395" s="258" t="str">
        <f>IF(A395="","",SUMIF('IMPRESSÃO (Aux)'!$A$4:$A$1048576,IMPRESSÃO!A395,'IMPRESSÃO (Aux)'!$D$4:$D$1048576))</f>
        <v/>
      </c>
      <c r="E395" s="258" t="str">
        <f>IF(A395="","",VLOOKUP(A395,'IMPRESSÃO (Aux)'!$A$4:$I$1048576,5,0))</f>
        <v/>
      </c>
      <c r="F395" s="258" t="str">
        <f>IF(A395="","",VLOOKUP(A395,'IMPRESSÃO (Aux)'!$A$4:$I$1048576,6,0))</f>
        <v/>
      </c>
      <c r="G395" s="258" t="str">
        <f>IF(A395="","",VLOOKUP(A395,'IMPRESSÃO (Aux)'!$A$4:$I$1048576,7,0))</f>
        <v/>
      </c>
      <c r="H395" s="258" t="str">
        <f>IF(A395="","",VLOOKUP(A395,'IMPRESSÃO (Aux)'!$A$4:$I$1048576,8,0))</f>
        <v/>
      </c>
      <c r="I395" s="259" t="str">
        <f>IF(A395="","",SUMIF('IMPRESSÃO (Aux)'!$A$4:$A$1048576,IMPRESSÃO!A395,'IMPRESSÃO (Aux)'!$I$4:$I$1048576))</f>
        <v/>
      </c>
    </row>
    <row r="396" spans="1:9" hidden="1" x14ac:dyDescent="0.25">
      <c r="A396" s="258" t="str">
        <f>IF('IMPRESSÃO (Aux)'!K396="","",'IMPRESSÃO (Aux)'!K396)</f>
        <v/>
      </c>
      <c r="B396" s="258" t="str">
        <f>IF(A396="","",VLOOKUP(A396,'IMPRESSÃO (Aux)'!$A$4:$I$1048576,2,0))</f>
        <v/>
      </c>
      <c r="C396" s="258" t="str">
        <f>IF(A396="","",IF(VLOOKUP(A396,'IMPRESSÃO (Aux)'!$A$4:$I$1048576,3,0)=0,"",VLOOKUP(A396,'IMPRESSÃO (Aux)'!$A$4:$I$1048576,3,0)))</f>
        <v/>
      </c>
      <c r="D396" s="258" t="str">
        <f>IF(A396="","",SUMIF('IMPRESSÃO (Aux)'!$A$4:$A$1048576,IMPRESSÃO!A396,'IMPRESSÃO (Aux)'!$D$4:$D$1048576))</f>
        <v/>
      </c>
      <c r="E396" s="258" t="str">
        <f>IF(A396="","",VLOOKUP(A396,'IMPRESSÃO (Aux)'!$A$4:$I$1048576,5,0))</f>
        <v/>
      </c>
      <c r="F396" s="258" t="str">
        <f>IF(A396="","",VLOOKUP(A396,'IMPRESSÃO (Aux)'!$A$4:$I$1048576,6,0))</f>
        <v/>
      </c>
      <c r="G396" s="258" t="str">
        <f>IF(A396="","",VLOOKUP(A396,'IMPRESSÃO (Aux)'!$A$4:$I$1048576,7,0))</f>
        <v/>
      </c>
      <c r="H396" s="258" t="str">
        <f>IF(A396="","",VLOOKUP(A396,'IMPRESSÃO (Aux)'!$A$4:$I$1048576,8,0))</f>
        <v/>
      </c>
      <c r="I396" s="259" t="str">
        <f>IF(A396="","",SUMIF('IMPRESSÃO (Aux)'!$A$4:$A$1048576,IMPRESSÃO!A396,'IMPRESSÃO (Aux)'!$I$4:$I$1048576))</f>
        <v/>
      </c>
    </row>
    <row r="397" spans="1:9" hidden="1" x14ac:dyDescent="0.25">
      <c r="A397" s="258" t="str">
        <f>IF('IMPRESSÃO (Aux)'!K397="","",'IMPRESSÃO (Aux)'!K397)</f>
        <v/>
      </c>
      <c r="B397" s="258" t="str">
        <f>IF(A397="","",VLOOKUP(A397,'IMPRESSÃO (Aux)'!$A$4:$I$1048576,2,0))</f>
        <v/>
      </c>
      <c r="C397" s="258" t="str">
        <f>IF(A397="","",IF(VLOOKUP(A397,'IMPRESSÃO (Aux)'!$A$4:$I$1048576,3,0)=0,"",VLOOKUP(A397,'IMPRESSÃO (Aux)'!$A$4:$I$1048576,3,0)))</f>
        <v/>
      </c>
      <c r="D397" s="258" t="str">
        <f>IF(A397="","",SUMIF('IMPRESSÃO (Aux)'!$A$4:$A$1048576,IMPRESSÃO!A397,'IMPRESSÃO (Aux)'!$D$4:$D$1048576))</f>
        <v/>
      </c>
      <c r="E397" s="258" t="str">
        <f>IF(A397="","",VLOOKUP(A397,'IMPRESSÃO (Aux)'!$A$4:$I$1048576,5,0))</f>
        <v/>
      </c>
      <c r="F397" s="258" t="str">
        <f>IF(A397="","",VLOOKUP(A397,'IMPRESSÃO (Aux)'!$A$4:$I$1048576,6,0))</f>
        <v/>
      </c>
      <c r="G397" s="258" t="str">
        <f>IF(A397="","",VLOOKUP(A397,'IMPRESSÃO (Aux)'!$A$4:$I$1048576,7,0))</f>
        <v/>
      </c>
      <c r="H397" s="258" t="str">
        <f>IF(A397="","",VLOOKUP(A397,'IMPRESSÃO (Aux)'!$A$4:$I$1048576,8,0))</f>
        <v/>
      </c>
      <c r="I397" s="259" t="str">
        <f>IF(A397="","",SUMIF('IMPRESSÃO (Aux)'!$A$4:$A$1048576,IMPRESSÃO!A397,'IMPRESSÃO (Aux)'!$I$4:$I$1048576))</f>
        <v/>
      </c>
    </row>
    <row r="398" spans="1:9" hidden="1" x14ac:dyDescent="0.25">
      <c r="A398" s="258" t="str">
        <f>IF('IMPRESSÃO (Aux)'!K398="","",'IMPRESSÃO (Aux)'!K398)</f>
        <v/>
      </c>
      <c r="B398" s="258" t="str">
        <f>IF(A398="","",VLOOKUP(A398,'IMPRESSÃO (Aux)'!$A$4:$I$1048576,2,0))</f>
        <v/>
      </c>
      <c r="C398" s="258" t="str">
        <f>IF(A398="","",IF(VLOOKUP(A398,'IMPRESSÃO (Aux)'!$A$4:$I$1048576,3,0)=0,"",VLOOKUP(A398,'IMPRESSÃO (Aux)'!$A$4:$I$1048576,3,0)))</f>
        <v/>
      </c>
      <c r="D398" s="258" t="str">
        <f>IF(A398="","",SUMIF('IMPRESSÃO (Aux)'!$A$4:$A$1048576,IMPRESSÃO!A398,'IMPRESSÃO (Aux)'!$D$4:$D$1048576))</f>
        <v/>
      </c>
      <c r="E398" s="258" t="str">
        <f>IF(A398="","",VLOOKUP(A398,'IMPRESSÃO (Aux)'!$A$4:$I$1048576,5,0))</f>
        <v/>
      </c>
      <c r="F398" s="258" t="str">
        <f>IF(A398="","",VLOOKUP(A398,'IMPRESSÃO (Aux)'!$A$4:$I$1048576,6,0))</f>
        <v/>
      </c>
      <c r="G398" s="258" t="str">
        <f>IF(A398="","",VLOOKUP(A398,'IMPRESSÃO (Aux)'!$A$4:$I$1048576,7,0))</f>
        <v/>
      </c>
      <c r="H398" s="258" t="str">
        <f>IF(A398="","",VLOOKUP(A398,'IMPRESSÃO (Aux)'!$A$4:$I$1048576,8,0))</f>
        <v/>
      </c>
      <c r="I398" s="259" t="str">
        <f>IF(A398="","",SUMIF('IMPRESSÃO (Aux)'!$A$4:$A$1048576,IMPRESSÃO!A398,'IMPRESSÃO (Aux)'!$I$4:$I$1048576))</f>
        <v/>
      </c>
    </row>
    <row r="399" spans="1:9" hidden="1" x14ac:dyDescent="0.25">
      <c r="A399" s="258" t="str">
        <f>IF('IMPRESSÃO (Aux)'!K399="","",'IMPRESSÃO (Aux)'!K399)</f>
        <v/>
      </c>
      <c r="B399" s="258" t="str">
        <f>IF(A399="","",VLOOKUP(A399,'IMPRESSÃO (Aux)'!$A$4:$I$1048576,2,0))</f>
        <v/>
      </c>
      <c r="C399" s="258" t="str">
        <f>IF(A399="","",IF(VLOOKUP(A399,'IMPRESSÃO (Aux)'!$A$4:$I$1048576,3,0)=0,"",VLOOKUP(A399,'IMPRESSÃO (Aux)'!$A$4:$I$1048576,3,0)))</f>
        <v/>
      </c>
      <c r="D399" s="258" t="str">
        <f>IF(A399="","",SUMIF('IMPRESSÃO (Aux)'!$A$4:$A$1048576,IMPRESSÃO!A399,'IMPRESSÃO (Aux)'!$D$4:$D$1048576))</f>
        <v/>
      </c>
      <c r="E399" s="258" t="str">
        <f>IF(A399="","",VLOOKUP(A399,'IMPRESSÃO (Aux)'!$A$4:$I$1048576,5,0))</f>
        <v/>
      </c>
      <c r="F399" s="258" t="str">
        <f>IF(A399="","",VLOOKUP(A399,'IMPRESSÃO (Aux)'!$A$4:$I$1048576,6,0))</f>
        <v/>
      </c>
      <c r="G399" s="258" t="str">
        <f>IF(A399="","",VLOOKUP(A399,'IMPRESSÃO (Aux)'!$A$4:$I$1048576,7,0))</f>
        <v/>
      </c>
      <c r="H399" s="258" t="str">
        <f>IF(A399="","",VLOOKUP(A399,'IMPRESSÃO (Aux)'!$A$4:$I$1048576,8,0))</f>
        <v/>
      </c>
      <c r="I399" s="259" t="str">
        <f>IF(A399="","",SUMIF('IMPRESSÃO (Aux)'!$A$4:$A$1048576,IMPRESSÃO!A399,'IMPRESSÃO (Aux)'!$I$4:$I$1048576))</f>
        <v/>
      </c>
    </row>
    <row r="400" spans="1:9" hidden="1" x14ac:dyDescent="0.25">
      <c r="A400" s="258" t="str">
        <f>IF('IMPRESSÃO (Aux)'!K400="","",'IMPRESSÃO (Aux)'!K400)</f>
        <v/>
      </c>
      <c r="B400" s="258" t="str">
        <f>IF(A400="","",VLOOKUP(A400,'IMPRESSÃO (Aux)'!$A$4:$I$1048576,2,0))</f>
        <v/>
      </c>
      <c r="C400" s="258" t="str">
        <f>IF(A400="","",IF(VLOOKUP(A400,'IMPRESSÃO (Aux)'!$A$4:$I$1048576,3,0)=0,"",VLOOKUP(A400,'IMPRESSÃO (Aux)'!$A$4:$I$1048576,3,0)))</f>
        <v/>
      </c>
      <c r="D400" s="258" t="str">
        <f>IF(A400="","",SUMIF('IMPRESSÃO (Aux)'!$A$4:$A$1048576,IMPRESSÃO!A400,'IMPRESSÃO (Aux)'!$D$4:$D$1048576))</f>
        <v/>
      </c>
      <c r="E400" s="258" t="str">
        <f>IF(A400="","",VLOOKUP(A400,'IMPRESSÃO (Aux)'!$A$4:$I$1048576,5,0))</f>
        <v/>
      </c>
      <c r="F400" s="258" t="str">
        <f>IF(A400="","",VLOOKUP(A400,'IMPRESSÃO (Aux)'!$A$4:$I$1048576,6,0))</f>
        <v/>
      </c>
      <c r="G400" s="258" t="str">
        <f>IF(A400="","",VLOOKUP(A400,'IMPRESSÃO (Aux)'!$A$4:$I$1048576,7,0))</f>
        <v/>
      </c>
      <c r="H400" s="258" t="str">
        <f>IF(A400="","",VLOOKUP(A400,'IMPRESSÃO (Aux)'!$A$4:$I$1048576,8,0))</f>
        <v/>
      </c>
      <c r="I400" s="259" t="str">
        <f>IF(A400="","",SUMIF('IMPRESSÃO (Aux)'!$A$4:$A$1048576,IMPRESSÃO!A400,'IMPRESSÃO (Aux)'!$I$4:$I$1048576))</f>
        <v/>
      </c>
    </row>
    <row r="401" spans="1:9" hidden="1" x14ac:dyDescent="0.25">
      <c r="A401" s="258" t="str">
        <f>IF('IMPRESSÃO (Aux)'!K401="","",'IMPRESSÃO (Aux)'!K401)</f>
        <v/>
      </c>
      <c r="B401" s="258" t="str">
        <f>IF(A401="","",VLOOKUP(A401,'IMPRESSÃO (Aux)'!$A$4:$I$1048576,2,0))</f>
        <v/>
      </c>
      <c r="C401" s="258" t="str">
        <f>IF(A401="","",IF(VLOOKUP(A401,'IMPRESSÃO (Aux)'!$A$4:$I$1048576,3,0)=0,"",VLOOKUP(A401,'IMPRESSÃO (Aux)'!$A$4:$I$1048576,3,0)))</f>
        <v/>
      </c>
      <c r="D401" s="258" t="str">
        <f>IF(A401="","",SUMIF('IMPRESSÃO (Aux)'!$A$4:$A$1048576,IMPRESSÃO!A401,'IMPRESSÃO (Aux)'!$D$4:$D$1048576))</f>
        <v/>
      </c>
      <c r="E401" s="258" t="str">
        <f>IF(A401="","",VLOOKUP(A401,'IMPRESSÃO (Aux)'!$A$4:$I$1048576,5,0))</f>
        <v/>
      </c>
      <c r="F401" s="258" t="str">
        <f>IF(A401="","",VLOOKUP(A401,'IMPRESSÃO (Aux)'!$A$4:$I$1048576,6,0))</f>
        <v/>
      </c>
      <c r="G401" s="258" t="str">
        <f>IF(A401="","",VLOOKUP(A401,'IMPRESSÃO (Aux)'!$A$4:$I$1048576,7,0))</f>
        <v/>
      </c>
      <c r="H401" s="258" t="str">
        <f>IF(A401="","",VLOOKUP(A401,'IMPRESSÃO (Aux)'!$A$4:$I$1048576,8,0))</f>
        <v/>
      </c>
      <c r="I401" s="259" t="str">
        <f>IF(A401="","",SUMIF('IMPRESSÃO (Aux)'!$A$4:$A$1048576,IMPRESSÃO!A401,'IMPRESSÃO (Aux)'!$I$4:$I$1048576))</f>
        <v/>
      </c>
    </row>
    <row r="402" spans="1:9" hidden="1" x14ac:dyDescent="0.25">
      <c r="A402" s="258" t="str">
        <f>IF('IMPRESSÃO (Aux)'!K402="","",'IMPRESSÃO (Aux)'!K402)</f>
        <v/>
      </c>
      <c r="B402" s="258" t="str">
        <f>IF(A402="","",VLOOKUP(A402,'IMPRESSÃO (Aux)'!$A$4:$I$1048576,2,0))</f>
        <v/>
      </c>
      <c r="C402" s="258" t="str">
        <f>IF(A402="","",IF(VLOOKUP(A402,'IMPRESSÃO (Aux)'!$A$4:$I$1048576,3,0)=0,"",VLOOKUP(A402,'IMPRESSÃO (Aux)'!$A$4:$I$1048576,3,0)))</f>
        <v/>
      </c>
      <c r="D402" s="258" t="str">
        <f>IF(A402="","",SUMIF('IMPRESSÃO (Aux)'!$A$4:$A$1048576,IMPRESSÃO!A402,'IMPRESSÃO (Aux)'!$D$4:$D$1048576))</f>
        <v/>
      </c>
      <c r="E402" s="258" t="str">
        <f>IF(A402="","",VLOOKUP(A402,'IMPRESSÃO (Aux)'!$A$4:$I$1048576,5,0))</f>
        <v/>
      </c>
      <c r="F402" s="258" t="str">
        <f>IF(A402="","",VLOOKUP(A402,'IMPRESSÃO (Aux)'!$A$4:$I$1048576,6,0))</f>
        <v/>
      </c>
      <c r="G402" s="258" t="str">
        <f>IF(A402="","",VLOOKUP(A402,'IMPRESSÃO (Aux)'!$A$4:$I$1048576,7,0))</f>
        <v/>
      </c>
      <c r="H402" s="258" t="str">
        <f>IF(A402="","",VLOOKUP(A402,'IMPRESSÃO (Aux)'!$A$4:$I$1048576,8,0))</f>
        <v/>
      </c>
      <c r="I402" s="259" t="str">
        <f>IF(A402="","",SUMIF('IMPRESSÃO (Aux)'!$A$4:$A$1048576,IMPRESSÃO!A402,'IMPRESSÃO (Aux)'!$I$4:$I$1048576))</f>
        <v/>
      </c>
    </row>
    <row r="403" spans="1:9" hidden="1" x14ac:dyDescent="0.25">
      <c r="A403" s="258" t="str">
        <f>IF('IMPRESSÃO (Aux)'!K403="","",'IMPRESSÃO (Aux)'!K403)</f>
        <v/>
      </c>
      <c r="B403" s="258" t="str">
        <f>IF(A403="","",VLOOKUP(A403,'IMPRESSÃO (Aux)'!$A$4:$I$1048576,2,0))</f>
        <v/>
      </c>
      <c r="C403" s="258" t="str">
        <f>IF(A403="","",IF(VLOOKUP(A403,'IMPRESSÃO (Aux)'!$A$4:$I$1048576,3,0)=0,"",VLOOKUP(A403,'IMPRESSÃO (Aux)'!$A$4:$I$1048576,3,0)))</f>
        <v/>
      </c>
      <c r="D403" s="258" t="str">
        <f>IF(A403="","",SUMIF('IMPRESSÃO (Aux)'!$A$4:$A$1048576,IMPRESSÃO!A403,'IMPRESSÃO (Aux)'!$D$4:$D$1048576))</f>
        <v/>
      </c>
      <c r="E403" s="258" t="str">
        <f>IF(A403="","",VLOOKUP(A403,'IMPRESSÃO (Aux)'!$A$4:$I$1048576,5,0))</f>
        <v/>
      </c>
      <c r="F403" s="258" t="str">
        <f>IF(A403="","",VLOOKUP(A403,'IMPRESSÃO (Aux)'!$A$4:$I$1048576,6,0))</f>
        <v/>
      </c>
      <c r="G403" s="258" t="str">
        <f>IF(A403="","",VLOOKUP(A403,'IMPRESSÃO (Aux)'!$A$4:$I$1048576,7,0))</f>
        <v/>
      </c>
      <c r="H403" s="258" t="str">
        <f>IF(A403="","",VLOOKUP(A403,'IMPRESSÃO (Aux)'!$A$4:$I$1048576,8,0))</f>
        <v/>
      </c>
      <c r="I403" s="259" t="str">
        <f>IF(A403="","",SUMIF('IMPRESSÃO (Aux)'!$A$4:$A$1048576,IMPRESSÃO!A403,'IMPRESSÃO (Aux)'!$I$4:$I$1048576))</f>
        <v/>
      </c>
    </row>
    <row r="404" spans="1:9" hidden="1" x14ac:dyDescent="0.25">
      <c r="A404" s="258" t="str">
        <f>IF('IMPRESSÃO (Aux)'!K404="","",'IMPRESSÃO (Aux)'!K404)</f>
        <v/>
      </c>
      <c r="B404" s="258" t="str">
        <f>IF(A404="","",VLOOKUP(A404,'IMPRESSÃO (Aux)'!$A$4:$I$1048576,2,0))</f>
        <v/>
      </c>
      <c r="C404" s="258" t="str">
        <f>IF(A404="","",IF(VLOOKUP(A404,'IMPRESSÃO (Aux)'!$A$4:$I$1048576,3,0)=0,"",VLOOKUP(A404,'IMPRESSÃO (Aux)'!$A$4:$I$1048576,3,0)))</f>
        <v/>
      </c>
      <c r="D404" s="258" t="str">
        <f>IF(A404="","",SUMIF('IMPRESSÃO (Aux)'!$A$4:$A$1048576,IMPRESSÃO!A404,'IMPRESSÃO (Aux)'!$D$4:$D$1048576))</f>
        <v/>
      </c>
      <c r="E404" s="258" t="str">
        <f>IF(A404="","",VLOOKUP(A404,'IMPRESSÃO (Aux)'!$A$4:$I$1048576,5,0))</f>
        <v/>
      </c>
      <c r="F404" s="258" t="str">
        <f>IF(A404="","",VLOOKUP(A404,'IMPRESSÃO (Aux)'!$A$4:$I$1048576,6,0))</f>
        <v/>
      </c>
      <c r="G404" s="258" t="str">
        <f>IF(A404="","",VLOOKUP(A404,'IMPRESSÃO (Aux)'!$A$4:$I$1048576,7,0))</f>
        <v/>
      </c>
      <c r="H404" s="258" t="str">
        <f>IF(A404="","",VLOOKUP(A404,'IMPRESSÃO (Aux)'!$A$4:$I$1048576,8,0))</f>
        <v/>
      </c>
      <c r="I404" s="259" t="str">
        <f>IF(A404="","",SUMIF('IMPRESSÃO (Aux)'!$A$4:$A$1048576,IMPRESSÃO!A404,'IMPRESSÃO (Aux)'!$I$4:$I$1048576))</f>
        <v/>
      </c>
    </row>
    <row r="405" spans="1:9" hidden="1" x14ac:dyDescent="0.25">
      <c r="A405" s="258" t="str">
        <f>IF('IMPRESSÃO (Aux)'!K405="","",'IMPRESSÃO (Aux)'!K405)</f>
        <v/>
      </c>
      <c r="B405" s="258" t="str">
        <f>IF(A405="","",VLOOKUP(A405,'IMPRESSÃO (Aux)'!$A$4:$I$1048576,2,0))</f>
        <v/>
      </c>
      <c r="C405" s="258" t="str">
        <f>IF(A405="","",IF(VLOOKUP(A405,'IMPRESSÃO (Aux)'!$A$4:$I$1048576,3,0)=0,"",VLOOKUP(A405,'IMPRESSÃO (Aux)'!$A$4:$I$1048576,3,0)))</f>
        <v/>
      </c>
      <c r="D405" s="258" t="str">
        <f>IF(A405="","",SUMIF('IMPRESSÃO (Aux)'!$A$4:$A$1048576,IMPRESSÃO!A405,'IMPRESSÃO (Aux)'!$D$4:$D$1048576))</f>
        <v/>
      </c>
      <c r="E405" s="258" t="str">
        <f>IF(A405="","",VLOOKUP(A405,'IMPRESSÃO (Aux)'!$A$4:$I$1048576,5,0))</f>
        <v/>
      </c>
      <c r="F405" s="258" t="str">
        <f>IF(A405="","",VLOOKUP(A405,'IMPRESSÃO (Aux)'!$A$4:$I$1048576,6,0))</f>
        <v/>
      </c>
      <c r="G405" s="258" t="str">
        <f>IF(A405="","",VLOOKUP(A405,'IMPRESSÃO (Aux)'!$A$4:$I$1048576,7,0))</f>
        <v/>
      </c>
      <c r="H405" s="258" t="str">
        <f>IF(A405="","",VLOOKUP(A405,'IMPRESSÃO (Aux)'!$A$4:$I$1048576,8,0))</f>
        <v/>
      </c>
      <c r="I405" s="259" t="str">
        <f>IF(A405="","",SUMIF('IMPRESSÃO (Aux)'!$A$4:$A$1048576,IMPRESSÃO!A405,'IMPRESSÃO (Aux)'!$I$4:$I$1048576))</f>
        <v/>
      </c>
    </row>
    <row r="406" spans="1:9" hidden="1" x14ac:dyDescent="0.25">
      <c r="A406" s="258" t="str">
        <f>IF('IMPRESSÃO (Aux)'!K406="","",'IMPRESSÃO (Aux)'!K406)</f>
        <v/>
      </c>
      <c r="B406" s="258" t="str">
        <f>IF(A406="","",VLOOKUP(A406,'IMPRESSÃO (Aux)'!$A$4:$I$1048576,2,0))</f>
        <v/>
      </c>
      <c r="C406" s="258" t="str">
        <f>IF(A406="","",IF(VLOOKUP(A406,'IMPRESSÃO (Aux)'!$A$4:$I$1048576,3,0)=0,"",VLOOKUP(A406,'IMPRESSÃO (Aux)'!$A$4:$I$1048576,3,0)))</f>
        <v/>
      </c>
      <c r="D406" s="258" t="str">
        <f>IF(A406="","",SUMIF('IMPRESSÃO (Aux)'!$A$4:$A$1048576,IMPRESSÃO!A406,'IMPRESSÃO (Aux)'!$D$4:$D$1048576))</f>
        <v/>
      </c>
      <c r="E406" s="258" t="str">
        <f>IF(A406="","",VLOOKUP(A406,'IMPRESSÃO (Aux)'!$A$4:$I$1048576,5,0))</f>
        <v/>
      </c>
      <c r="F406" s="258" t="str">
        <f>IF(A406="","",VLOOKUP(A406,'IMPRESSÃO (Aux)'!$A$4:$I$1048576,6,0))</f>
        <v/>
      </c>
      <c r="G406" s="258" t="str">
        <f>IF(A406="","",VLOOKUP(A406,'IMPRESSÃO (Aux)'!$A$4:$I$1048576,7,0))</f>
        <v/>
      </c>
      <c r="H406" s="258" t="str">
        <f>IF(A406="","",VLOOKUP(A406,'IMPRESSÃO (Aux)'!$A$4:$I$1048576,8,0))</f>
        <v/>
      </c>
      <c r="I406" s="259" t="str">
        <f>IF(A406="","",SUMIF('IMPRESSÃO (Aux)'!$A$4:$A$1048576,IMPRESSÃO!A406,'IMPRESSÃO (Aux)'!$I$4:$I$1048576))</f>
        <v/>
      </c>
    </row>
    <row r="407" spans="1:9" hidden="1" x14ac:dyDescent="0.25">
      <c r="A407" s="258" t="str">
        <f>IF('IMPRESSÃO (Aux)'!K407="","",'IMPRESSÃO (Aux)'!K407)</f>
        <v/>
      </c>
      <c r="B407" s="258" t="str">
        <f>IF(A407="","",VLOOKUP(A407,'IMPRESSÃO (Aux)'!$A$4:$I$1048576,2,0))</f>
        <v/>
      </c>
      <c r="C407" s="258" t="str">
        <f>IF(A407="","",IF(VLOOKUP(A407,'IMPRESSÃO (Aux)'!$A$4:$I$1048576,3,0)=0,"",VLOOKUP(A407,'IMPRESSÃO (Aux)'!$A$4:$I$1048576,3,0)))</f>
        <v/>
      </c>
      <c r="D407" s="258" t="str">
        <f>IF(A407="","",SUMIF('IMPRESSÃO (Aux)'!$A$4:$A$1048576,IMPRESSÃO!A407,'IMPRESSÃO (Aux)'!$D$4:$D$1048576))</f>
        <v/>
      </c>
      <c r="E407" s="258" t="str">
        <f>IF(A407="","",VLOOKUP(A407,'IMPRESSÃO (Aux)'!$A$4:$I$1048576,5,0))</f>
        <v/>
      </c>
      <c r="F407" s="258" t="str">
        <f>IF(A407="","",VLOOKUP(A407,'IMPRESSÃO (Aux)'!$A$4:$I$1048576,6,0))</f>
        <v/>
      </c>
      <c r="G407" s="258" t="str">
        <f>IF(A407="","",VLOOKUP(A407,'IMPRESSÃO (Aux)'!$A$4:$I$1048576,7,0))</f>
        <v/>
      </c>
      <c r="H407" s="258" t="str">
        <f>IF(A407="","",VLOOKUP(A407,'IMPRESSÃO (Aux)'!$A$4:$I$1048576,8,0))</f>
        <v/>
      </c>
      <c r="I407" s="259" t="str">
        <f>IF(A407="","",SUMIF('IMPRESSÃO (Aux)'!$A$4:$A$1048576,IMPRESSÃO!A407,'IMPRESSÃO (Aux)'!$I$4:$I$1048576))</f>
        <v/>
      </c>
    </row>
    <row r="408" spans="1:9" hidden="1" x14ac:dyDescent="0.25">
      <c r="A408" s="258" t="str">
        <f>IF('IMPRESSÃO (Aux)'!K408="","",'IMPRESSÃO (Aux)'!K408)</f>
        <v/>
      </c>
      <c r="B408" s="258" t="str">
        <f>IF(A408="","",VLOOKUP(A408,'IMPRESSÃO (Aux)'!$A$4:$I$1048576,2,0))</f>
        <v/>
      </c>
      <c r="C408" s="258" t="str">
        <f>IF(A408="","",IF(VLOOKUP(A408,'IMPRESSÃO (Aux)'!$A$4:$I$1048576,3,0)=0,"",VLOOKUP(A408,'IMPRESSÃO (Aux)'!$A$4:$I$1048576,3,0)))</f>
        <v/>
      </c>
      <c r="D408" s="258" t="str">
        <f>IF(A408="","",SUMIF('IMPRESSÃO (Aux)'!$A$4:$A$1048576,IMPRESSÃO!A408,'IMPRESSÃO (Aux)'!$D$4:$D$1048576))</f>
        <v/>
      </c>
      <c r="E408" s="258" t="str">
        <f>IF(A408="","",VLOOKUP(A408,'IMPRESSÃO (Aux)'!$A$4:$I$1048576,5,0))</f>
        <v/>
      </c>
      <c r="F408" s="258" t="str">
        <f>IF(A408="","",VLOOKUP(A408,'IMPRESSÃO (Aux)'!$A$4:$I$1048576,6,0))</f>
        <v/>
      </c>
      <c r="G408" s="258" t="str">
        <f>IF(A408="","",VLOOKUP(A408,'IMPRESSÃO (Aux)'!$A$4:$I$1048576,7,0))</f>
        <v/>
      </c>
      <c r="H408" s="258" t="str">
        <f>IF(A408="","",VLOOKUP(A408,'IMPRESSÃO (Aux)'!$A$4:$I$1048576,8,0))</f>
        <v/>
      </c>
      <c r="I408" s="259" t="str">
        <f>IF(A408="","",SUMIF('IMPRESSÃO (Aux)'!$A$4:$A$1048576,IMPRESSÃO!A408,'IMPRESSÃO (Aux)'!$I$4:$I$1048576))</f>
        <v/>
      </c>
    </row>
    <row r="409" spans="1:9" hidden="1" x14ac:dyDescent="0.25">
      <c r="A409" s="258" t="str">
        <f>IF('IMPRESSÃO (Aux)'!K409="","",'IMPRESSÃO (Aux)'!K409)</f>
        <v/>
      </c>
      <c r="B409" s="258" t="str">
        <f>IF(A409="","",VLOOKUP(A409,'IMPRESSÃO (Aux)'!$A$4:$I$1048576,2,0))</f>
        <v/>
      </c>
      <c r="C409" s="258" t="str">
        <f>IF(A409="","",IF(VLOOKUP(A409,'IMPRESSÃO (Aux)'!$A$4:$I$1048576,3,0)=0,"",VLOOKUP(A409,'IMPRESSÃO (Aux)'!$A$4:$I$1048576,3,0)))</f>
        <v/>
      </c>
      <c r="D409" s="258" t="str">
        <f>IF(A409="","",SUMIF('IMPRESSÃO (Aux)'!$A$4:$A$1048576,IMPRESSÃO!A409,'IMPRESSÃO (Aux)'!$D$4:$D$1048576))</f>
        <v/>
      </c>
      <c r="E409" s="258" t="str">
        <f>IF(A409="","",VLOOKUP(A409,'IMPRESSÃO (Aux)'!$A$4:$I$1048576,5,0))</f>
        <v/>
      </c>
      <c r="F409" s="258" t="str">
        <f>IF(A409="","",VLOOKUP(A409,'IMPRESSÃO (Aux)'!$A$4:$I$1048576,6,0))</f>
        <v/>
      </c>
      <c r="G409" s="258" t="str">
        <f>IF(A409="","",VLOOKUP(A409,'IMPRESSÃO (Aux)'!$A$4:$I$1048576,7,0))</f>
        <v/>
      </c>
      <c r="H409" s="258" t="str">
        <f>IF(A409="","",VLOOKUP(A409,'IMPRESSÃO (Aux)'!$A$4:$I$1048576,8,0))</f>
        <v/>
      </c>
      <c r="I409" s="259" t="str">
        <f>IF(A409="","",SUMIF('IMPRESSÃO (Aux)'!$A$4:$A$1048576,IMPRESSÃO!A409,'IMPRESSÃO (Aux)'!$I$4:$I$1048576))</f>
        <v/>
      </c>
    </row>
    <row r="410" spans="1:9" hidden="1" x14ac:dyDescent="0.25">
      <c r="A410" s="258" t="str">
        <f>IF('IMPRESSÃO (Aux)'!K410="","",'IMPRESSÃO (Aux)'!K410)</f>
        <v/>
      </c>
      <c r="B410" s="258" t="str">
        <f>IF(A410="","",VLOOKUP(A410,'IMPRESSÃO (Aux)'!$A$4:$I$1048576,2,0))</f>
        <v/>
      </c>
      <c r="C410" s="258" t="str">
        <f>IF(A410="","",IF(VLOOKUP(A410,'IMPRESSÃO (Aux)'!$A$4:$I$1048576,3,0)=0,"",VLOOKUP(A410,'IMPRESSÃO (Aux)'!$A$4:$I$1048576,3,0)))</f>
        <v/>
      </c>
      <c r="D410" s="258" t="str">
        <f>IF(A410="","",SUMIF('IMPRESSÃO (Aux)'!$A$4:$A$1048576,IMPRESSÃO!A410,'IMPRESSÃO (Aux)'!$D$4:$D$1048576))</f>
        <v/>
      </c>
      <c r="E410" s="258" t="str">
        <f>IF(A410="","",VLOOKUP(A410,'IMPRESSÃO (Aux)'!$A$4:$I$1048576,5,0))</f>
        <v/>
      </c>
      <c r="F410" s="258" t="str">
        <f>IF(A410="","",VLOOKUP(A410,'IMPRESSÃO (Aux)'!$A$4:$I$1048576,6,0))</f>
        <v/>
      </c>
      <c r="G410" s="258" t="str">
        <f>IF(A410="","",VLOOKUP(A410,'IMPRESSÃO (Aux)'!$A$4:$I$1048576,7,0))</f>
        <v/>
      </c>
      <c r="H410" s="258" t="str">
        <f>IF(A410="","",VLOOKUP(A410,'IMPRESSÃO (Aux)'!$A$4:$I$1048576,8,0))</f>
        <v/>
      </c>
      <c r="I410" s="259" t="str">
        <f>IF(A410="","",SUMIF('IMPRESSÃO (Aux)'!$A$4:$A$1048576,IMPRESSÃO!A410,'IMPRESSÃO (Aux)'!$I$4:$I$1048576))</f>
        <v/>
      </c>
    </row>
    <row r="411" spans="1:9" hidden="1" x14ac:dyDescent="0.25">
      <c r="A411" s="258" t="str">
        <f>IF('IMPRESSÃO (Aux)'!K411="","",'IMPRESSÃO (Aux)'!K411)</f>
        <v/>
      </c>
      <c r="B411" s="258" t="str">
        <f>IF(A411="","",VLOOKUP(A411,'IMPRESSÃO (Aux)'!$A$4:$I$1048576,2,0))</f>
        <v/>
      </c>
      <c r="C411" s="258" t="str">
        <f>IF(A411="","",IF(VLOOKUP(A411,'IMPRESSÃO (Aux)'!$A$4:$I$1048576,3,0)=0,"",VLOOKUP(A411,'IMPRESSÃO (Aux)'!$A$4:$I$1048576,3,0)))</f>
        <v/>
      </c>
      <c r="D411" s="258" t="str">
        <f>IF(A411="","",SUMIF('IMPRESSÃO (Aux)'!$A$4:$A$1048576,IMPRESSÃO!A411,'IMPRESSÃO (Aux)'!$D$4:$D$1048576))</f>
        <v/>
      </c>
      <c r="E411" s="258" t="str">
        <f>IF(A411="","",VLOOKUP(A411,'IMPRESSÃO (Aux)'!$A$4:$I$1048576,5,0))</f>
        <v/>
      </c>
      <c r="F411" s="258" t="str">
        <f>IF(A411="","",VLOOKUP(A411,'IMPRESSÃO (Aux)'!$A$4:$I$1048576,6,0))</f>
        <v/>
      </c>
      <c r="G411" s="258" t="str">
        <f>IF(A411="","",VLOOKUP(A411,'IMPRESSÃO (Aux)'!$A$4:$I$1048576,7,0))</f>
        <v/>
      </c>
      <c r="H411" s="258" t="str">
        <f>IF(A411="","",VLOOKUP(A411,'IMPRESSÃO (Aux)'!$A$4:$I$1048576,8,0))</f>
        <v/>
      </c>
      <c r="I411" s="259" t="str">
        <f>IF(A411="","",SUMIF('IMPRESSÃO (Aux)'!$A$4:$A$1048576,IMPRESSÃO!A411,'IMPRESSÃO (Aux)'!$I$4:$I$1048576))</f>
        <v/>
      </c>
    </row>
    <row r="412" spans="1:9" hidden="1" x14ac:dyDescent="0.25">
      <c r="A412" s="258" t="str">
        <f>IF('IMPRESSÃO (Aux)'!K412="","",'IMPRESSÃO (Aux)'!K412)</f>
        <v/>
      </c>
      <c r="B412" s="258" t="str">
        <f>IF(A412="","",VLOOKUP(A412,'IMPRESSÃO (Aux)'!$A$4:$I$1048576,2,0))</f>
        <v/>
      </c>
      <c r="C412" s="258" t="str">
        <f>IF(A412="","",IF(VLOOKUP(A412,'IMPRESSÃO (Aux)'!$A$4:$I$1048576,3,0)=0,"",VLOOKUP(A412,'IMPRESSÃO (Aux)'!$A$4:$I$1048576,3,0)))</f>
        <v/>
      </c>
      <c r="D412" s="258" t="str">
        <f>IF(A412="","",SUMIF('IMPRESSÃO (Aux)'!$A$4:$A$1048576,IMPRESSÃO!A412,'IMPRESSÃO (Aux)'!$D$4:$D$1048576))</f>
        <v/>
      </c>
      <c r="E412" s="258" t="str">
        <f>IF(A412="","",VLOOKUP(A412,'IMPRESSÃO (Aux)'!$A$4:$I$1048576,5,0))</f>
        <v/>
      </c>
      <c r="F412" s="258" t="str">
        <f>IF(A412="","",VLOOKUP(A412,'IMPRESSÃO (Aux)'!$A$4:$I$1048576,6,0))</f>
        <v/>
      </c>
      <c r="G412" s="258" t="str">
        <f>IF(A412="","",VLOOKUP(A412,'IMPRESSÃO (Aux)'!$A$4:$I$1048576,7,0))</f>
        <v/>
      </c>
      <c r="H412" s="258" t="str">
        <f>IF(A412="","",VLOOKUP(A412,'IMPRESSÃO (Aux)'!$A$4:$I$1048576,8,0))</f>
        <v/>
      </c>
      <c r="I412" s="259" t="str">
        <f>IF(A412="","",SUMIF('IMPRESSÃO (Aux)'!$A$4:$A$1048576,IMPRESSÃO!A412,'IMPRESSÃO (Aux)'!$I$4:$I$1048576))</f>
        <v/>
      </c>
    </row>
    <row r="413" spans="1:9" hidden="1" x14ac:dyDescent="0.25">
      <c r="A413" s="258" t="str">
        <f>IF('IMPRESSÃO (Aux)'!K413="","",'IMPRESSÃO (Aux)'!K413)</f>
        <v/>
      </c>
      <c r="B413" s="258" t="str">
        <f>IF(A413="","",VLOOKUP(A413,'IMPRESSÃO (Aux)'!$A$4:$I$1048576,2,0))</f>
        <v/>
      </c>
      <c r="C413" s="258" t="str">
        <f>IF(A413="","",IF(VLOOKUP(A413,'IMPRESSÃO (Aux)'!$A$4:$I$1048576,3,0)=0,"",VLOOKUP(A413,'IMPRESSÃO (Aux)'!$A$4:$I$1048576,3,0)))</f>
        <v/>
      </c>
      <c r="D413" s="258" t="str">
        <f>IF(A413="","",SUMIF('IMPRESSÃO (Aux)'!$A$4:$A$1048576,IMPRESSÃO!A413,'IMPRESSÃO (Aux)'!$D$4:$D$1048576))</f>
        <v/>
      </c>
      <c r="E413" s="258" t="str">
        <f>IF(A413="","",VLOOKUP(A413,'IMPRESSÃO (Aux)'!$A$4:$I$1048576,5,0))</f>
        <v/>
      </c>
      <c r="F413" s="258" t="str">
        <f>IF(A413="","",VLOOKUP(A413,'IMPRESSÃO (Aux)'!$A$4:$I$1048576,6,0))</f>
        <v/>
      </c>
      <c r="G413" s="258" t="str">
        <f>IF(A413="","",VLOOKUP(A413,'IMPRESSÃO (Aux)'!$A$4:$I$1048576,7,0))</f>
        <v/>
      </c>
      <c r="H413" s="258" t="str">
        <f>IF(A413="","",VLOOKUP(A413,'IMPRESSÃO (Aux)'!$A$4:$I$1048576,8,0))</f>
        <v/>
      </c>
      <c r="I413" s="259" t="str">
        <f>IF(A413="","",SUMIF('IMPRESSÃO (Aux)'!$A$4:$A$1048576,IMPRESSÃO!A413,'IMPRESSÃO (Aux)'!$I$4:$I$1048576))</f>
        <v/>
      </c>
    </row>
    <row r="414" spans="1:9" hidden="1" x14ac:dyDescent="0.25">
      <c r="A414" s="258" t="str">
        <f>IF('IMPRESSÃO (Aux)'!K414="","",'IMPRESSÃO (Aux)'!K414)</f>
        <v/>
      </c>
      <c r="B414" s="258" t="str">
        <f>IF(A414="","",VLOOKUP(A414,'IMPRESSÃO (Aux)'!$A$4:$I$1048576,2,0))</f>
        <v/>
      </c>
      <c r="C414" s="258" t="str">
        <f>IF(A414="","",IF(VLOOKUP(A414,'IMPRESSÃO (Aux)'!$A$4:$I$1048576,3,0)=0,"",VLOOKUP(A414,'IMPRESSÃO (Aux)'!$A$4:$I$1048576,3,0)))</f>
        <v/>
      </c>
      <c r="D414" s="258" t="str">
        <f>IF(A414="","",SUMIF('IMPRESSÃO (Aux)'!$A$4:$A$1048576,IMPRESSÃO!A414,'IMPRESSÃO (Aux)'!$D$4:$D$1048576))</f>
        <v/>
      </c>
      <c r="E414" s="258" t="str">
        <f>IF(A414="","",VLOOKUP(A414,'IMPRESSÃO (Aux)'!$A$4:$I$1048576,5,0))</f>
        <v/>
      </c>
      <c r="F414" s="258" t="str">
        <f>IF(A414="","",VLOOKUP(A414,'IMPRESSÃO (Aux)'!$A$4:$I$1048576,6,0))</f>
        <v/>
      </c>
      <c r="G414" s="258" t="str">
        <f>IF(A414="","",VLOOKUP(A414,'IMPRESSÃO (Aux)'!$A$4:$I$1048576,7,0))</f>
        <v/>
      </c>
      <c r="H414" s="258" t="str">
        <f>IF(A414="","",VLOOKUP(A414,'IMPRESSÃO (Aux)'!$A$4:$I$1048576,8,0))</f>
        <v/>
      </c>
      <c r="I414" s="259" t="str">
        <f>IF(A414="","",SUMIF('IMPRESSÃO (Aux)'!$A$4:$A$1048576,IMPRESSÃO!A414,'IMPRESSÃO (Aux)'!$I$4:$I$1048576))</f>
        <v/>
      </c>
    </row>
    <row r="415" spans="1:9" hidden="1" x14ac:dyDescent="0.25">
      <c r="A415" s="258" t="str">
        <f>IF('IMPRESSÃO (Aux)'!K415="","",'IMPRESSÃO (Aux)'!K415)</f>
        <v/>
      </c>
      <c r="B415" s="258" t="str">
        <f>IF(A415="","",VLOOKUP(A415,'IMPRESSÃO (Aux)'!$A$4:$I$1048576,2,0))</f>
        <v/>
      </c>
      <c r="C415" s="258" t="str">
        <f>IF(A415="","",IF(VLOOKUP(A415,'IMPRESSÃO (Aux)'!$A$4:$I$1048576,3,0)=0,"",VLOOKUP(A415,'IMPRESSÃO (Aux)'!$A$4:$I$1048576,3,0)))</f>
        <v/>
      </c>
      <c r="D415" s="258" t="str">
        <f>IF(A415="","",SUMIF('IMPRESSÃO (Aux)'!$A$4:$A$1048576,IMPRESSÃO!A415,'IMPRESSÃO (Aux)'!$D$4:$D$1048576))</f>
        <v/>
      </c>
      <c r="E415" s="258" t="str">
        <f>IF(A415="","",VLOOKUP(A415,'IMPRESSÃO (Aux)'!$A$4:$I$1048576,5,0))</f>
        <v/>
      </c>
      <c r="F415" s="258" t="str">
        <f>IF(A415="","",VLOOKUP(A415,'IMPRESSÃO (Aux)'!$A$4:$I$1048576,6,0))</f>
        <v/>
      </c>
      <c r="G415" s="258" t="str">
        <f>IF(A415="","",VLOOKUP(A415,'IMPRESSÃO (Aux)'!$A$4:$I$1048576,7,0))</f>
        <v/>
      </c>
      <c r="H415" s="258" t="str">
        <f>IF(A415="","",VLOOKUP(A415,'IMPRESSÃO (Aux)'!$A$4:$I$1048576,8,0))</f>
        <v/>
      </c>
      <c r="I415" s="259" t="str">
        <f>IF(A415="","",SUMIF('IMPRESSÃO (Aux)'!$A$4:$A$1048576,IMPRESSÃO!A415,'IMPRESSÃO (Aux)'!$I$4:$I$1048576))</f>
        <v/>
      </c>
    </row>
    <row r="416" spans="1:9" hidden="1" x14ac:dyDescent="0.25">
      <c r="A416" s="258" t="str">
        <f>IF('IMPRESSÃO (Aux)'!K416="","",'IMPRESSÃO (Aux)'!K416)</f>
        <v/>
      </c>
      <c r="B416" s="258" t="str">
        <f>IF(A416="","",VLOOKUP(A416,'IMPRESSÃO (Aux)'!$A$4:$I$1048576,2,0))</f>
        <v/>
      </c>
      <c r="C416" s="258" t="str">
        <f>IF(A416="","",IF(VLOOKUP(A416,'IMPRESSÃO (Aux)'!$A$4:$I$1048576,3,0)=0,"",VLOOKUP(A416,'IMPRESSÃO (Aux)'!$A$4:$I$1048576,3,0)))</f>
        <v/>
      </c>
      <c r="D416" s="258" t="str">
        <f>IF(A416="","",SUMIF('IMPRESSÃO (Aux)'!$A$4:$A$1048576,IMPRESSÃO!A416,'IMPRESSÃO (Aux)'!$D$4:$D$1048576))</f>
        <v/>
      </c>
      <c r="E416" s="258" t="str">
        <f>IF(A416="","",VLOOKUP(A416,'IMPRESSÃO (Aux)'!$A$4:$I$1048576,5,0))</f>
        <v/>
      </c>
      <c r="F416" s="258" t="str">
        <f>IF(A416="","",VLOOKUP(A416,'IMPRESSÃO (Aux)'!$A$4:$I$1048576,6,0))</f>
        <v/>
      </c>
      <c r="G416" s="258" t="str">
        <f>IF(A416="","",VLOOKUP(A416,'IMPRESSÃO (Aux)'!$A$4:$I$1048576,7,0))</f>
        <v/>
      </c>
      <c r="H416" s="258" t="str">
        <f>IF(A416="","",VLOOKUP(A416,'IMPRESSÃO (Aux)'!$A$4:$I$1048576,8,0))</f>
        <v/>
      </c>
      <c r="I416" s="259" t="str">
        <f>IF(A416="","",SUMIF('IMPRESSÃO (Aux)'!$A$4:$A$1048576,IMPRESSÃO!A416,'IMPRESSÃO (Aux)'!$I$4:$I$1048576))</f>
        <v/>
      </c>
    </row>
    <row r="417" spans="1:9" hidden="1" x14ac:dyDescent="0.25">
      <c r="A417" s="258" t="str">
        <f>IF('IMPRESSÃO (Aux)'!K417="","",'IMPRESSÃO (Aux)'!K417)</f>
        <v/>
      </c>
      <c r="B417" s="258" t="str">
        <f>IF(A417="","",VLOOKUP(A417,'IMPRESSÃO (Aux)'!$A$4:$I$1048576,2,0))</f>
        <v/>
      </c>
      <c r="C417" s="258" t="str">
        <f>IF(A417="","",IF(VLOOKUP(A417,'IMPRESSÃO (Aux)'!$A$4:$I$1048576,3,0)=0,"",VLOOKUP(A417,'IMPRESSÃO (Aux)'!$A$4:$I$1048576,3,0)))</f>
        <v/>
      </c>
      <c r="D417" s="258" t="str">
        <f>IF(A417="","",SUMIF('IMPRESSÃO (Aux)'!$A$4:$A$1048576,IMPRESSÃO!A417,'IMPRESSÃO (Aux)'!$D$4:$D$1048576))</f>
        <v/>
      </c>
      <c r="E417" s="258" t="str">
        <f>IF(A417="","",VLOOKUP(A417,'IMPRESSÃO (Aux)'!$A$4:$I$1048576,5,0))</f>
        <v/>
      </c>
      <c r="F417" s="258" t="str">
        <f>IF(A417="","",VLOOKUP(A417,'IMPRESSÃO (Aux)'!$A$4:$I$1048576,6,0))</f>
        <v/>
      </c>
      <c r="G417" s="258" t="str">
        <f>IF(A417="","",VLOOKUP(A417,'IMPRESSÃO (Aux)'!$A$4:$I$1048576,7,0))</f>
        <v/>
      </c>
      <c r="H417" s="258" t="str">
        <f>IF(A417="","",VLOOKUP(A417,'IMPRESSÃO (Aux)'!$A$4:$I$1048576,8,0))</f>
        <v/>
      </c>
      <c r="I417" s="259" t="str">
        <f>IF(A417="","",SUMIF('IMPRESSÃO (Aux)'!$A$4:$A$1048576,IMPRESSÃO!A417,'IMPRESSÃO (Aux)'!$I$4:$I$1048576))</f>
        <v/>
      </c>
    </row>
    <row r="418" spans="1:9" hidden="1" x14ac:dyDescent="0.25">
      <c r="A418" s="258" t="str">
        <f>IF('IMPRESSÃO (Aux)'!K418="","",'IMPRESSÃO (Aux)'!K418)</f>
        <v/>
      </c>
      <c r="B418" s="258" t="str">
        <f>IF(A418="","",VLOOKUP(A418,'IMPRESSÃO (Aux)'!$A$4:$I$1048576,2,0))</f>
        <v/>
      </c>
      <c r="C418" s="258" t="str">
        <f>IF(A418="","",IF(VLOOKUP(A418,'IMPRESSÃO (Aux)'!$A$4:$I$1048576,3,0)=0,"",VLOOKUP(A418,'IMPRESSÃO (Aux)'!$A$4:$I$1048576,3,0)))</f>
        <v/>
      </c>
      <c r="D418" s="258" t="str">
        <f>IF(A418="","",SUMIF('IMPRESSÃO (Aux)'!$A$4:$A$1048576,IMPRESSÃO!A418,'IMPRESSÃO (Aux)'!$D$4:$D$1048576))</f>
        <v/>
      </c>
      <c r="E418" s="258" t="str">
        <f>IF(A418="","",VLOOKUP(A418,'IMPRESSÃO (Aux)'!$A$4:$I$1048576,5,0))</f>
        <v/>
      </c>
      <c r="F418" s="258" t="str">
        <f>IF(A418="","",VLOOKUP(A418,'IMPRESSÃO (Aux)'!$A$4:$I$1048576,6,0))</f>
        <v/>
      </c>
      <c r="G418" s="258" t="str">
        <f>IF(A418="","",VLOOKUP(A418,'IMPRESSÃO (Aux)'!$A$4:$I$1048576,7,0))</f>
        <v/>
      </c>
      <c r="H418" s="258" t="str">
        <f>IF(A418="","",VLOOKUP(A418,'IMPRESSÃO (Aux)'!$A$4:$I$1048576,8,0))</f>
        <v/>
      </c>
      <c r="I418" s="259" t="str">
        <f>IF(A418="","",SUMIF('IMPRESSÃO (Aux)'!$A$4:$A$1048576,IMPRESSÃO!A418,'IMPRESSÃO (Aux)'!$I$4:$I$1048576))</f>
        <v/>
      </c>
    </row>
    <row r="419" spans="1:9" hidden="1" x14ac:dyDescent="0.25">
      <c r="A419" s="258" t="str">
        <f>IF('IMPRESSÃO (Aux)'!K419="","",'IMPRESSÃO (Aux)'!K419)</f>
        <v/>
      </c>
      <c r="B419" s="258" t="str">
        <f>IF(A419="","",VLOOKUP(A419,'IMPRESSÃO (Aux)'!$A$4:$I$1048576,2,0))</f>
        <v/>
      </c>
      <c r="C419" s="258" t="str">
        <f>IF(A419="","",IF(VLOOKUP(A419,'IMPRESSÃO (Aux)'!$A$4:$I$1048576,3,0)=0,"",VLOOKUP(A419,'IMPRESSÃO (Aux)'!$A$4:$I$1048576,3,0)))</f>
        <v/>
      </c>
      <c r="D419" s="258" t="str">
        <f>IF(A419="","",SUMIF('IMPRESSÃO (Aux)'!$A$4:$A$1048576,IMPRESSÃO!A419,'IMPRESSÃO (Aux)'!$D$4:$D$1048576))</f>
        <v/>
      </c>
      <c r="E419" s="258" t="str">
        <f>IF(A419="","",VLOOKUP(A419,'IMPRESSÃO (Aux)'!$A$4:$I$1048576,5,0))</f>
        <v/>
      </c>
      <c r="F419" s="258" t="str">
        <f>IF(A419="","",VLOOKUP(A419,'IMPRESSÃO (Aux)'!$A$4:$I$1048576,6,0))</f>
        <v/>
      </c>
      <c r="G419" s="258" t="str">
        <f>IF(A419="","",VLOOKUP(A419,'IMPRESSÃO (Aux)'!$A$4:$I$1048576,7,0))</f>
        <v/>
      </c>
      <c r="H419" s="258" t="str">
        <f>IF(A419="","",VLOOKUP(A419,'IMPRESSÃO (Aux)'!$A$4:$I$1048576,8,0))</f>
        <v/>
      </c>
      <c r="I419" s="259" t="str">
        <f>IF(A419="","",SUMIF('IMPRESSÃO (Aux)'!$A$4:$A$1048576,IMPRESSÃO!A419,'IMPRESSÃO (Aux)'!$I$4:$I$1048576))</f>
        <v/>
      </c>
    </row>
    <row r="420" spans="1:9" hidden="1" x14ac:dyDescent="0.25">
      <c r="A420" s="258" t="str">
        <f>IF('IMPRESSÃO (Aux)'!K420="","",'IMPRESSÃO (Aux)'!K420)</f>
        <v/>
      </c>
      <c r="B420" s="258" t="str">
        <f>IF(A420="","",VLOOKUP(A420,'IMPRESSÃO (Aux)'!$A$4:$I$1048576,2,0))</f>
        <v/>
      </c>
      <c r="C420" s="258" t="str">
        <f>IF(A420="","",IF(VLOOKUP(A420,'IMPRESSÃO (Aux)'!$A$4:$I$1048576,3,0)=0,"",VLOOKUP(A420,'IMPRESSÃO (Aux)'!$A$4:$I$1048576,3,0)))</f>
        <v/>
      </c>
      <c r="D420" s="258" t="str">
        <f>IF(A420="","",SUMIF('IMPRESSÃO (Aux)'!$A$4:$A$1048576,IMPRESSÃO!A420,'IMPRESSÃO (Aux)'!$D$4:$D$1048576))</f>
        <v/>
      </c>
      <c r="E420" s="258" t="str">
        <f>IF(A420="","",VLOOKUP(A420,'IMPRESSÃO (Aux)'!$A$4:$I$1048576,5,0))</f>
        <v/>
      </c>
      <c r="F420" s="258" t="str">
        <f>IF(A420="","",VLOOKUP(A420,'IMPRESSÃO (Aux)'!$A$4:$I$1048576,6,0))</f>
        <v/>
      </c>
      <c r="G420" s="258" t="str">
        <f>IF(A420="","",VLOOKUP(A420,'IMPRESSÃO (Aux)'!$A$4:$I$1048576,7,0))</f>
        <v/>
      </c>
      <c r="H420" s="258" t="str">
        <f>IF(A420="","",VLOOKUP(A420,'IMPRESSÃO (Aux)'!$A$4:$I$1048576,8,0))</f>
        <v/>
      </c>
      <c r="I420" s="259" t="str">
        <f>IF(A420="","",SUMIF('IMPRESSÃO (Aux)'!$A$4:$A$1048576,IMPRESSÃO!A420,'IMPRESSÃO (Aux)'!$I$4:$I$1048576))</f>
        <v/>
      </c>
    </row>
    <row r="421" spans="1:9" hidden="1" x14ac:dyDescent="0.25">
      <c r="A421" s="258" t="str">
        <f>IF('IMPRESSÃO (Aux)'!K421="","",'IMPRESSÃO (Aux)'!K421)</f>
        <v/>
      </c>
      <c r="B421" s="258" t="str">
        <f>IF(A421="","",VLOOKUP(A421,'IMPRESSÃO (Aux)'!$A$4:$I$1048576,2,0))</f>
        <v/>
      </c>
      <c r="C421" s="258" t="str">
        <f>IF(A421="","",IF(VLOOKUP(A421,'IMPRESSÃO (Aux)'!$A$4:$I$1048576,3,0)=0,"",VLOOKUP(A421,'IMPRESSÃO (Aux)'!$A$4:$I$1048576,3,0)))</f>
        <v/>
      </c>
      <c r="D421" s="258" t="str">
        <f>IF(A421="","",SUMIF('IMPRESSÃO (Aux)'!$A$4:$A$1048576,IMPRESSÃO!A421,'IMPRESSÃO (Aux)'!$D$4:$D$1048576))</f>
        <v/>
      </c>
      <c r="E421" s="258" t="str">
        <f>IF(A421="","",VLOOKUP(A421,'IMPRESSÃO (Aux)'!$A$4:$I$1048576,5,0))</f>
        <v/>
      </c>
      <c r="F421" s="258" t="str">
        <f>IF(A421="","",VLOOKUP(A421,'IMPRESSÃO (Aux)'!$A$4:$I$1048576,6,0))</f>
        <v/>
      </c>
      <c r="G421" s="258" t="str">
        <f>IF(A421="","",VLOOKUP(A421,'IMPRESSÃO (Aux)'!$A$4:$I$1048576,7,0))</f>
        <v/>
      </c>
      <c r="H421" s="258" t="str">
        <f>IF(A421="","",VLOOKUP(A421,'IMPRESSÃO (Aux)'!$A$4:$I$1048576,8,0))</f>
        <v/>
      </c>
      <c r="I421" s="259" t="str">
        <f>IF(A421="","",SUMIF('IMPRESSÃO (Aux)'!$A$4:$A$1048576,IMPRESSÃO!A421,'IMPRESSÃO (Aux)'!$I$4:$I$1048576))</f>
        <v/>
      </c>
    </row>
    <row r="422" spans="1:9" hidden="1" x14ac:dyDescent="0.25">
      <c r="A422" s="258" t="str">
        <f>IF('IMPRESSÃO (Aux)'!K422="","",'IMPRESSÃO (Aux)'!K422)</f>
        <v/>
      </c>
      <c r="B422" s="258" t="str">
        <f>IF(A422="","",VLOOKUP(A422,'IMPRESSÃO (Aux)'!$A$4:$I$1048576,2,0))</f>
        <v/>
      </c>
      <c r="C422" s="258" t="str">
        <f>IF(A422="","",IF(VLOOKUP(A422,'IMPRESSÃO (Aux)'!$A$4:$I$1048576,3,0)=0,"",VLOOKUP(A422,'IMPRESSÃO (Aux)'!$A$4:$I$1048576,3,0)))</f>
        <v/>
      </c>
      <c r="D422" s="258" t="str">
        <f>IF(A422="","",SUMIF('IMPRESSÃO (Aux)'!$A$4:$A$1048576,IMPRESSÃO!A422,'IMPRESSÃO (Aux)'!$D$4:$D$1048576))</f>
        <v/>
      </c>
      <c r="E422" s="258" t="str">
        <f>IF(A422="","",VLOOKUP(A422,'IMPRESSÃO (Aux)'!$A$4:$I$1048576,5,0))</f>
        <v/>
      </c>
      <c r="F422" s="258" t="str">
        <f>IF(A422="","",VLOOKUP(A422,'IMPRESSÃO (Aux)'!$A$4:$I$1048576,6,0))</f>
        <v/>
      </c>
      <c r="G422" s="258" t="str">
        <f>IF(A422="","",VLOOKUP(A422,'IMPRESSÃO (Aux)'!$A$4:$I$1048576,7,0))</f>
        <v/>
      </c>
      <c r="H422" s="258" t="str">
        <f>IF(A422="","",VLOOKUP(A422,'IMPRESSÃO (Aux)'!$A$4:$I$1048576,8,0))</f>
        <v/>
      </c>
      <c r="I422" s="259" t="str">
        <f>IF(A422="","",SUMIF('IMPRESSÃO (Aux)'!$A$4:$A$1048576,IMPRESSÃO!A422,'IMPRESSÃO (Aux)'!$I$4:$I$1048576))</f>
        <v/>
      </c>
    </row>
    <row r="423" spans="1:9" hidden="1" x14ac:dyDescent="0.25">
      <c r="A423" s="258" t="str">
        <f>IF('IMPRESSÃO (Aux)'!K423="","",'IMPRESSÃO (Aux)'!K423)</f>
        <v/>
      </c>
      <c r="B423" s="258" t="str">
        <f>IF(A423="","",VLOOKUP(A423,'IMPRESSÃO (Aux)'!$A$4:$I$1048576,2,0))</f>
        <v/>
      </c>
      <c r="C423" s="258" t="str">
        <f>IF(A423="","",IF(VLOOKUP(A423,'IMPRESSÃO (Aux)'!$A$4:$I$1048576,3,0)=0,"",VLOOKUP(A423,'IMPRESSÃO (Aux)'!$A$4:$I$1048576,3,0)))</f>
        <v/>
      </c>
      <c r="D423" s="258" t="str">
        <f>IF(A423="","",SUMIF('IMPRESSÃO (Aux)'!$A$4:$A$1048576,IMPRESSÃO!A423,'IMPRESSÃO (Aux)'!$D$4:$D$1048576))</f>
        <v/>
      </c>
      <c r="E423" s="258" t="str">
        <f>IF(A423="","",VLOOKUP(A423,'IMPRESSÃO (Aux)'!$A$4:$I$1048576,5,0))</f>
        <v/>
      </c>
      <c r="F423" s="258" t="str">
        <f>IF(A423="","",VLOOKUP(A423,'IMPRESSÃO (Aux)'!$A$4:$I$1048576,6,0))</f>
        <v/>
      </c>
      <c r="G423" s="258" t="str">
        <f>IF(A423="","",VLOOKUP(A423,'IMPRESSÃO (Aux)'!$A$4:$I$1048576,7,0))</f>
        <v/>
      </c>
      <c r="H423" s="258" t="str">
        <f>IF(A423="","",VLOOKUP(A423,'IMPRESSÃO (Aux)'!$A$4:$I$1048576,8,0))</f>
        <v/>
      </c>
      <c r="I423" s="259" t="str">
        <f>IF(A423="","",SUMIF('IMPRESSÃO (Aux)'!$A$4:$A$1048576,IMPRESSÃO!A423,'IMPRESSÃO (Aux)'!$I$4:$I$1048576))</f>
        <v/>
      </c>
    </row>
    <row r="424" spans="1:9" hidden="1" x14ac:dyDescent="0.25">
      <c r="A424" s="258" t="str">
        <f>IF('IMPRESSÃO (Aux)'!K424="","",'IMPRESSÃO (Aux)'!K424)</f>
        <v/>
      </c>
      <c r="B424" s="258" t="str">
        <f>IF(A424="","",VLOOKUP(A424,'IMPRESSÃO (Aux)'!$A$4:$I$1048576,2,0))</f>
        <v/>
      </c>
      <c r="C424" s="258" t="str">
        <f>IF(A424="","",IF(VLOOKUP(A424,'IMPRESSÃO (Aux)'!$A$4:$I$1048576,3,0)=0,"",VLOOKUP(A424,'IMPRESSÃO (Aux)'!$A$4:$I$1048576,3,0)))</f>
        <v/>
      </c>
      <c r="D424" s="258" t="str">
        <f>IF(A424="","",SUMIF('IMPRESSÃO (Aux)'!$A$4:$A$1048576,IMPRESSÃO!A424,'IMPRESSÃO (Aux)'!$D$4:$D$1048576))</f>
        <v/>
      </c>
      <c r="E424" s="258" t="str">
        <f>IF(A424="","",VLOOKUP(A424,'IMPRESSÃO (Aux)'!$A$4:$I$1048576,5,0))</f>
        <v/>
      </c>
      <c r="F424" s="258" t="str">
        <f>IF(A424="","",VLOOKUP(A424,'IMPRESSÃO (Aux)'!$A$4:$I$1048576,6,0))</f>
        <v/>
      </c>
      <c r="G424" s="258" t="str">
        <f>IF(A424="","",VLOOKUP(A424,'IMPRESSÃO (Aux)'!$A$4:$I$1048576,7,0))</f>
        <v/>
      </c>
      <c r="H424" s="258" t="str">
        <f>IF(A424="","",VLOOKUP(A424,'IMPRESSÃO (Aux)'!$A$4:$I$1048576,8,0))</f>
        <v/>
      </c>
      <c r="I424" s="259" t="str">
        <f>IF(A424="","",SUMIF('IMPRESSÃO (Aux)'!$A$4:$A$1048576,IMPRESSÃO!A424,'IMPRESSÃO (Aux)'!$I$4:$I$1048576))</f>
        <v/>
      </c>
    </row>
    <row r="425" spans="1:9" hidden="1" x14ac:dyDescent="0.25">
      <c r="A425" s="258" t="str">
        <f>IF('IMPRESSÃO (Aux)'!K425="","",'IMPRESSÃO (Aux)'!K425)</f>
        <v/>
      </c>
      <c r="B425" s="258" t="str">
        <f>IF(A425="","",VLOOKUP(A425,'IMPRESSÃO (Aux)'!$A$4:$I$1048576,2,0))</f>
        <v/>
      </c>
      <c r="C425" s="258" t="str">
        <f>IF(A425="","",IF(VLOOKUP(A425,'IMPRESSÃO (Aux)'!$A$4:$I$1048576,3,0)=0,"",VLOOKUP(A425,'IMPRESSÃO (Aux)'!$A$4:$I$1048576,3,0)))</f>
        <v/>
      </c>
      <c r="D425" s="258" t="str">
        <f>IF(A425="","",SUMIF('IMPRESSÃO (Aux)'!$A$4:$A$1048576,IMPRESSÃO!A425,'IMPRESSÃO (Aux)'!$D$4:$D$1048576))</f>
        <v/>
      </c>
      <c r="E425" s="258" t="str">
        <f>IF(A425="","",VLOOKUP(A425,'IMPRESSÃO (Aux)'!$A$4:$I$1048576,5,0))</f>
        <v/>
      </c>
      <c r="F425" s="258" t="str">
        <f>IF(A425="","",VLOOKUP(A425,'IMPRESSÃO (Aux)'!$A$4:$I$1048576,6,0))</f>
        <v/>
      </c>
      <c r="G425" s="258" t="str">
        <f>IF(A425="","",VLOOKUP(A425,'IMPRESSÃO (Aux)'!$A$4:$I$1048576,7,0))</f>
        <v/>
      </c>
      <c r="H425" s="258" t="str">
        <f>IF(A425="","",VLOOKUP(A425,'IMPRESSÃO (Aux)'!$A$4:$I$1048576,8,0))</f>
        <v/>
      </c>
      <c r="I425" s="259" t="str">
        <f>IF(A425="","",SUMIF('IMPRESSÃO (Aux)'!$A$4:$A$1048576,IMPRESSÃO!A425,'IMPRESSÃO (Aux)'!$I$4:$I$1048576))</f>
        <v/>
      </c>
    </row>
    <row r="426" spans="1:9" hidden="1" x14ac:dyDescent="0.25">
      <c r="A426" s="258" t="str">
        <f>IF('IMPRESSÃO (Aux)'!K426="","",'IMPRESSÃO (Aux)'!K426)</f>
        <v/>
      </c>
      <c r="B426" s="258" t="str">
        <f>IF(A426="","",VLOOKUP(A426,'IMPRESSÃO (Aux)'!$A$4:$I$1048576,2,0))</f>
        <v/>
      </c>
      <c r="C426" s="258" t="str">
        <f>IF(A426="","",IF(VLOOKUP(A426,'IMPRESSÃO (Aux)'!$A$4:$I$1048576,3,0)=0,"",VLOOKUP(A426,'IMPRESSÃO (Aux)'!$A$4:$I$1048576,3,0)))</f>
        <v/>
      </c>
      <c r="D426" s="258" t="str">
        <f>IF(A426="","",SUMIF('IMPRESSÃO (Aux)'!$A$4:$A$1048576,IMPRESSÃO!A426,'IMPRESSÃO (Aux)'!$D$4:$D$1048576))</f>
        <v/>
      </c>
      <c r="E426" s="258" t="str">
        <f>IF(A426="","",VLOOKUP(A426,'IMPRESSÃO (Aux)'!$A$4:$I$1048576,5,0))</f>
        <v/>
      </c>
      <c r="F426" s="258" t="str">
        <f>IF(A426="","",VLOOKUP(A426,'IMPRESSÃO (Aux)'!$A$4:$I$1048576,6,0))</f>
        <v/>
      </c>
      <c r="G426" s="258" t="str">
        <f>IF(A426="","",VLOOKUP(A426,'IMPRESSÃO (Aux)'!$A$4:$I$1048576,7,0))</f>
        <v/>
      </c>
      <c r="H426" s="258" t="str">
        <f>IF(A426="","",VLOOKUP(A426,'IMPRESSÃO (Aux)'!$A$4:$I$1048576,8,0))</f>
        <v/>
      </c>
      <c r="I426" s="259" t="str">
        <f>IF(A426="","",SUMIF('IMPRESSÃO (Aux)'!$A$4:$A$1048576,IMPRESSÃO!A426,'IMPRESSÃO (Aux)'!$I$4:$I$1048576))</f>
        <v/>
      </c>
    </row>
    <row r="427" spans="1:9" hidden="1" x14ac:dyDescent="0.25">
      <c r="A427" s="258" t="str">
        <f>IF('IMPRESSÃO (Aux)'!K427="","",'IMPRESSÃO (Aux)'!K427)</f>
        <v/>
      </c>
      <c r="B427" s="258" t="str">
        <f>IF(A427="","",VLOOKUP(A427,'IMPRESSÃO (Aux)'!$A$4:$I$1048576,2,0))</f>
        <v/>
      </c>
      <c r="C427" s="258" t="str">
        <f>IF(A427="","",IF(VLOOKUP(A427,'IMPRESSÃO (Aux)'!$A$4:$I$1048576,3,0)=0,"",VLOOKUP(A427,'IMPRESSÃO (Aux)'!$A$4:$I$1048576,3,0)))</f>
        <v/>
      </c>
      <c r="D427" s="258" t="str">
        <f>IF(A427="","",SUMIF('IMPRESSÃO (Aux)'!$A$4:$A$1048576,IMPRESSÃO!A427,'IMPRESSÃO (Aux)'!$D$4:$D$1048576))</f>
        <v/>
      </c>
      <c r="E427" s="258" t="str">
        <f>IF(A427="","",VLOOKUP(A427,'IMPRESSÃO (Aux)'!$A$4:$I$1048576,5,0))</f>
        <v/>
      </c>
      <c r="F427" s="258" t="str">
        <f>IF(A427="","",VLOOKUP(A427,'IMPRESSÃO (Aux)'!$A$4:$I$1048576,6,0))</f>
        <v/>
      </c>
      <c r="G427" s="258" t="str">
        <f>IF(A427="","",VLOOKUP(A427,'IMPRESSÃO (Aux)'!$A$4:$I$1048576,7,0))</f>
        <v/>
      </c>
      <c r="H427" s="258" t="str">
        <f>IF(A427="","",VLOOKUP(A427,'IMPRESSÃO (Aux)'!$A$4:$I$1048576,8,0))</f>
        <v/>
      </c>
      <c r="I427" s="259" t="str">
        <f>IF(A427="","",SUMIF('IMPRESSÃO (Aux)'!$A$4:$A$1048576,IMPRESSÃO!A427,'IMPRESSÃO (Aux)'!$I$4:$I$1048576))</f>
        <v/>
      </c>
    </row>
    <row r="428" spans="1:9" hidden="1" x14ac:dyDescent="0.25">
      <c r="A428" s="258" t="str">
        <f>IF('IMPRESSÃO (Aux)'!K428="","",'IMPRESSÃO (Aux)'!K428)</f>
        <v/>
      </c>
      <c r="B428" s="258" t="str">
        <f>IF(A428="","",VLOOKUP(A428,'IMPRESSÃO (Aux)'!$A$4:$I$1048576,2,0))</f>
        <v/>
      </c>
      <c r="C428" s="258" t="str">
        <f>IF(A428="","",IF(VLOOKUP(A428,'IMPRESSÃO (Aux)'!$A$4:$I$1048576,3,0)=0,"",VLOOKUP(A428,'IMPRESSÃO (Aux)'!$A$4:$I$1048576,3,0)))</f>
        <v/>
      </c>
      <c r="D428" s="258" t="str">
        <f>IF(A428="","",SUMIF('IMPRESSÃO (Aux)'!$A$4:$A$1048576,IMPRESSÃO!A428,'IMPRESSÃO (Aux)'!$D$4:$D$1048576))</f>
        <v/>
      </c>
      <c r="E428" s="258" t="str">
        <f>IF(A428="","",VLOOKUP(A428,'IMPRESSÃO (Aux)'!$A$4:$I$1048576,5,0))</f>
        <v/>
      </c>
      <c r="F428" s="258" t="str">
        <f>IF(A428="","",VLOOKUP(A428,'IMPRESSÃO (Aux)'!$A$4:$I$1048576,6,0))</f>
        <v/>
      </c>
      <c r="G428" s="258" t="str">
        <f>IF(A428="","",VLOOKUP(A428,'IMPRESSÃO (Aux)'!$A$4:$I$1048576,7,0))</f>
        <v/>
      </c>
      <c r="H428" s="258" t="str">
        <f>IF(A428="","",VLOOKUP(A428,'IMPRESSÃO (Aux)'!$A$4:$I$1048576,8,0))</f>
        <v/>
      </c>
      <c r="I428" s="259" t="str">
        <f>IF(A428="","",SUMIF('IMPRESSÃO (Aux)'!$A$4:$A$1048576,IMPRESSÃO!A428,'IMPRESSÃO (Aux)'!$I$4:$I$1048576))</f>
        <v/>
      </c>
    </row>
    <row r="429" spans="1:9" hidden="1" x14ac:dyDescent="0.25">
      <c r="A429" s="258" t="str">
        <f>IF('IMPRESSÃO (Aux)'!K429="","",'IMPRESSÃO (Aux)'!K429)</f>
        <v/>
      </c>
      <c r="B429" s="258" t="str">
        <f>IF(A429="","",VLOOKUP(A429,'IMPRESSÃO (Aux)'!$A$4:$I$1048576,2,0))</f>
        <v/>
      </c>
      <c r="C429" s="258" t="str">
        <f>IF(A429="","",IF(VLOOKUP(A429,'IMPRESSÃO (Aux)'!$A$4:$I$1048576,3,0)=0,"",VLOOKUP(A429,'IMPRESSÃO (Aux)'!$A$4:$I$1048576,3,0)))</f>
        <v/>
      </c>
      <c r="D429" s="258" t="str">
        <f>IF(A429="","",SUMIF('IMPRESSÃO (Aux)'!$A$4:$A$1048576,IMPRESSÃO!A429,'IMPRESSÃO (Aux)'!$D$4:$D$1048576))</f>
        <v/>
      </c>
      <c r="E429" s="258" t="str">
        <f>IF(A429="","",VLOOKUP(A429,'IMPRESSÃO (Aux)'!$A$4:$I$1048576,5,0))</f>
        <v/>
      </c>
      <c r="F429" s="258" t="str">
        <f>IF(A429="","",VLOOKUP(A429,'IMPRESSÃO (Aux)'!$A$4:$I$1048576,6,0))</f>
        <v/>
      </c>
      <c r="G429" s="258" t="str">
        <f>IF(A429="","",VLOOKUP(A429,'IMPRESSÃO (Aux)'!$A$4:$I$1048576,7,0))</f>
        <v/>
      </c>
      <c r="H429" s="258" t="str">
        <f>IF(A429="","",VLOOKUP(A429,'IMPRESSÃO (Aux)'!$A$4:$I$1048576,8,0))</f>
        <v/>
      </c>
      <c r="I429" s="259" t="str">
        <f>IF(A429="","",SUMIF('IMPRESSÃO (Aux)'!$A$4:$A$1048576,IMPRESSÃO!A429,'IMPRESSÃO (Aux)'!$I$4:$I$1048576))</f>
        <v/>
      </c>
    </row>
    <row r="430" spans="1:9" hidden="1" x14ac:dyDescent="0.25">
      <c r="A430" s="258" t="str">
        <f>IF('IMPRESSÃO (Aux)'!K430="","",'IMPRESSÃO (Aux)'!K430)</f>
        <v/>
      </c>
      <c r="B430" s="258" t="str">
        <f>IF(A430="","",VLOOKUP(A430,'IMPRESSÃO (Aux)'!$A$4:$I$1048576,2,0))</f>
        <v/>
      </c>
      <c r="C430" s="258" t="str">
        <f>IF(A430="","",IF(VLOOKUP(A430,'IMPRESSÃO (Aux)'!$A$4:$I$1048576,3,0)=0,"",VLOOKUP(A430,'IMPRESSÃO (Aux)'!$A$4:$I$1048576,3,0)))</f>
        <v/>
      </c>
      <c r="D430" s="258" t="str">
        <f>IF(A430="","",SUMIF('IMPRESSÃO (Aux)'!$A$4:$A$1048576,IMPRESSÃO!A430,'IMPRESSÃO (Aux)'!$D$4:$D$1048576))</f>
        <v/>
      </c>
      <c r="E430" s="258" t="str">
        <f>IF(A430="","",VLOOKUP(A430,'IMPRESSÃO (Aux)'!$A$4:$I$1048576,5,0))</f>
        <v/>
      </c>
      <c r="F430" s="258" t="str">
        <f>IF(A430="","",VLOOKUP(A430,'IMPRESSÃO (Aux)'!$A$4:$I$1048576,6,0))</f>
        <v/>
      </c>
      <c r="G430" s="258" t="str">
        <f>IF(A430="","",VLOOKUP(A430,'IMPRESSÃO (Aux)'!$A$4:$I$1048576,7,0))</f>
        <v/>
      </c>
      <c r="H430" s="258" t="str">
        <f>IF(A430="","",VLOOKUP(A430,'IMPRESSÃO (Aux)'!$A$4:$I$1048576,8,0))</f>
        <v/>
      </c>
      <c r="I430" s="259" t="str">
        <f>IF(A430="","",SUMIF('IMPRESSÃO (Aux)'!$A$4:$A$1048576,IMPRESSÃO!A430,'IMPRESSÃO (Aux)'!$I$4:$I$1048576))</f>
        <v/>
      </c>
    </row>
    <row r="431" spans="1:9" hidden="1" x14ac:dyDescent="0.25">
      <c r="A431" s="258" t="str">
        <f>IF('IMPRESSÃO (Aux)'!K431="","",'IMPRESSÃO (Aux)'!K431)</f>
        <v/>
      </c>
      <c r="B431" s="258" t="str">
        <f>IF(A431="","",VLOOKUP(A431,'IMPRESSÃO (Aux)'!$A$4:$I$1048576,2,0))</f>
        <v/>
      </c>
      <c r="C431" s="258" t="str">
        <f>IF(A431="","",IF(VLOOKUP(A431,'IMPRESSÃO (Aux)'!$A$4:$I$1048576,3,0)=0,"",VLOOKUP(A431,'IMPRESSÃO (Aux)'!$A$4:$I$1048576,3,0)))</f>
        <v/>
      </c>
      <c r="D431" s="258" t="str">
        <f>IF(A431="","",SUMIF('IMPRESSÃO (Aux)'!$A$4:$A$1048576,IMPRESSÃO!A431,'IMPRESSÃO (Aux)'!$D$4:$D$1048576))</f>
        <v/>
      </c>
      <c r="E431" s="258" t="str">
        <f>IF(A431="","",VLOOKUP(A431,'IMPRESSÃO (Aux)'!$A$4:$I$1048576,5,0))</f>
        <v/>
      </c>
      <c r="F431" s="258" t="str">
        <f>IF(A431="","",VLOOKUP(A431,'IMPRESSÃO (Aux)'!$A$4:$I$1048576,6,0))</f>
        <v/>
      </c>
      <c r="G431" s="258" t="str">
        <f>IF(A431="","",VLOOKUP(A431,'IMPRESSÃO (Aux)'!$A$4:$I$1048576,7,0))</f>
        <v/>
      </c>
      <c r="H431" s="258" t="str">
        <f>IF(A431="","",VLOOKUP(A431,'IMPRESSÃO (Aux)'!$A$4:$I$1048576,8,0))</f>
        <v/>
      </c>
      <c r="I431" s="259" t="str">
        <f>IF(A431="","",SUMIF('IMPRESSÃO (Aux)'!$A$4:$A$1048576,IMPRESSÃO!A431,'IMPRESSÃO (Aux)'!$I$4:$I$1048576))</f>
        <v/>
      </c>
    </row>
    <row r="432" spans="1:9" hidden="1" x14ac:dyDescent="0.25">
      <c r="A432" s="258" t="str">
        <f>IF('IMPRESSÃO (Aux)'!K432="","",'IMPRESSÃO (Aux)'!K432)</f>
        <v/>
      </c>
      <c r="B432" s="258" t="str">
        <f>IF(A432="","",VLOOKUP(A432,'IMPRESSÃO (Aux)'!$A$4:$I$1048576,2,0))</f>
        <v/>
      </c>
      <c r="C432" s="258" t="str">
        <f>IF(A432="","",IF(VLOOKUP(A432,'IMPRESSÃO (Aux)'!$A$4:$I$1048576,3,0)=0,"",VLOOKUP(A432,'IMPRESSÃO (Aux)'!$A$4:$I$1048576,3,0)))</f>
        <v/>
      </c>
      <c r="D432" s="258" t="str">
        <f>IF(A432="","",SUMIF('IMPRESSÃO (Aux)'!$A$4:$A$1048576,IMPRESSÃO!A432,'IMPRESSÃO (Aux)'!$D$4:$D$1048576))</f>
        <v/>
      </c>
      <c r="E432" s="258" t="str">
        <f>IF(A432="","",VLOOKUP(A432,'IMPRESSÃO (Aux)'!$A$4:$I$1048576,5,0))</f>
        <v/>
      </c>
      <c r="F432" s="258" t="str">
        <f>IF(A432="","",VLOOKUP(A432,'IMPRESSÃO (Aux)'!$A$4:$I$1048576,6,0))</f>
        <v/>
      </c>
      <c r="G432" s="258" t="str">
        <f>IF(A432="","",VLOOKUP(A432,'IMPRESSÃO (Aux)'!$A$4:$I$1048576,7,0))</f>
        <v/>
      </c>
      <c r="H432" s="258" t="str">
        <f>IF(A432="","",VLOOKUP(A432,'IMPRESSÃO (Aux)'!$A$4:$I$1048576,8,0))</f>
        <v/>
      </c>
      <c r="I432" s="259" t="str">
        <f>IF(A432="","",SUMIF('IMPRESSÃO (Aux)'!$A$4:$A$1048576,IMPRESSÃO!A432,'IMPRESSÃO (Aux)'!$I$4:$I$1048576))</f>
        <v/>
      </c>
    </row>
    <row r="433" spans="1:9" hidden="1" x14ac:dyDescent="0.25">
      <c r="A433" s="258" t="str">
        <f>IF('IMPRESSÃO (Aux)'!K433="","",'IMPRESSÃO (Aux)'!K433)</f>
        <v/>
      </c>
      <c r="B433" s="258" t="str">
        <f>IF(A433="","",VLOOKUP(A433,'IMPRESSÃO (Aux)'!$A$4:$I$1048576,2,0))</f>
        <v/>
      </c>
      <c r="C433" s="258" t="str">
        <f>IF(A433="","",IF(VLOOKUP(A433,'IMPRESSÃO (Aux)'!$A$4:$I$1048576,3,0)=0,"",VLOOKUP(A433,'IMPRESSÃO (Aux)'!$A$4:$I$1048576,3,0)))</f>
        <v/>
      </c>
      <c r="D433" s="258" t="str">
        <f>IF(A433="","",SUMIF('IMPRESSÃO (Aux)'!$A$4:$A$1048576,IMPRESSÃO!A433,'IMPRESSÃO (Aux)'!$D$4:$D$1048576))</f>
        <v/>
      </c>
      <c r="E433" s="258" t="str">
        <f>IF(A433="","",VLOOKUP(A433,'IMPRESSÃO (Aux)'!$A$4:$I$1048576,5,0))</f>
        <v/>
      </c>
      <c r="F433" s="258" t="str">
        <f>IF(A433="","",VLOOKUP(A433,'IMPRESSÃO (Aux)'!$A$4:$I$1048576,6,0))</f>
        <v/>
      </c>
      <c r="G433" s="258" t="str">
        <f>IF(A433="","",VLOOKUP(A433,'IMPRESSÃO (Aux)'!$A$4:$I$1048576,7,0))</f>
        <v/>
      </c>
      <c r="H433" s="258" t="str">
        <f>IF(A433="","",VLOOKUP(A433,'IMPRESSÃO (Aux)'!$A$4:$I$1048576,8,0))</f>
        <v/>
      </c>
      <c r="I433" s="259" t="str">
        <f>IF(A433="","",SUMIF('IMPRESSÃO (Aux)'!$A$4:$A$1048576,IMPRESSÃO!A433,'IMPRESSÃO (Aux)'!$I$4:$I$1048576))</f>
        <v/>
      </c>
    </row>
    <row r="434" spans="1:9" hidden="1" x14ac:dyDescent="0.25">
      <c r="A434" s="258" t="str">
        <f>IF('IMPRESSÃO (Aux)'!K434="","",'IMPRESSÃO (Aux)'!K434)</f>
        <v/>
      </c>
      <c r="B434" s="258" t="str">
        <f>IF(A434="","",VLOOKUP(A434,'IMPRESSÃO (Aux)'!$A$4:$I$1048576,2,0))</f>
        <v/>
      </c>
      <c r="C434" s="258" t="str">
        <f>IF(A434="","",IF(VLOOKUP(A434,'IMPRESSÃO (Aux)'!$A$4:$I$1048576,3,0)=0,"",VLOOKUP(A434,'IMPRESSÃO (Aux)'!$A$4:$I$1048576,3,0)))</f>
        <v/>
      </c>
      <c r="D434" s="258" t="str">
        <f>IF(A434="","",SUMIF('IMPRESSÃO (Aux)'!$A$4:$A$1048576,IMPRESSÃO!A434,'IMPRESSÃO (Aux)'!$D$4:$D$1048576))</f>
        <v/>
      </c>
      <c r="E434" s="258" t="str">
        <f>IF(A434="","",VLOOKUP(A434,'IMPRESSÃO (Aux)'!$A$4:$I$1048576,5,0))</f>
        <v/>
      </c>
      <c r="F434" s="258" t="str">
        <f>IF(A434="","",VLOOKUP(A434,'IMPRESSÃO (Aux)'!$A$4:$I$1048576,6,0))</f>
        <v/>
      </c>
      <c r="G434" s="258" t="str">
        <f>IF(A434="","",VLOOKUP(A434,'IMPRESSÃO (Aux)'!$A$4:$I$1048576,7,0))</f>
        <v/>
      </c>
      <c r="H434" s="258" t="str">
        <f>IF(A434="","",VLOOKUP(A434,'IMPRESSÃO (Aux)'!$A$4:$I$1048576,8,0))</f>
        <v/>
      </c>
      <c r="I434" s="259" t="str">
        <f>IF(A434="","",SUMIF('IMPRESSÃO (Aux)'!$A$4:$A$1048576,IMPRESSÃO!A434,'IMPRESSÃO (Aux)'!$I$4:$I$1048576))</f>
        <v/>
      </c>
    </row>
    <row r="435" spans="1:9" hidden="1" x14ac:dyDescent="0.25">
      <c r="A435" s="258" t="str">
        <f>IF('IMPRESSÃO (Aux)'!K435="","",'IMPRESSÃO (Aux)'!K435)</f>
        <v/>
      </c>
      <c r="B435" s="258" t="str">
        <f>IF(A435="","",VLOOKUP(A435,'IMPRESSÃO (Aux)'!$A$4:$I$1048576,2,0))</f>
        <v/>
      </c>
      <c r="C435" s="258" t="str">
        <f>IF(A435="","",IF(VLOOKUP(A435,'IMPRESSÃO (Aux)'!$A$4:$I$1048576,3,0)=0,"",VLOOKUP(A435,'IMPRESSÃO (Aux)'!$A$4:$I$1048576,3,0)))</f>
        <v/>
      </c>
      <c r="D435" s="258" t="str">
        <f>IF(A435="","",SUMIF('IMPRESSÃO (Aux)'!$A$4:$A$1048576,IMPRESSÃO!A435,'IMPRESSÃO (Aux)'!$D$4:$D$1048576))</f>
        <v/>
      </c>
      <c r="E435" s="258" t="str">
        <f>IF(A435="","",VLOOKUP(A435,'IMPRESSÃO (Aux)'!$A$4:$I$1048576,5,0))</f>
        <v/>
      </c>
      <c r="F435" s="258" t="str">
        <f>IF(A435="","",VLOOKUP(A435,'IMPRESSÃO (Aux)'!$A$4:$I$1048576,6,0))</f>
        <v/>
      </c>
      <c r="G435" s="258" t="str">
        <f>IF(A435="","",VLOOKUP(A435,'IMPRESSÃO (Aux)'!$A$4:$I$1048576,7,0))</f>
        <v/>
      </c>
      <c r="H435" s="258" t="str">
        <f>IF(A435="","",VLOOKUP(A435,'IMPRESSÃO (Aux)'!$A$4:$I$1048576,8,0))</f>
        <v/>
      </c>
      <c r="I435" s="259" t="str">
        <f>IF(A435="","",SUMIF('IMPRESSÃO (Aux)'!$A$4:$A$1048576,IMPRESSÃO!A435,'IMPRESSÃO (Aux)'!$I$4:$I$1048576))</f>
        <v/>
      </c>
    </row>
    <row r="436" spans="1:9" hidden="1" x14ac:dyDescent="0.25">
      <c r="A436" s="258" t="str">
        <f>IF('IMPRESSÃO (Aux)'!K436="","",'IMPRESSÃO (Aux)'!K436)</f>
        <v/>
      </c>
      <c r="B436" s="258" t="str">
        <f>IF(A436="","",VLOOKUP(A436,'IMPRESSÃO (Aux)'!$A$4:$I$1048576,2,0))</f>
        <v/>
      </c>
      <c r="C436" s="258" t="str">
        <f>IF(A436="","",IF(VLOOKUP(A436,'IMPRESSÃO (Aux)'!$A$4:$I$1048576,3,0)=0,"",VLOOKUP(A436,'IMPRESSÃO (Aux)'!$A$4:$I$1048576,3,0)))</f>
        <v/>
      </c>
      <c r="D436" s="258" t="str">
        <f>IF(A436="","",SUMIF('IMPRESSÃO (Aux)'!$A$4:$A$1048576,IMPRESSÃO!A436,'IMPRESSÃO (Aux)'!$D$4:$D$1048576))</f>
        <v/>
      </c>
      <c r="E436" s="258" t="str">
        <f>IF(A436="","",VLOOKUP(A436,'IMPRESSÃO (Aux)'!$A$4:$I$1048576,5,0))</f>
        <v/>
      </c>
      <c r="F436" s="258" t="str">
        <f>IF(A436="","",VLOOKUP(A436,'IMPRESSÃO (Aux)'!$A$4:$I$1048576,6,0))</f>
        <v/>
      </c>
      <c r="G436" s="258" t="str">
        <f>IF(A436="","",VLOOKUP(A436,'IMPRESSÃO (Aux)'!$A$4:$I$1048576,7,0))</f>
        <v/>
      </c>
      <c r="H436" s="258" t="str">
        <f>IF(A436="","",VLOOKUP(A436,'IMPRESSÃO (Aux)'!$A$4:$I$1048576,8,0))</f>
        <v/>
      </c>
      <c r="I436" s="259" t="str">
        <f>IF(A436="","",SUMIF('IMPRESSÃO (Aux)'!$A$4:$A$1048576,IMPRESSÃO!A436,'IMPRESSÃO (Aux)'!$I$4:$I$1048576))</f>
        <v/>
      </c>
    </row>
    <row r="437" spans="1:9" hidden="1" x14ac:dyDescent="0.25">
      <c r="A437" s="258" t="str">
        <f>IF('IMPRESSÃO (Aux)'!K437="","",'IMPRESSÃO (Aux)'!K437)</f>
        <v/>
      </c>
      <c r="B437" s="258" t="str">
        <f>IF(A437="","",VLOOKUP(A437,'IMPRESSÃO (Aux)'!$A$4:$I$1048576,2,0))</f>
        <v/>
      </c>
      <c r="C437" s="258" t="str">
        <f>IF(A437="","",IF(VLOOKUP(A437,'IMPRESSÃO (Aux)'!$A$4:$I$1048576,3,0)=0,"",VLOOKUP(A437,'IMPRESSÃO (Aux)'!$A$4:$I$1048576,3,0)))</f>
        <v/>
      </c>
      <c r="D437" s="258" t="str">
        <f>IF(A437="","",SUMIF('IMPRESSÃO (Aux)'!$A$4:$A$1048576,IMPRESSÃO!A437,'IMPRESSÃO (Aux)'!$D$4:$D$1048576))</f>
        <v/>
      </c>
      <c r="E437" s="258" t="str">
        <f>IF(A437="","",VLOOKUP(A437,'IMPRESSÃO (Aux)'!$A$4:$I$1048576,5,0))</f>
        <v/>
      </c>
      <c r="F437" s="258" t="str">
        <f>IF(A437="","",VLOOKUP(A437,'IMPRESSÃO (Aux)'!$A$4:$I$1048576,6,0))</f>
        <v/>
      </c>
      <c r="G437" s="258" t="str">
        <f>IF(A437="","",VLOOKUP(A437,'IMPRESSÃO (Aux)'!$A$4:$I$1048576,7,0))</f>
        <v/>
      </c>
      <c r="H437" s="258" t="str">
        <f>IF(A437="","",VLOOKUP(A437,'IMPRESSÃO (Aux)'!$A$4:$I$1048576,8,0))</f>
        <v/>
      </c>
      <c r="I437" s="259" t="str">
        <f>IF(A437="","",SUMIF('IMPRESSÃO (Aux)'!$A$4:$A$1048576,IMPRESSÃO!A437,'IMPRESSÃO (Aux)'!$I$4:$I$1048576))</f>
        <v/>
      </c>
    </row>
    <row r="438" spans="1:9" hidden="1" x14ac:dyDescent="0.25">
      <c r="A438" s="258" t="str">
        <f>IF('IMPRESSÃO (Aux)'!K438="","",'IMPRESSÃO (Aux)'!K438)</f>
        <v/>
      </c>
      <c r="B438" s="258" t="str">
        <f>IF(A438="","",VLOOKUP(A438,'IMPRESSÃO (Aux)'!$A$4:$I$1048576,2,0))</f>
        <v/>
      </c>
      <c r="C438" s="258" t="str">
        <f>IF(A438="","",IF(VLOOKUP(A438,'IMPRESSÃO (Aux)'!$A$4:$I$1048576,3,0)=0,"",VLOOKUP(A438,'IMPRESSÃO (Aux)'!$A$4:$I$1048576,3,0)))</f>
        <v/>
      </c>
      <c r="D438" s="258" t="str">
        <f>IF(A438="","",SUMIF('IMPRESSÃO (Aux)'!$A$4:$A$1048576,IMPRESSÃO!A438,'IMPRESSÃO (Aux)'!$D$4:$D$1048576))</f>
        <v/>
      </c>
      <c r="E438" s="258" t="str">
        <f>IF(A438="","",VLOOKUP(A438,'IMPRESSÃO (Aux)'!$A$4:$I$1048576,5,0))</f>
        <v/>
      </c>
      <c r="F438" s="258" t="str">
        <f>IF(A438="","",VLOOKUP(A438,'IMPRESSÃO (Aux)'!$A$4:$I$1048576,6,0))</f>
        <v/>
      </c>
      <c r="G438" s="258" t="str">
        <f>IF(A438="","",VLOOKUP(A438,'IMPRESSÃO (Aux)'!$A$4:$I$1048576,7,0))</f>
        <v/>
      </c>
      <c r="H438" s="258" t="str">
        <f>IF(A438="","",VLOOKUP(A438,'IMPRESSÃO (Aux)'!$A$4:$I$1048576,8,0))</f>
        <v/>
      </c>
      <c r="I438" s="259" t="str">
        <f>IF(A438="","",SUMIF('IMPRESSÃO (Aux)'!$A$4:$A$1048576,IMPRESSÃO!A438,'IMPRESSÃO (Aux)'!$I$4:$I$1048576))</f>
        <v/>
      </c>
    </row>
    <row r="439" spans="1:9" hidden="1" x14ac:dyDescent="0.25">
      <c r="A439" s="258" t="str">
        <f>IF('IMPRESSÃO (Aux)'!K439="","",'IMPRESSÃO (Aux)'!K439)</f>
        <v/>
      </c>
      <c r="B439" s="258" t="str">
        <f>IF(A439="","",VLOOKUP(A439,'IMPRESSÃO (Aux)'!$A$4:$I$1048576,2,0))</f>
        <v/>
      </c>
      <c r="C439" s="258" t="str">
        <f>IF(A439="","",IF(VLOOKUP(A439,'IMPRESSÃO (Aux)'!$A$4:$I$1048576,3,0)=0,"",VLOOKUP(A439,'IMPRESSÃO (Aux)'!$A$4:$I$1048576,3,0)))</f>
        <v/>
      </c>
      <c r="D439" s="258" t="str">
        <f>IF(A439="","",SUMIF('IMPRESSÃO (Aux)'!$A$4:$A$1048576,IMPRESSÃO!A439,'IMPRESSÃO (Aux)'!$D$4:$D$1048576))</f>
        <v/>
      </c>
      <c r="E439" s="258" t="str">
        <f>IF(A439="","",VLOOKUP(A439,'IMPRESSÃO (Aux)'!$A$4:$I$1048576,5,0))</f>
        <v/>
      </c>
      <c r="F439" s="258" t="str">
        <f>IF(A439="","",VLOOKUP(A439,'IMPRESSÃO (Aux)'!$A$4:$I$1048576,6,0))</f>
        <v/>
      </c>
      <c r="G439" s="258" t="str">
        <f>IF(A439="","",VLOOKUP(A439,'IMPRESSÃO (Aux)'!$A$4:$I$1048576,7,0))</f>
        <v/>
      </c>
      <c r="H439" s="258" t="str">
        <f>IF(A439="","",VLOOKUP(A439,'IMPRESSÃO (Aux)'!$A$4:$I$1048576,8,0))</f>
        <v/>
      </c>
      <c r="I439" s="259" t="str">
        <f>IF(A439="","",SUMIF('IMPRESSÃO (Aux)'!$A$4:$A$1048576,IMPRESSÃO!A439,'IMPRESSÃO (Aux)'!$I$4:$I$1048576))</f>
        <v/>
      </c>
    </row>
    <row r="440" spans="1:9" hidden="1" x14ac:dyDescent="0.25">
      <c r="A440" s="258" t="str">
        <f>IF('IMPRESSÃO (Aux)'!K440="","",'IMPRESSÃO (Aux)'!K440)</f>
        <v/>
      </c>
      <c r="B440" s="258" t="str">
        <f>IF(A440="","",VLOOKUP(A440,'IMPRESSÃO (Aux)'!$A$4:$I$1048576,2,0))</f>
        <v/>
      </c>
      <c r="C440" s="258" t="str">
        <f>IF(A440="","",IF(VLOOKUP(A440,'IMPRESSÃO (Aux)'!$A$4:$I$1048576,3,0)=0,"",VLOOKUP(A440,'IMPRESSÃO (Aux)'!$A$4:$I$1048576,3,0)))</f>
        <v/>
      </c>
      <c r="D440" s="258" t="str">
        <f>IF(A440="","",SUMIF('IMPRESSÃO (Aux)'!$A$4:$A$1048576,IMPRESSÃO!A440,'IMPRESSÃO (Aux)'!$D$4:$D$1048576))</f>
        <v/>
      </c>
      <c r="E440" s="258" t="str">
        <f>IF(A440="","",VLOOKUP(A440,'IMPRESSÃO (Aux)'!$A$4:$I$1048576,5,0))</f>
        <v/>
      </c>
      <c r="F440" s="258" t="str">
        <f>IF(A440="","",VLOOKUP(A440,'IMPRESSÃO (Aux)'!$A$4:$I$1048576,6,0))</f>
        <v/>
      </c>
      <c r="G440" s="258" t="str">
        <f>IF(A440="","",VLOOKUP(A440,'IMPRESSÃO (Aux)'!$A$4:$I$1048576,7,0))</f>
        <v/>
      </c>
      <c r="H440" s="258" t="str">
        <f>IF(A440="","",VLOOKUP(A440,'IMPRESSÃO (Aux)'!$A$4:$I$1048576,8,0))</f>
        <v/>
      </c>
      <c r="I440" s="259" t="str">
        <f>IF(A440="","",SUMIF('IMPRESSÃO (Aux)'!$A$4:$A$1048576,IMPRESSÃO!A440,'IMPRESSÃO (Aux)'!$I$4:$I$1048576))</f>
        <v/>
      </c>
    </row>
    <row r="441" spans="1:9" hidden="1" x14ac:dyDescent="0.25">
      <c r="A441" s="258" t="str">
        <f>IF('IMPRESSÃO (Aux)'!K441="","",'IMPRESSÃO (Aux)'!K441)</f>
        <v/>
      </c>
      <c r="B441" s="258" t="str">
        <f>IF(A441="","",VLOOKUP(A441,'IMPRESSÃO (Aux)'!$A$4:$I$1048576,2,0))</f>
        <v/>
      </c>
      <c r="C441" s="258" t="str">
        <f>IF(A441="","",IF(VLOOKUP(A441,'IMPRESSÃO (Aux)'!$A$4:$I$1048576,3,0)=0,"",VLOOKUP(A441,'IMPRESSÃO (Aux)'!$A$4:$I$1048576,3,0)))</f>
        <v/>
      </c>
      <c r="D441" s="258" t="str">
        <f>IF(A441="","",SUMIF('IMPRESSÃO (Aux)'!$A$4:$A$1048576,IMPRESSÃO!A441,'IMPRESSÃO (Aux)'!$D$4:$D$1048576))</f>
        <v/>
      </c>
      <c r="E441" s="258" t="str">
        <f>IF(A441="","",VLOOKUP(A441,'IMPRESSÃO (Aux)'!$A$4:$I$1048576,5,0))</f>
        <v/>
      </c>
      <c r="F441" s="258" t="str">
        <f>IF(A441="","",VLOOKUP(A441,'IMPRESSÃO (Aux)'!$A$4:$I$1048576,6,0))</f>
        <v/>
      </c>
      <c r="G441" s="258" t="str">
        <f>IF(A441="","",VLOOKUP(A441,'IMPRESSÃO (Aux)'!$A$4:$I$1048576,7,0))</f>
        <v/>
      </c>
      <c r="H441" s="258" t="str">
        <f>IF(A441="","",VLOOKUP(A441,'IMPRESSÃO (Aux)'!$A$4:$I$1048576,8,0))</f>
        <v/>
      </c>
      <c r="I441" s="259" t="str">
        <f>IF(A441="","",SUMIF('IMPRESSÃO (Aux)'!$A$4:$A$1048576,IMPRESSÃO!A441,'IMPRESSÃO (Aux)'!$I$4:$I$1048576))</f>
        <v/>
      </c>
    </row>
    <row r="442" spans="1:9" hidden="1" x14ac:dyDescent="0.25">
      <c r="A442" s="258" t="str">
        <f>IF('IMPRESSÃO (Aux)'!K442="","",'IMPRESSÃO (Aux)'!K442)</f>
        <v/>
      </c>
      <c r="B442" s="258" t="str">
        <f>IF(A442="","",VLOOKUP(A442,'IMPRESSÃO (Aux)'!$A$4:$I$1048576,2,0))</f>
        <v/>
      </c>
      <c r="C442" s="258" t="str">
        <f>IF(A442="","",IF(VLOOKUP(A442,'IMPRESSÃO (Aux)'!$A$4:$I$1048576,3,0)=0,"",VLOOKUP(A442,'IMPRESSÃO (Aux)'!$A$4:$I$1048576,3,0)))</f>
        <v/>
      </c>
      <c r="D442" s="258" t="str">
        <f>IF(A442="","",SUMIF('IMPRESSÃO (Aux)'!$A$4:$A$1048576,IMPRESSÃO!A442,'IMPRESSÃO (Aux)'!$D$4:$D$1048576))</f>
        <v/>
      </c>
      <c r="E442" s="258" t="str">
        <f>IF(A442="","",VLOOKUP(A442,'IMPRESSÃO (Aux)'!$A$4:$I$1048576,5,0))</f>
        <v/>
      </c>
      <c r="F442" s="258" t="str">
        <f>IF(A442="","",VLOOKUP(A442,'IMPRESSÃO (Aux)'!$A$4:$I$1048576,6,0))</f>
        <v/>
      </c>
      <c r="G442" s="258" t="str">
        <f>IF(A442="","",VLOOKUP(A442,'IMPRESSÃO (Aux)'!$A$4:$I$1048576,7,0))</f>
        <v/>
      </c>
      <c r="H442" s="258" t="str">
        <f>IF(A442="","",VLOOKUP(A442,'IMPRESSÃO (Aux)'!$A$4:$I$1048576,8,0))</f>
        <v/>
      </c>
      <c r="I442" s="259" t="str">
        <f>IF(A442="","",SUMIF('IMPRESSÃO (Aux)'!$A$4:$A$1048576,IMPRESSÃO!A442,'IMPRESSÃO (Aux)'!$I$4:$I$1048576))</f>
        <v/>
      </c>
    </row>
    <row r="443" spans="1:9" hidden="1" x14ac:dyDescent="0.25">
      <c r="A443" s="258" t="str">
        <f>IF('IMPRESSÃO (Aux)'!K443="","",'IMPRESSÃO (Aux)'!K443)</f>
        <v/>
      </c>
      <c r="B443" s="258" t="str">
        <f>IF(A443="","",VLOOKUP(A443,'IMPRESSÃO (Aux)'!$A$4:$I$1048576,2,0))</f>
        <v/>
      </c>
      <c r="C443" s="258" t="str">
        <f>IF(A443="","",IF(VLOOKUP(A443,'IMPRESSÃO (Aux)'!$A$4:$I$1048576,3,0)=0,"",VLOOKUP(A443,'IMPRESSÃO (Aux)'!$A$4:$I$1048576,3,0)))</f>
        <v/>
      </c>
      <c r="D443" s="258" t="str">
        <f>IF(A443="","",SUMIF('IMPRESSÃO (Aux)'!$A$4:$A$1048576,IMPRESSÃO!A443,'IMPRESSÃO (Aux)'!$D$4:$D$1048576))</f>
        <v/>
      </c>
      <c r="E443" s="258" t="str">
        <f>IF(A443="","",VLOOKUP(A443,'IMPRESSÃO (Aux)'!$A$4:$I$1048576,5,0))</f>
        <v/>
      </c>
      <c r="F443" s="258" t="str">
        <f>IF(A443="","",VLOOKUP(A443,'IMPRESSÃO (Aux)'!$A$4:$I$1048576,6,0))</f>
        <v/>
      </c>
      <c r="G443" s="258" t="str">
        <f>IF(A443="","",VLOOKUP(A443,'IMPRESSÃO (Aux)'!$A$4:$I$1048576,7,0))</f>
        <v/>
      </c>
      <c r="H443" s="258" t="str">
        <f>IF(A443="","",VLOOKUP(A443,'IMPRESSÃO (Aux)'!$A$4:$I$1048576,8,0))</f>
        <v/>
      </c>
      <c r="I443" s="259" t="str">
        <f>IF(A443="","",SUMIF('IMPRESSÃO (Aux)'!$A$4:$A$1048576,IMPRESSÃO!A443,'IMPRESSÃO (Aux)'!$I$4:$I$1048576))</f>
        <v/>
      </c>
    </row>
    <row r="444" spans="1:9" hidden="1" x14ac:dyDescent="0.25">
      <c r="A444" s="258" t="str">
        <f>IF('IMPRESSÃO (Aux)'!K444="","",'IMPRESSÃO (Aux)'!K444)</f>
        <v/>
      </c>
      <c r="B444" s="258" t="str">
        <f>IF(A444="","",VLOOKUP(A444,'IMPRESSÃO (Aux)'!$A$4:$I$1048576,2,0))</f>
        <v/>
      </c>
      <c r="C444" s="258" t="str">
        <f>IF(A444="","",IF(VLOOKUP(A444,'IMPRESSÃO (Aux)'!$A$4:$I$1048576,3,0)=0,"",VLOOKUP(A444,'IMPRESSÃO (Aux)'!$A$4:$I$1048576,3,0)))</f>
        <v/>
      </c>
      <c r="D444" s="258" t="str">
        <f>IF(A444="","",SUMIF('IMPRESSÃO (Aux)'!$A$4:$A$1048576,IMPRESSÃO!A444,'IMPRESSÃO (Aux)'!$D$4:$D$1048576))</f>
        <v/>
      </c>
      <c r="E444" s="258" t="str">
        <f>IF(A444="","",VLOOKUP(A444,'IMPRESSÃO (Aux)'!$A$4:$I$1048576,5,0))</f>
        <v/>
      </c>
      <c r="F444" s="258" t="str">
        <f>IF(A444="","",VLOOKUP(A444,'IMPRESSÃO (Aux)'!$A$4:$I$1048576,6,0))</f>
        <v/>
      </c>
      <c r="G444" s="258" t="str">
        <f>IF(A444="","",VLOOKUP(A444,'IMPRESSÃO (Aux)'!$A$4:$I$1048576,7,0))</f>
        <v/>
      </c>
      <c r="H444" s="258" t="str">
        <f>IF(A444="","",VLOOKUP(A444,'IMPRESSÃO (Aux)'!$A$4:$I$1048576,8,0))</f>
        <v/>
      </c>
      <c r="I444" s="259" t="str">
        <f>IF(A444="","",SUMIF('IMPRESSÃO (Aux)'!$A$4:$A$1048576,IMPRESSÃO!A444,'IMPRESSÃO (Aux)'!$I$4:$I$1048576))</f>
        <v/>
      </c>
    </row>
    <row r="445" spans="1:9" hidden="1" x14ac:dyDescent="0.25">
      <c r="A445" s="258" t="str">
        <f>IF('IMPRESSÃO (Aux)'!K445="","",'IMPRESSÃO (Aux)'!K445)</f>
        <v/>
      </c>
      <c r="B445" s="258" t="str">
        <f>IF(A445="","",VLOOKUP(A445,'IMPRESSÃO (Aux)'!$A$4:$I$1048576,2,0))</f>
        <v/>
      </c>
      <c r="C445" s="258" t="str">
        <f>IF(A445="","",IF(VLOOKUP(A445,'IMPRESSÃO (Aux)'!$A$4:$I$1048576,3,0)=0,"",VLOOKUP(A445,'IMPRESSÃO (Aux)'!$A$4:$I$1048576,3,0)))</f>
        <v/>
      </c>
      <c r="D445" s="258" t="str">
        <f>IF(A445="","",SUMIF('IMPRESSÃO (Aux)'!$A$4:$A$1048576,IMPRESSÃO!A445,'IMPRESSÃO (Aux)'!$D$4:$D$1048576))</f>
        <v/>
      </c>
      <c r="E445" s="258" t="str">
        <f>IF(A445="","",VLOOKUP(A445,'IMPRESSÃO (Aux)'!$A$4:$I$1048576,5,0))</f>
        <v/>
      </c>
      <c r="F445" s="258" t="str">
        <f>IF(A445="","",VLOOKUP(A445,'IMPRESSÃO (Aux)'!$A$4:$I$1048576,6,0))</f>
        <v/>
      </c>
      <c r="G445" s="258" t="str">
        <f>IF(A445="","",VLOOKUP(A445,'IMPRESSÃO (Aux)'!$A$4:$I$1048576,7,0))</f>
        <v/>
      </c>
      <c r="H445" s="258" t="str">
        <f>IF(A445="","",VLOOKUP(A445,'IMPRESSÃO (Aux)'!$A$4:$I$1048576,8,0))</f>
        <v/>
      </c>
      <c r="I445" s="259" t="str">
        <f>IF(A445="","",SUMIF('IMPRESSÃO (Aux)'!$A$4:$A$1048576,IMPRESSÃO!A445,'IMPRESSÃO (Aux)'!$I$4:$I$1048576))</f>
        <v/>
      </c>
    </row>
    <row r="446" spans="1:9" hidden="1" x14ac:dyDescent="0.25">
      <c r="A446" s="258" t="str">
        <f>IF('IMPRESSÃO (Aux)'!K446="","",'IMPRESSÃO (Aux)'!K446)</f>
        <v/>
      </c>
      <c r="B446" s="258" t="str">
        <f>IF(A446="","",VLOOKUP(A446,'IMPRESSÃO (Aux)'!$A$4:$I$1048576,2,0))</f>
        <v/>
      </c>
      <c r="C446" s="258" t="str">
        <f>IF(A446="","",IF(VLOOKUP(A446,'IMPRESSÃO (Aux)'!$A$4:$I$1048576,3,0)=0,"",VLOOKUP(A446,'IMPRESSÃO (Aux)'!$A$4:$I$1048576,3,0)))</f>
        <v/>
      </c>
      <c r="D446" s="258" t="str">
        <f>IF(A446="","",SUMIF('IMPRESSÃO (Aux)'!$A$4:$A$1048576,IMPRESSÃO!A446,'IMPRESSÃO (Aux)'!$D$4:$D$1048576))</f>
        <v/>
      </c>
      <c r="E446" s="258" t="str">
        <f>IF(A446="","",VLOOKUP(A446,'IMPRESSÃO (Aux)'!$A$4:$I$1048576,5,0))</f>
        <v/>
      </c>
      <c r="F446" s="258" t="str">
        <f>IF(A446="","",VLOOKUP(A446,'IMPRESSÃO (Aux)'!$A$4:$I$1048576,6,0))</f>
        <v/>
      </c>
      <c r="G446" s="258" t="str">
        <f>IF(A446="","",VLOOKUP(A446,'IMPRESSÃO (Aux)'!$A$4:$I$1048576,7,0))</f>
        <v/>
      </c>
      <c r="H446" s="258" t="str">
        <f>IF(A446="","",VLOOKUP(A446,'IMPRESSÃO (Aux)'!$A$4:$I$1048576,8,0))</f>
        <v/>
      </c>
      <c r="I446" s="259" t="str">
        <f>IF(A446="","",SUMIF('IMPRESSÃO (Aux)'!$A$4:$A$1048576,IMPRESSÃO!A446,'IMPRESSÃO (Aux)'!$I$4:$I$1048576))</f>
        <v/>
      </c>
    </row>
    <row r="447" spans="1:9" hidden="1" x14ac:dyDescent="0.25">
      <c r="A447" s="258" t="str">
        <f>IF('IMPRESSÃO (Aux)'!K447="","",'IMPRESSÃO (Aux)'!K447)</f>
        <v/>
      </c>
      <c r="B447" s="258" t="str">
        <f>IF(A447="","",VLOOKUP(A447,'IMPRESSÃO (Aux)'!$A$4:$I$1048576,2,0))</f>
        <v/>
      </c>
      <c r="C447" s="258" t="str">
        <f>IF(A447="","",IF(VLOOKUP(A447,'IMPRESSÃO (Aux)'!$A$4:$I$1048576,3,0)=0,"",VLOOKUP(A447,'IMPRESSÃO (Aux)'!$A$4:$I$1048576,3,0)))</f>
        <v/>
      </c>
      <c r="D447" s="258" t="str">
        <f>IF(A447="","",SUMIF('IMPRESSÃO (Aux)'!$A$4:$A$1048576,IMPRESSÃO!A447,'IMPRESSÃO (Aux)'!$D$4:$D$1048576))</f>
        <v/>
      </c>
      <c r="E447" s="258" t="str">
        <f>IF(A447="","",VLOOKUP(A447,'IMPRESSÃO (Aux)'!$A$4:$I$1048576,5,0))</f>
        <v/>
      </c>
      <c r="F447" s="258" t="str">
        <f>IF(A447="","",VLOOKUP(A447,'IMPRESSÃO (Aux)'!$A$4:$I$1048576,6,0))</f>
        <v/>
      </c>
      <c r="G447" s="258" t="str">
        <f>IF(A447="","",VLOOKUP(A447,'IMPRESSÃO (Aux)'!$A$4:$I$1048576,7,0))</f>
        <v/>
      </c>
      <c r="H447" s="258" t="str">
        <f>IF(A447="","",VLOOKUP(A447,'IMPRESSÃO (Aux)'!$A$4:$I$1048576,8,0))</f>
        <v/>
      </c>
      <c r="I447" s="259" t="str">
        <f>IF(A447="","",SUMIF('IMPRESSÃO (Aux)'!$A$4:$A$1048576,IMPRESSÃO!A447,'IMPRESSÃO (Aux)'!$I$4:$I$1048576))</f>
        <v/>
      </c>
    </row>
    <row r="448" spans="1:9" hidden="1" x14ac:dyDescent="0.25">
      <c r="A448" s="258" t="str">
        <f>IF('IMPRESSÃO (Aux)'!K448="","",'IMPRESSÃO (Aux)'!K448)</f>
        <v/>
      </c>
      <c r="B448" s="258" t="str">
        <f>IF(A448="","",VLOOKUP(A448,'IMPRESSÃO (Aux)'!$A$4:$I$1048576,2,0))</f>
        <v/>
      </c>
      <c r="C448" s="258" t="str">
        <f>IF(A448="","",IF(VLOOKUP(A448,'IMPRESSÃO (Aux)'!$A$4:$I$1048576,3,0)=0,"",VLOOKUP(A448,'IMPRESSÃO (Aux)'!$A$4:$I$1048576,3,0)))</f>
        <v/>
      </c>
      <c r="D448" s="258" t="str">
        <f>IF(A448="","",SUMIF('IMPRESSÃO (Aux)'!$A$4:$A$1048576,IMPRESSÃO!A448,'IMPRESSÃO (Aux)'!$D$4:$D$1048576))</f>
        <v/>
      </c>
      <c r="E448" s="258" t="str">
        <f>IF(A448="","",VLOOKUP(A448,'IMPRESSÃO (Aux)'!$A$4:$I$1048576,5,0))</f>
        <v/>
      </c>
      <c r="F448" s="258" t="str">
        <f>IF(A448="","",VLOOKUP(A448,'IMPRESSÃO (Aux)'!$A$4:$I$1048576,6,0))</f>
        <v/>
      </c>
      <c r="G448" s="258" t="str">
        <f>IF(A448="","",VLOOKUP(A448,'IMPRESSÃO (Aux)'!$A$4:$I$1048576,7,0))</f>
        <v/>
      </c>
      <c r="H448" s="258" t="str">
        <f>IF(A448="","",VLOOKUP(A448,'IMPRESSÃO (Aux)'!$A$4:$I$1048576,8,0))</f>
        <v/>
      </c>
      <c r="I448" s="259" t="str">
        <f>IF(A448="","",SUMIF('IMPRESSÃO (Aux)'!$A$4:$A$1048576,IMPRESSÃO!A448,'IMPRESSÃO (Aux)'!$I$4:$I$1048576))</f>
        <v/>
      </c>
    </row>
    <row r="449" spans="1:9" hidden="1" x14ac:dyDescent="0.25">
      <c r="A449" s="258" t="str">
        <f>IF('IMPRESSÃO (Aux)'!K449="","",'IMPRESSÃO (Aux)'!K449)</f>
        <v/>
      </c>
      <c r="B449" s="258" t="str">
        <f>IF(A449="","",VLOOKUP(A449,'IMPRESSÃO (Aux)'!$A$4:$I$1048576,2,0))</f>
        <v/>
      </c>
      <c r="C449" s="258" t="str">
        <f>IF(A449="","",IF(VLOOKUP(A449,'IMPRESSÃO (Aux)'!$A$4:$I$1048576,3,0)=0,"",VLOOKUP(A449,'IMPRESSÃO (Aux)'!$A$4:$I$1048576,3,0)))</f>
        <v/>
      </c>
      <c r="D449" s="258" t="str">
        <f>IF(A449="","",SUMIF('IMPRESSÃO (Aux)'!$A$4:$A$1048576,IMPRESSÃO!A449,'IMPRESSÃO (Aux)'!$D$4:$D$1048576))</f>
        <v/>
      </c>
      <c r="E449" s="258" t="str">
        <f>IF(A449="","",VLOOKUP(A449,'IMPRESSÃO (Aux)'!$A$4:$I$1048576,5,0))</f>
        <v/>
      </c>
      <c r="F449" s="258" t="str">
        <f>IF(A449="","",VLOOKUP(A449,'IMPRESSÃO (Aux)'!$A$4:$I$1048576,6,0))</f>
        <v/>
      </c>
      <c r="G449" s="258" t="str">
        <f>IF(A449="","",VLOOKUP(A449,'IMPRESSÃO (Aux)'!$A$4:$I$1048576,7,0))</f>
        <v/>
      </c>
      <c r="H449" s="258" t="str">
        <f>IF(A449="","",VLOOKUP(A449,'IMPRESSÃO (Aux)'!$A$4:$I$1048576,8,0))</f>
        <v/>
      </c>
      <c r="I449" s="259" t="str">
        <f>IF(A449="","",SUMIF('IMPRESSÃO (Aux)'!$A$4:$A$1048576,IMPRESSÃO!A449,'IMPRESSÃO (Aux)'!$I$4:$I$1048576))</f>
        <v/>
      </c>
    </row>
    <row r="450" spans="1:9" hidden="1" x14ac:dyDescent="0.25">
      <c r="A450" s="258" t="str">
        <f>IF('IMPRESSÃO (Aux)'!K450="","",'IMPRESSÃO (Aux)'!K450)</f>
        <v/>
      </c>
      <c r="B450" s="258" t="str">
        <f>IF(A450="","",VLOOKUP(A450,'IMPRESSÃO (Aux)'!$A$4:$I$1048576,2,0))</f>
        <v/>
      </c>
      <c r="C450" s="258" t="str">
        <f>IF(A450="","",IF(VLOOKUP(A450,'IMPRESSÃO (Aux)'!$A$4:$I$1048576,3,0)=0,"",VLOOKUP(A450,'IMPRESSÃO (Aux)'!$A$4:$I$1048576,3,0)))</f>
        <v/>
      </c>
      <c r="D450" s="258" t="str">
        <f>IF(A450="","",SUMIF('IMPRESSÃO (Aux)'!$A$4:$A$1048576,IMPRESSÃO!A450,'IMPRESSÃO (Aux)'!$D$4:$D$1048576))</f>
        <v/>
      </c>
      <c r="E450" s="258" t="str">
        <f>IF(A450="","",VLOOKUP(A450,'IMPRESSÃO (Aux)'!$A$4:$I$1048576,5,0))</f>
        <v/>
      </c>
      <c r="F450" s="258" t="str">
        <f>IF(A450="","",VLOOKUP(A450,'IMPRESSÃO (Aux)'!$A$4:$I$1048576,6,0))</f>
        <v/>
      </c>
      <c r="G450" s="258" t="str">
        <f>IF(A450="","",VLOOKUP(A450,'IMPRESSÃO (Aux)'!$A$4:$I$1048576,7,0))</f>
        <v/>
      </c>
      <c r="H450" s="258" t="str">
        <f>IF(A450="","",VLOOKUP(A450,'IMPRESSÃO (Aux)'!$A$4:$I$1048576,8,0))</f>
        <v/>
      </c>
      <c r="I450" s="259" t="str">
        <f>IF(A450="","",SUMIF('IMPRESSÃO (Aux)'!$A$4:$A$1048576,IMPRESSÃO!A450,'IMPRESSÃO (Aux)'!$I$4:$I$1048576))</f>
        <v/>
      </c>
    </row>
    <row r="451" spans="1:9" hidden="1" x14ac:dyDescent="0.25">
      <c r="A451" s="258" t="str">
        <f>IF('IMPRESSÃO (Aux)'!K451="","",'IMPRESSÃO (Aux)'!K451)</f>
        <v/>
      </c>
      <c r="B451" s="258" t="str">
        <f>IF(A451="","",VLOOKUP(A451,'IMPRESSÃO (Aux)'!$A$4:$I$1048576,2,0))</f>
        <v/>
      </c>
      <c r="C451" s="258" t="str">
        <f>IF(A451="","",IF(VLOOKUP(A451,'IMPRESSÃO (Aux)'!$A$4:$I$1048576,3,0)=0,"",VLOOKUP(A451,'IMPRESSÃO (Aux)'!$A$4:$I$1048576,3,0)))</f>
        <v/>
      </c>
      <c r="D451" s="258" t="str">
        <f>IF(A451="","",SUMIF('IMPRESSÃO (Aux)'!$A$4:$A$1048576,IMPRESSÃO!A451,'IMPRESSÃO (Aux)'!$D$4:$D$1048576))</f>
        <v/>
      </c>
      <c r="E451" s="258" t="str">
        <f>IF(A451="","",VLOOKUP(A451,'IMPRESSÃO (Aux)'!$A$4:$I$1048576,5,0))</f>
        <v/>
      </c>
      <c r="F451" s="258" t="str">
        <f>IF(A451="","",VLOOKUP(A451,'IMPRESSÃO (Aux)'!$A$4:$I$1048576,6,0))</f>
        <v/>
      </c>
      <c r="G451" s="258" t="str">
        <f>IF(A451="","",VLOOKUP(A451,'IMPRESSÃO (Aux)'!$A$4:$I$1048576,7,0))</f>
        <v/>
      </c>
      <c r="H451" s="258" t="str">
        <f>IF(A451="","",VLOOKUP(A451,'IMPRESSÃO (Aux)'!$A$4:$I$1048576,8,0))</f>
        <v/>
      </c>
      <c r="I451" s="259" t="str">
        <f>IF(A451="","",SUMIF('IMPRESSÃO (Aux)'!$A$4:$A$1048576,IMPRESSÃO!A451,'IMPRESSÃO (Aux)'!$I$4:$I$1048576))</f>
        <v/>
      </c>
    </row>
    <row r="452" spans="1:9" hidden="1" x14ac:dyDescent="0.25">
      <c r="A452" s="258" t="str">
        <f>IF('IMPRESSÃO (Aux)'!K452="","",'IMPRESSÃO (Aux)'!K452)</f>
        <v/>
      </c>
      <c r="B452" s="258" t="str">
        <f>IF(A452="","",VLOOKUP(A452,'IMPRESSÃO (Aux)'!$A$4:$I$1048576,2,0))</f>
        <v/>
      </c>
      <c r="C452" s="258" t="str">
        <f>IF(A452="","",IF(VLOOKUP(A452,'IMPRESSÃO (Aux)'!$A$4:$I$1048576,3,0)=0,"",VLOOKUP(A452,'IMPRESSÃO (Aux)'!$A$4:$I$1048576,3,0)))</f>
        <v/>
      </c>
      <c r="D452" s="258" t="str">
        <f>IF(A452="","",SUMIF('IMPRESSÃO (Aux)'!$A$4:$A$1048576,IMPRESSÃO!A452,'IMPRESSÃO (Aux)'!$D$4:$D$1048576))</f>
        <v/>
      </c>
      <c r="E452" s="258" t="str">
        <f>IF(A452="","",VLOOKUP(A452,'IMPRESSÃO (Aux)'!$A$4:$I$1048576,5,0))</f>
        <v/>
      </c>
      <c r="F452" s="258" t="str">
        <f>IF(A452="","",VLOOKUP(A452,'IMPRESSÃO (Aux)'!$A$4:$I$1048576,6,0))</f>
        <v/>
      </c>
      <c r="G452" s="258" t="str">
        <f>IF(A452="","",VLOOKUP(A452,'IMPRESSÃO (Aux)'!$A$4:$I$1048576,7,0))</f>
        <v/>
      </c>
      <c r="H452" s="258" t="str">
        <f>IF(A452="","",VLOOKUP(A452,'IMPRESSÃO (Aux)'!$A$4:$I$1048576,8,0))</f>
        <v/>
      </c>
      <c r="I452" s="259" t="str">
        <f>IF(A452="","",SUMIF('IMPRESSÃO (Aux)'!$A$4:$A$1048576,IMPRESSÃO!A452,'IMPRESSÃO (Aux)'!$I$4:$I$1048576))</f>
        <v/>
      </c>
    </row>
    <row r="453" spans="1:9" hidden="1" x14ac:dyDescent="0.25">
      <c r="A453" s="258" t="str">
        <f>IF('IMPRESSÃO (Aux)'!K453="","",'IMPRESSÃO (Aux)'!K453)</f>
        <v/>
      </c>
      <c r="B453" s="258" t="str">
        <f>IF(A453="","",VLOOKUP(A453,'IMPRESSÃO (Aux)'!$A$4:$I$1048576,2,0))</f>
        <v/>
      </c>
      <c r="C453" s="258" t="str">
        <f>IF(A453="","",IF(VLOOKUP(A453,'IMPRESSÃO (Aux)'!$A$4:$I$1048576,3,0)=0,"",VLOOKUP(A453,'IMPRESSÃO (Aux)'!$A$4:$I$1048576,3,0)))</f>
        <v/>
      </c>
      <c r="D453" s="258" t="str">
        <f>IF(A453="","",SUMIF('IMPRESSÃO (Aux)'!$A$4:$A$1048576,IMPRESSÃO!A453,'IMPRESSÃO (Aux)'!$D$4:$D$1048576))</f>
        <v/>
      </c>
      <c r="E453" s="258" t="str">
        <f>IF(A453="","",VLOOKUP(A453,'IMPRESSÃO (Aux)'!$A$4:$I$1048576,5,0))</f>
        <v/>
      </c>
      <c r="F453" s="258" t="str">
        <f>IF(A453="","",VLOOKUP(A453,'IMPRESSÃO (Aux)'!$A$4:$I$1048576,6,0))</f>
        <v/>
      </c>
      <c r="G453" s="258" t="str">
        <f>IF(A453="","",VLOOKUP(A453,'IMPRESSÃO (Aux)'!$A$4:$I$1048576,7,0))</f>
        <v/>
      </c>
      <c r="H453" s="258" t="str">
        <f>IF(A453="","",VLOOKUP(A453,'IMPRESSÃO (Aux)'!$A$4:$I$1048576,8,0))</f>
        <v/>
      </c>
      <c r="I453" s="259" t="str">
        <f>IF(A453="","",SUMIF('IMPRESSÃO (Aux)'!$A$4:$A$1048576,IMPRESSÃO!A453,'IMPRESSÃO (Aux)'!$I$4:$I$1048576))</f>
        <v/>
      </c>
    </row>
    <row r="454" spans="1:9" hidden="1" x14ac:dyDescent="0.25">
      <c r="A454" s="258" t="str">
        <f>IF('IMPRESSÃO (Aux)'!K454="","",'IMPRESSÃO (Aux)'!K454)</f>
        <v/>
      </c>
      <c r="B454" s="258" t="str">
        <f>IF(A454="","",VLOOKUP(A454,'IMPRESSÃO (Aux)'!$A$4:$I$1048576,2,0))</f>
        <v/>
      </c>
      <c r="C454" s="258" t="str">
        <f>IF(A454="","",IF(VLOOKUP(A454,'IMPRESSÃO (Aux)'!$A$4:$I$1048576,3,0)=0,"",VLOOKUP(A454,'IMPRESSÃO (Aux)'!$A$4:$I$1048576,3,0)))</f>
        <v/>
      </c>
      <c r="D454" s="258" t="str">
        <f>IF(A454="","",SUMIF('IMPRESSÃO (Aux)'!$A$4:$A$1048576,IMPRESSÃO!A454,'IMPRESSÃO (Aux)'!$D$4:$D$1048576))</f>
        <v/>
      </c>
      <c r="E454" s="258" t="str">
        <f>IF(A454="","",VLOOKUP(A454,'IMPRESSÃO (Aux)'!$A$4:$I$1048576,5,0))</f>
        <v/>
      </c>
      <c r="F454" s="258" t="str">
        <f>IF(A454="","",VLOOKUP(A454,'IMPRESSÃO (Aux)'!$A$4:$I$1048576,6,0))</f>
        <v/>
      </c>
      <c r="G454" s="258" t="str">
        <f>IF(A454="","",VLOOKUP(A454,'IMPRESSÃO (Aux)'!$A$4:$I$1048576,7,0))</f>
        <v/>
      </c>
      <c r="H454" s="258" t="str">
        <f>IF(A454="","",VLOOKUP(A454,'IMPRESSÃO (Aux)'!$A$4:$I$1048576,8,0))</f>
        <v/>
      </c>
      <c r="I454" s="259" t="str">
        <f>IF(A454="","",SUMIF('IMPRESSÃO (Aux)'!$A$4:$A$1048576,IMPRESSÃO!A454,'IMPRESSÃO (Aux)'!$I$4:$I$1048576))</f>
        <v/>
      </c>
    </row>
    <row r="455" spans="1:9" hidden="1" x14ac:dyDescent="0.25">
      <c r="A455" s="258" t="str">
        <f>IF('IMPRESSÃO (Aux)'!K455="","",'IMPRESSÃO (Aux)'!K455)</f>
        <v/>
      </c>
      <c r="B455" s="258" t="str">
        <f>IF(A455="","",VLOOKUP(A455,'IMPRESSÃO (Aux)'!$A$4:$I$1048576,2,0))</f>
        <v/>
      </c>
      <c r="C455" s="258" t="str">
        <f>IF(A455="","",IF(VLOOKUP(A455,'IMPRESSÃO (Aux)'!$A$4:$I$1048576,3,0)=0,"",VLOOKUP(A455,'IMPRESSÃO (Aux)'!$A$4:$I$1048576,3,0)))</f>
        <v/>
      </c>
      <c r="D455" s="258" t="str">
        <f>IF(A455="","",SUMIF('IMPRESSÃO (Aux)'!$A$4:$A$1048576,IMPRESSÃO!A455,'IMPRESSÃO (Aux)'!$D$4:$D$1048576))</f>
        <v/>
      </c>
      <c r="E455" s="258" t="str">
        <f>IF(A455="","",VLOOKUP(A455,'IMPRESSÃO (Aux)'!$A$4:$I$1048576,5,0))</f>
        <v/>
      </c>
      <c r="F455" s="258" t="str">
        <f>IF(A455="","",VLOOKUP(A455,'IMPRESSÃO (Aux)'!$A$4:$I$1048576,6,0))</f>
        <v/>
      </c>
      <c r="G455" s="258" t="str">
        <f>IF(A455="","",VLOOKUP(A455,'IMPRESSÃO (Aux)'!$A$4:$I$1048576,7,0))</f>
        <v/>
      </c>
      <c r="H455" s="258" t="str">
        <f>IF(A455="","",VLOOKUP(A455,'IMPRESSÃO (Aux)'!$A$4:$I$1048576,8,0))</f>
        <v/>
      </c>
      <c r="I455" s="259" t="str">
        <f>IF(A455="","",SUMIF('IMPRESSÃO (Aux)'!$A$4:$A$1048576,IMPRESSÃO!A455,'IMPRESSÃO (Aux)'!$I$4:$I$1048576))</f>
        <v/>
      </c>
    </row>
    <row r="456" spans="1:9" hidden="1" x14ac:dyDescent="0.25">
      <c r="A456" s="258" t="str">
        <f>IF('IMPRESSÃO (Aux)'!K456="","",'IMPRESSÃO (Aux)'!K456)</f>
        <v/>
      </c>
      <c r="B456" s="258" t="str">
        <f>IF(A456="","",VLOOKUP(A456,'IMPRESSÃO (Aux)'!$A$4:$I$1048576,2,0))</f>
        <v/>
      </c>
      <c r="C456" s="258" t="str">
        <f>IF(A456="","",IF(VLOOKUP(A456,'IMPRESSÃO (Aux)'!$A$4:$I$1048576,3,0)=0,"",VLOOKUP(A456,'IMPRESSÃO (Aux)'!$A$4:$I$1048576,3,0)))</f>
        <v/>
      </c>
      <c r="D456" s="258" t="str">
        <f>IF(A456="","",SUMIF('IMPRESSÃO (Aux)'!$A$4:$A$1048576,IMPRESSÃO!A456,'IMPRESSÃO (Aux)'!$D$4:$D$1048576))</f>
        <v/>
      </c>
      <c r="E456" s="258" t="str">
        <f>IF(A456="","",VLOOKUP(A456,'IMPRESSÃO (Aux)'!$A$4:$I$1048576,5,0))</f>
        <v/>
      </c>
      <c r="F456" s="258" t="str">
        <f>IF(A456="","",VLOOKUP(A456,'IMPRESSÃO (Aux)'!$A$4:$I$1048576,6,0))</f>
        <v/>
      </c>
      <c r="G456" s="258" t="str">
        <f>IF(A456="","",VLOOKUP(A456,'IMPRESSÃO (Aux)'!$A$4:$I$1048576,7,0))</f>
        <v/>
      </c>
      <c r="H456" s="258" t="str">
        <f>IF(A456="","",VLOOKUP(A456,'IMPRESSÃO (Aux)'!$A$4:$I$1048576,8,0))</f>
        <v/>
      </c>
      <c r="I456" s="259" t="str">
        <f>IF(A456="","",SUMIF('IMPRESSÃO (Aux)'!$A$4:$A$1048576,IMPRESSÃO!A456,'IMPRESSÃO (Aux)'!$I$4:$I$1048576))</f>
        <v/>
      </c>
    </row>
    <row r="457" spans="1:9" hidden="1" x14ac:dyDescent="0.25">
      <c r="A457" s="258" t="str">
        <f>IF('IMPRESSÃO (Aux)'!K457="","",'IMPRESSÃO (Aux)'!K457)</f>
        <v/>
      </c>
      <c r="B457" s="258" t="str">
        <f>IF(A457="","",VLOOKUP(A457,'IMPRESSÃO (Aux)'!$A$4:$I$1048576,2,0))</f>
        <v/>
      </c>
      <c r="C457" s="258" t="str">
        <f>IF(A457="","",IF(VLOOKUP(A457,'IMPRESSÃO (Aux)'!$A$4:$I$1048576,3,0)=0,"",VLOOKUP(A457,'IMPRESSÃO (Aux)'!$A$4:$I$1048576,3,0)))</f>
        <v/>
      </c>
      <c r="D457" s="258" t="str">
        <f>IF(A457="","",SUMIF('IMPRESSÃO (Aux)'!$A$4:$A$1048576,IMPRESSÃO!A457,'IMPRESSÃO (Aux)'!$D$4:$D$1048576))</f>
        <v/>
      </c>
      <c r="E457" s="258" t="str">
        <f>IF(A457="","",VLOOKUP(A457,'IMPRESSÃO (Aux)'!$A$4:$I$1048576,5,0))</f>
        <v/>
      </c>
      <c r="F457" s="258" t="str">
        <f>IF(A457="","",VLOOKUP(A457,'IMPRESSÃO (Aux)'!$A$4:$I$1048576,6,0))</f>
        <v/>
      </c>
      <c r="G457" s="258" t="str">
        <f>IF(A457="","",VLOOKUP(A457,'IMPRESSÃO (Aux)'!$A$4:$I$1048576,7,0))</f>
        <v/>
      </c>
      <c r="H457" s="258" t="str">
        <f>IF(A457="","",VLOOKUP(A457,'IMPRESSÃO (Aux)'!$A$4:$I$1048576,8,0))</f>
        <v/>
      </c>
      <c r="I457" s="259" t="str">
        <f>IF(A457="","",SUMIF('IMPRESSÃO (Aux)'!$A$4:$A$1048576,IMPRESSÃO!A457,'IMPRESSÃO (Aux)'!$I$4:$I$1048576))</f>
        <v/>
      </c>
    </row>
    <row r="458" spans="1:9" hidden="1" x14ac:dyDescent="0.25">
      <c r="A458" s="258" t="str">
        <f>IF('IMPRESSÃO (Aux)'!K458="","",'IMPRESSÃO (Aux)'!K458)</f>
        <v/>
      </c>
      <c r="B458" s="258" t="str">
        <f>IF(A458="","",VLOOKUP(A458,'IMPRESSÃO (Aux)'!$A$4:$I$1048576,2,0))</f>
        <v/>
      </c>
      <c r="C458" s="258" t="str">
        <f>IF(A458="","",IF(VLOOKUP(A458,'IMPRESSÃO (Aux)'!$A$4:$I$1048576,3,0)=0,"",VLOOKUP(A458,'IMPRESSÃO (Aux)'!$A$4:$I$1048576,3,0)))</f>
        <v/>
      </c>
      <c r="D458" s="258" t="str">
        <f>IF(A458="","",SUMIF('IMPRESSÃO (Aux)'!$A$4:$A$1048576,IMPRESSÃO!A458,'IMPRESSÃO (Aux)'!$D$4:$D$1048576))</f>
        <v/>
      </c>
      <c r="E458" s="258" t="str">
        <f>IF(A458="","",VLOOKUP(A458,'IMPRESSÃO (Aux)'!$A$4:$I$1048576,5,0))</f>
        <v/>
      </c>
      <c r="F458" s="258" t="str">
        <f>IF(A458="","",VLOOKUP(A458,'IMPRESSÃO (Aux)'!$A$4:$I$1048576,6,0))</f>
        <v/>
      </c>
      <c r="G458" s="258" t="str">
        <f>IF(A458="","",VLOOKUP(A458,'IMPRESSÃO (Aux)'!$A$4:$I$1048576,7,0))</f>
        <v/>
      </c>
      <c r="H458" s="258" t="str">
        <f>IF(A458="","",VLOOKUP(A458,'IMPRESSÃO (Aux)'!$A$4:$I$1048576,8,0))</f>
        <v/>
      </c>
      <c r="I458" s="259" t="str">
        <f>IF(A458="","",SUMIF('IMPRESSÃO (Aux)'!$A$4:$A$1048576,IMPRESSÃO!A458,'IMPRESSÃO (Aux)'!$I$4:$I$1048576))</f>
        <v/>
      </c>
    </row>
    <row r="459" spans="1:9" hidden="1" x14ac:dyDescent="0.25">
      <c r="A459" s="258" t="str">
        <f>IF('IMPRESSÃO (Aux)'!K459="","",'IMPRESSÃO (Aux)'!K459)</f>
        <v/>
      </c>
      <c r="B459" s="258" t="str">
        <f>IF(A459="","",VLOOKUP(A459,'IMPRESSÃO (Aux)'!$A$4:$I$1048576,2,0))</f>
        <v/>
      </c>
      <c r="C459" s="258" t="str">
        <f>IF(A459="","",IF(VLOOKUP(A459,'IMPRESSÃO (Aux)'!$A$4:$I$1048576,3,0)=0,"",VLOOKUP(A459,'IMPRESSÃO (Aux)'!$A$4:$I$1048576,3,0)))</f>
        <v/>
      </c>
      <c r="D459" s="258" t="str">
        <f>IF(A459="","",SUMIF('IMPRESSÃO (Aux)'!$A$4:$A$1048576,IMPRESSÃO!A459,'IMPRESSÃO (Aux)'!$D$4:$D$1048576))</f>
        <v/>
      </c>
      <c r="E459" s="258" t="str">
        <f>IF(A459="","",VLOOKUP(A459,'IMPRESSÃO (Aux)'!$A$4:$I$1048576,5,0))</f>
        <v/>
      </c>
      <c r="F459" s="258" t="str">
        <f>IF(A459="","",VLOOKUP(A459,'IMPRESSÃO (Aux)'!$A$4:$I$1048576,6,0))</f>
        <v/>
      </c>
      <c r="G459" s="258" t="str">
        <f>IF(A459="","",VLOOKUP(A459,'IMPRESSÃO (Aux)'!$A$4:$I$1048576,7,0))</f>
        <v/>
      </c>
      <c r="H459" s="258" t="str">
        <f>IF(A459="","",VLOOKUP(A459,'IMPRESSÃO (Aux)'!$A$4:$I$1048576,8,0))</f>
        <v/>
      </c>
      <c r="I459" s="259" t="str">
        <f>IF(A459="","",SUMIF('IMPRESSÃO (Aux)'!$A$4:$A$1048576,IMPRESSÃO!A459,'IMPRESSÃO (Aux)'!$I$4:$I$1048576))</f>
        <v/>
      </c>
    </row>
    <row r="460" spans="1:9" hidden="1" x14ac:dyDescent="0.25">
      <c r="A460" s="258" t="str">
        <f>IF('IMPRESSÃO (Aux)'!K460="","",'IMPRESSÃO (Aux)'!K460)</f>
        <v/>
      </c>
      <c r="B460" s="258" t="str">
        <f>IF(A460="","",VLOOKUP(A460,'IMPRESSÃO (Aux)'!$A$4:$I$1048576,2,0))</f>
        <v/>
      </c>
      <c r="C460" s="258" t="str">
        <f>IF(A460="","",IF(VLOOKUP(A460,'IMPRESSÃO (Aux)'!$A$4:$I$1048576,3,0)=0,"",VLOOKUP(A460,'IMPRESSÃO (Aux)'!$A$4:$I$1048576,3,0)))</f>
        <v/>
      </c>
      <c r="D460" s="258" t="str">
        <f>IF(A460="","",SUMIF('IMPRESSÃO (Aux)'!$A$4:$A$1048576,IMPRESSÃO!A460,'IMPRESSÃO (Aux)'!$D$4:$D$1048576))</f>
        <v/>
      </c>
      <c r="E460" s="258" t="str">
        <f>IF(A460="","",VLOOKUP(A460,'IMPRESSÃO (Aux)'!$A$4:$I$1048576,5,0))</f>
        <v/>
      </c>
      <c r="F460" s="258" t="str">
        <f>IF(A460="","",VLOOKUP(A460,'IMPRESSÃO (Aux)'!$A$4:$I$1048576,6,0))</f>
        <v/>
      </c>
      <c r="G460" s="258" t="str">
        <f>IF(A460="","",VLOOKUP(A460,'IMPRESSÃO (Aux)'!$A$4:$I$1048576,7,0))</f>
        <v/>
      </c>
      <c r="H460" s="258" t="str">
        <f>IF(A460="","",VLOOKUP(A460,'IMPRESSÃO (Aux)'!$A$4:$I$1048576,8,0))</f>
        <v/>
      </c>
      <c r="I460" s="259" t="str">
        <f>IF(A460="","",SUMIF('IMPRESSÃO (Aux)'!$A$4:$A$1048576,IMPRESSÃO!A460,'IMPRESSÃO (Aux)'!$I$4:$I$1048576))</f>
        <v/>
      </c>
    </row>
    <row r="461" spans="1:9" hidden="1" x14ac:dyDescent="0.25">
      <c r="A461" s="258" t="str">
        <f>IF('IMPRESSÃO (Aux)'!K461="","",'IMPRESSÃO (Aux)'!K461)</f>
        <v/>
      </c>
      <c r="B461" s="258" t="str">
        <f>IF(A461="","",VLOOKUP(A461,'IMPRESSÃO (Aux)'!$A$4:$I$1048576,2,0))</f>
        <v/>
      </c>
      <c r="C461" s="258" t="str">
        <f>IF(A461="","",IF(VLOOKUP(A461,'IMPRESSÃO (Aux)'!$A$4:$I$1048576,3,0)=0,"",VLOOKUP(A461,'IMPRESSÃO (Aux)'!$A$4:$I$1048576,3,0)))</f>
        <v/>
      </c>
      <c r="D461" s="258" t="str">
        <f>IF(A461="","",SUMIF('IMPRESSÃO (Aux)'!$A$4:$A$1048576,IMPRESSÃO!A461,'IMPRESSÃO (Aux)'!$D$4:$D$1048576))</f>
        <v/>
      </c>
      <c r="E461" s="258" t="str">
        <f>IF(A461="","",VLOOKUP(A461,'IMPRESSÃO (Aux)'!$A$4:$I$1048576,5,0))</f>
        <v/>
      </c>
      <c r="F461" s="258" t="str">
        <f>IF(A461="","",VLOOKUP(A461,'IMPRESSÃO (Aux)'!$A$4:$I$1048576,6,0))</f>
        <v/>
      </c>
      <c r="G461" s="258" t="str">
        <f>IF(A461="","",VLOOKUP(A461,'IMPRESSÃO (Aux)'!$A$4:$I$1048576,7,0))</f>
        <v/>
      </c>
      <c r="H461" s="258" t="str">
        <f>IF(A461="","",VLOOKUP(A461,'IMPRESSÃO (Aux)'!$A$4:$I$1048576,8,0))</f>
        <v/>
      </c>
      <c r="I461" s="259" t="str">
        <f>IF(A461="","",SUMIF('IMPRESSÃO (Aux)'!$A$4:$A$1048576,IMPRESSÃO!A461,'IMPRESSÃO (Aux)'!$I$4:$I$1048576))</f>
        <v/>
      </c>
    </row>
    <row r="462" spans="1:9" hidden="1" x14ac:dyDescent="0.25">
      <c r="A462" s="258" t="str">
        <f>IF('IMPRESSÃO (Aux)'!K462="","",'IMPRESSÃO (Aux)'!K462)</f>
        <v/>
      </c>
      <c r="B462" s="258" t="str">
        <f>IF(A462="","",VLOOKUP(A462,'IMPRESSÃO (Aux)'!$A$4:$I$1048576,2,0))</f>
        <v/>
      </c>
      <c r="C462" s="258" t="str">
        <f>IF(A462="","",IF(VLOOKUP(A462,'IMPRESSÃO (Aux)'!$A$4:$I$1048576,3,0)=0,"",VLOOKUP(A462,'IMPRESSÃO (Aux)'!$A$4:$I$1048576,3,0)))</f>
        <v/>
      </c>
      <c r="D462" s="258" t="str">
        <f>IF(A462="","",SUMIF('IMPRESSÃO (Aux)'!$A$4:$A$1048576,IMPRESSÃO!A462,'IMPRESSÃO (Aux)'!$D$4:$D$1048576))</f>
        <v/>
      </c>
      <c r="E462" s="258" t="str">
        <f>IF(A462="","",VLOOKUP(A462,'IMPRESSÃO (Aux)'!$A$4:$I$1048576,5,0))</f>
        <v/>
      </c>
      <c r="F462" s="258" t="str">
        <f>IF(A462="","",VLOOKUP(A462,'IMPRESSÃO (Aux)'!$A$4:$I$1048576,6,0))</f>
        <v/>
      </c>
      <c r="G462" s="258" t="str">
        <f>IF(A462="","",VLOOKUP(A462,'IMPRESSÃO (Aux)'!$A$4:$I$1048576,7,0))</f>
        <v/>
      </c>
      <c r="H462" s="258" t="str">
        <f>IF(A462="","",VLOOKUP(A462,'IMPRESSÃO (Aux)'!$A$4:$I$1048576,8,0))</f>
        <v/>
      </c>
      <c r="I462" s="259" t="str">
        <f>IF(A462="","",SUMIF('IMPRESSÃO (Aux)'!$A$4:$A$1048576,IMPRESSÃO!A462,'IMPRESSÃO (Aux)'!$I$4:$I$1048576))</f>
        <v/>
      </c>
    </row>
    <row r="463" spans="1:9" hidden="1" x14ac:dyDescent="0.25">
      <c r="A463" s="258" t="str">
        <f>IF('IMPRESSÃO (Aux)'!K463="","",'IMPRESSÃO (Aux)'!K463)</f>
        <v/>
      </c>
      <c r="B463" s="258" t="str">
        <f>IF(A463="","",VLOOKUP(A463,'IMPRESSÃO (Aux)'!$A$4:$I$1048576,2,0))</f>
        <v/>
      </c>
      <c r="C463" s="258" t="str">
        <f>IF(A463="","",IF(VLOOKUP(A463,'IMPRESSÃO (Aux)'!$A$4:$I$1048576,3,0)=0,"",VLOOKUP(A463,'IMPRESSÃO (Aux)'!$A$4:$I$1048576,3,0)))</f>
        <v/>
      </c>
      <c r="D463" s="258" t="str">
        <f>IF(A463="","",SUMIF('IMPRESSÃO (Aux)'!$A$4:$A$1048576,IMPRESSÃO!A463,'IMPRESSÃO (Aux)'!$D$4:$D$1048576))</f>
        <v/>
      </c>
      <c r="E463" s="258" t="str">
        <f>IF(A463="","",VLOOKUP(A463,'IMPRESSÃO (Aux)'!$A$4:$I$1048576,5,0))</f>
        <v/>
      </c>
      <c r="F463" s="258" t="str">
        <f>IF(A463="","",VLOOKUP(A463,'IMPRESSÃO (Aux)'!$A$4:$I$1048576,6,0))</f>
        <v/>
      </c>
      <c r="G463" s="258" t="str">
        <f>IF(A463="","",VLOOKUP(A463,'IMPRESSÃO (Aux)'!$A$4:$I$1048576,7,0))</f>
        <v/>
      </c>
      <c r="H463" s="258" t="str">
        <f>IF(A463="","",VLOOKUP(A463,'IMPRESSÃO (Aux)'!$A$4:$I$1048576,8,0))</f>
        <v/>
      </c>
      <c r="I463" s="259" t="str">
        <f>IF(A463="","",SUMIF('IMPRESSÃO (Aux)'!$A$4:$A$1048576,IMPRESSÃO!A463,'IMPRESSÃO (Aux)'!$I$4:$I$1048576))</f>
        <v/>
      </c>
    </row>
    <row r="464" spans="1:9" hidden="1" x14ac:dyDescent="0.25">
      <c r="A464" s="258" t="str">
        <f>IF('IMPRESSÃO (Aux)'!K464="","",'IMPRESSÃO (Aux)'!K464)</f>
        <v/>
      </c>
      <c r="B464" s="258" t="str">
        <f>IF(A464="","",VLOOKUP(A464,'IMPRESSÃO (Aux)'!$A$4:$I$1048576,2,0))</f>
        <v/>
      </c>
      <c r="C464" s="258" t="str">
        <f>IF(A464="","",IF(VLOOKUP(A464,'IMPRESSÃO (Aux)'!$A$4:$I$1048576,3,0)=0,"",VLOOKUP(A464,'IMPRESSÃO (Aux)'!$A$4:$I$1048576,3,0)))</f>
        <v/>
      </c>
      <c r="D464" s="258" t="str">
        <f>IF(A464="","",SUMIF('IMPRESSÃO (Aux)'!$A$4:$A$1048576,IMPRESSÃO!A464,'IMPRESSÃO (Aux)'!$D$4:$D$1048576))</f>
        <v/>
      </c>
      <c r="E464" s="258" t="str">
        <f>IF(A464="","",VLOOKUP(A464,'IMPRESSÃO (Aux)'!$A$4:$I$1048576,5,0))</f>
        <v/>
      </c>
      <c r="F464" s="258" t="str">
        <f>IF(A464="","",VLOOKUP(A464,'IMPRESSÃO (Aux)'!$A$4:$I$1048576,6,0))</f>
        <v/>
      </c>
      <c r="G464" s="258" t="str">
        <f>IF(A464="","",VLOOKUP(A464,'IMPRESSÃO (Aux)'!$A$4:$I$1048576,7,0))</f>
        <v/>
      </c>
      <c r="H464" s="258" t="str">
        <f>IF(A464="","",VLOOKUP(A464,'IMPRESSÃO (Aux)'!$A$4:$I$1048576,8,0))</f>
        <v/>
      </c>
      <c r="I464" s="259" t="str">
        <f>IF(A464="","",SUMIF('IMPRESSÃO (Aux)'!$A$4:$A$1048576,IMPRESSÃO!A464,'IMPRESSÃO (Aux)'!$I$4:$I$1048576))</f>
        <v/>
      </c>
    </row>
    <row r="465" spans="1:9" hidden="1" x14ac:dyDescent="0.25">
      <c r="A465" s="258" t="str">
        <f>IF('IMPRESSÃO (Aux)'!K465="","",'IMPRESSÃO (Aux)'!K465)</f>
        <v/>
      </c>
      <c r="B465" s="258" t="str">
        <f>IF(A465="","",VLOOKUP(A465,'IMPRESSÃO (Aux)'!$A$4:$I$1048576,2,0))</f>
        <v/>
      </c>
      <c r="C465" s="258" t="str">
        <f>IF(A465="","",IF(VLOOKUP(A465,'IMPRESSÃO (Aux)'!$A$4:$I$1048576,3,0)=0,"",VLOOKUP(A465,'IMPRESSÃO (Aux)'!$A$4:$I$1048576,3,0)))</f>
        <v/>
      </c>
      <c r="D465" s="258" t="str">
        <f>IF(A465="","",SUMIF('IMPRESSÃO (Aux)'!$A$4:$A$1048576,IMPRESSÃO!A465,'IMPRESSÃO (Aux)'!$D$4:$D$1048576))</f>
        <v/>
      </c>
      <c r="E465" s="258" t="str">
        <f>IF(A465="","",VLOOKUP(A465,'IMPRESSÃO (Aux)'!$A$4:$I$1048576,5,0))</f>
        <v/>
      </c>
      <c r="F465" s="258" t="str">
        <f>IF(A465="","",VLOOKUP(A465,'IMPRESSÃO (Aux)'!$A$4:$I$1048576,6,0))</f>
        <v/>
      </c>
      <c r="G465" s="258" t="str">
        <f>IF(A465="","",VLOOKUP(A465,'IMPRESSÃO (Aux)'!$A$4:$I$1048576,7,0))</f>
        <v/>
      </c>
      <c r="H465" s="258" t="str">
        <f>IF(A465="","",VLOOKUP(A465,'IMPRESSÃO (Aux)'!$A$4:$I$1048576,8,0))</f>
        <v/>
      </c>
      <c r="I465" s="259" t="str">
        <f>IF(A465="","",SUMIF('IMPRESSÃO (Aux)'!$A$4:$A$1048576,IMPRESSÃO!A465,'IMPRESSÃO (Aux)'!$I$4:$I$1048576))</f>
        <v/>
      </c>
    </row>
    <row r="466" spans="1:9" hidden="1" x14ac:dyDescent="0.25">
      <c r="A466" s="258" t="str">
        <f>IF('IMPRESSÃO (Aux)'!K466="","",'IMPRESSÃO (Aux)'!K466)</f>
        <v/>
      </c>
      <c r="B466" s="258" t="str">
        <f>IF(A466="","",VLOOKUP(A466,'IMPRESSÃO (Aux)'!$A$4:$I$1048576,2,0))</f>
        <v/>
      </c>
      <c r="C466" s="258" t="str">
        <f>IF(A466="","",IF(VLOOKUP(A466,'IMPRESSÃO (Aux)'!$A$4:$I$1048576,3,0)=0,"",VLOOKUP(A466,'IMPRESSÃO (Aux)'!$A$4:$I$1048576,3,0)))</f>
        <v/>
      </c>
      <c r="D466" s="258" t="str">
        <f>IF(A466="","",SUMIF('IMPRESSÃO (Aux)'!$A$4:$A$1048576,IMPRESSÃO!A466,'IMPRESSÃO (Aux)'!$D$4:$D$1048576))</f>
        <v/>
      </c>
      <c r="E466" s="258" t="str">
        <f>IF(A466="","",VLOOKUP(A466,'IMPRESSÃO (Aux)'!$A$4:$I$1048576,5,0))</f>
        <v/>
      </c>
      <c r="F466" s="258" t="str">
        <f>IF(A466="","",VLOOKUP(A466,'IMPRESSÃO (Aux)'!$A$4:$I$1048576,6,0))</f>
        <v/>
      </c>
      <c r="G466" s="258" t="str">
        <f>IF(A466="","",VLOOKUP(A466,'IMPRESSÃO (Aux)'!$A$4:$I$1048576,7,0))</f>
        <v/>
      </c>
      <c r="H466" s="258" t="str">
        <f>IF(A466="","",VLOOKUP(A466,'IMPRESSÃO (Aux)'!$A$4:$I$1048576,8,0))</f>
        <v/>
      </c>
      <c r="I466" s="259" t="str">
        <f>IF(A466="","",SUMIF('IMPRESSÃO (Aux)'!$A$4:$A$1048576,IMPRESSÃO!A466,'IMPRESSÃO (Aux)'!$I$4:$I$1048576))</f>
        <v/>
      </c>
    </row>
    <row r="467" spans="1:9" hidden="1" x14ac:dyDescent="0.25">
      <c r="A467" s="258" t="str">
        <f>IF('IMPRESSÃO (Aux)'!K467="","",'IMPRESSÃO (Aux)'!K467)</f>
        <v/>
      </c>
      <c r="B467" s="258" t="str">
        <f>IF(A467="","",VLOOKUP(A467,'IMPRESSÃO (Aux)'!$A$4:$I$1048576,2,0))</f>
        <v/>
      </c>
      <c r="C467" s="258" t="str">
        <f>IF(A467="","",IF(VLOOKUP(A467,'IMPRESSÃO (Aux)'!$A$4:$I$1048576,3,0)=0,"",VLOOKUP(A467,'IMPRESSÃO (Aux)'!$A$4:$I$1048576,3,0)))</f>
        <v/>
      </c>
      <c r="D467" s="258" t="str">
        <f>IF(A467="","",SUMIF('IMPRESSÃO (Aux)'!$A$4:$A$1048576,IMPRESSÃO!A467,'IMPRESSÃO (Aux)'!$D$4:$D$1048576))</f>
        <v/>
      </c>
      <c r="E467" s="258" t="str">
        <f>IF(A467="","",VLOOKUP(A467,'IMPRESSÃO (Aux)'!$A$4:$I$1048576,5,0))</f>
        <v/>
      </c>
      <c r="F467" s="258" t="str">
        <f>IF(A467="","",VLOOKUP(A467,'IMPRESSÃO (Aux)'!$A$4:$I$1048576,6,0))</f>
        <v/>
      </c>
      <c r="G467" s="258" t="str">
        <f>IF(A467="","",VLOOKUP(A467,'IMPRESSÃO (Aux)'!$A$4:$I$1048576,7,0))</f>
        <v/>
      </c>
      <c r="H467" s="258" t="str">
        <f>IF(A467="","",VLOOKUP(A467,'IMPRESSÃO (Aux)'!$A$4:$I$1048576,8,0))</f>
        <v/>
      </c>
      <c r="I467" s="259" t="str">
        <f>IF(A467="","",SUMIF('IMPRESSÃO (Aux)'!$A$4:$A$1048576,IMPRESSÃO!A467,'IMPRESSÃO (Aux)'!$I$4:$I$1048576))</f>
        <v/>
      </c>
    </row>
    <row r="468" spans="1:9" hidden="1" x14ac:dyDescent="0.25">
      <c r="A468" s="258" t="str">
        <f>IF('IMPRESSÃO (Aux)'!K468="","",'IMPRESSÃO (Aux)'!K468)</f>
        <v/>
      </c>
      <c r="B468" s="258" t="str">
        <f>IF(A468="","",VLOOKUP(A468,'IMPRESSÃO (Aux)'!$A$4:$I$1048576,2,0))</f>
        <v/>
      </c>
      <c r="C468" s="258" t="str">
        <f>IF(A468="","",IF(VLOOKUP(A468,'IMPRESSÃO (Aux)'!$A$4:$I$1048576,3,0)=0,"",VLOOKUP(A468,'IMPRESSÃO (Aux)'!$A$4:$I$1048576,3,0)))</f>
        <v/>
      </c>
      <c r="D468" s="258" t="str">
        <f>IF(A468="","",SUMIF('IMPRESSÃO (Aux)'!$A$4:$A$1048576,IMPRESSÃO!A468,'IMPRESSÃO (Aux)'!$D$4:$D$1048576))</f>
        <v/>
      </c>
      <c r="E468" s="258" t="str">
        <f>IF(A468="","",VLOOKUP(A468,'IMPRESSÃO (Aux)'!$A$4:$I$1048576,5,0))</f>
        <v/>
      </c>
      <c r="F468" s="258" t="str">
        <f>IF(A468="","",VLOOKUP(A468,'IMPRESSÃO (Aux)'!$A$4:$I$1048576,6,0))</f>
        <v/>
      </c>
      <c r="G468" s="258" t="str">
        <f>IF(A468="","",VLOOKUP(A468,'IMPRESSÃO (Aux)'!$A$4:$I$1048576,7,0))</f>
        <v/>
      </c>
      <c r="H468" s="258" t="str">
        <f>IF(A468="","",VLOOKUP(A468,'IMPRESSÃO (Aux)'!$A$4:$I$1048576,8,0))</f>
        <v/>
      </c>
      <c r="I468" s="259" t="str">
        <f>IF(A468="","",SUMIF('IMPRESSÃO (Aux)'!$A$4:$A$1048576,IMPRESSÃO!A468,'IMPRESSÃO (Aux)'!$I$4:$I$1048576))</f>
        <v/>
      </c>
    </row>
    <row r="469" spans="1:9" hidden="1" x14ac:dyDescent="0.25">
      <c r="A469" s="258" t="str">
        <f>IF('IMPRESSÃO (Aux)'!K469="","",'IMPRESSÃO (Aux)'!K469)</f>
        <v/>
      </c>
      <c r="B469" s="258" t="str">
        <f>IF(A469="","",VLOOKUP(A469,'IMPRESSÃO (Aux)'!$A$4:$I$1048576,2,0))</f>
        <v/>
      </c>
      <c r="C469" s="258" t="str">
        <f>IF(A469="","",IF(VLOOKUP(A469,'IMPRESSÃO (Aux)'!$A$4:$I$1048576,3,0)=0,"",VLOOKUP(A469,'IMPRESSÃO (Aux)'!$A$4:$I$1048576,3,0)))</f>
        <v/>
      </c>
      <c r="D469" s="258" t="str">
        <f>IF(A469="","",SUMIF('IMPRESSÃO (Aux)'!$A$4:$A$1048576,IMPRESSÃO!A469,'IMPRESSÃO (Aux)'!$D$4:$D$1048576))</f>
        <v/>
      </c>
      <c r="E469" s="258" t="str">
        <f>IF(A469="","",VLOOKUP(A469,'IMPRESSÃO (Aux)'!$A$4:$I$1048576,5,0))</f>
        <v/>
      </c>
      <c r="F469" s="258" t="str">
        <f>IF(A469="","",VLOOKUP(A469,'IMPRESSÃO (Aux)'!$A$4:$I$1048576,6,0))</f>
        <v/>
      </c>
      <c r="G469" s="258" t="str">
        <f>IF(A469="","",VLOOKUP(A469,'IMPRESSÃO (Aux)'!$A$4:$I$1048576,7,0))</f>
        <v/>
      </c>
      <c r="H469" s="258" t="str">
        <f>IF(A469="","",VLOOKUP(A469,'IMPRESSÃO (Aux)'!$A$4:$I$1048576,8,0))</f>
        <v/>
      </c>
      <c r="I469" s="259" t="str">
        <f>IF(A469="","",SUMIF('IMPRESSÃO (Aux)'!$A$4:$A$1048576,IMPRESSÃO!A469,'IMPRESSÃO (Aux)'!$I$4:$I$1048576))</f>
        <v/>
      </c>
    </row>
    <row r="470" spans="1:9" hidden="1" x14ac:dyDescent="0.25">
      <c r="A470" s="258" t="str">
        <f>IF('IMPRESSÃO (Aux)'!K470="","",'IMPRESSÃO (Aux)'!K470)</f>
        <v/>
      </c>
      <c r="B470" s="258" t="str">
        <f>IF(A470="","",VLOOKUP(A470,'IMPRESSÃO (Aux)'!$A$4:$I$1048576,2,0))</f>
        <v/>
      </c>
      <c r="C470" s="258" t="str">
        <f>IF(A470="","",IF(VLOOKUP(A470,'IMPRESSÃO (Aux)'!$A$4:$I$1048576,3,0)=0,"",VLOOKUP(A470,'IMPRESSÃO (Aux)'!$A$4:$I$1048576,3,0)))</f>
        <v/>
      </c>
      <c r="D470" s="258" t="str">
        <f>IF(A470="","",SUMIF('IMPRESSÃO (Aux)'!$A$4:$A$1048576,IMPRESSÃO!A470,'IMPRESSÃO (Aux)'!$D$4:$D$1048576))</f>
        <v/>
      </c>
      <c r="E470" s="258" t="str">
        <f>IF(A470="","",VLOOKUP(A470,'IMPRESSÃO (Aux)'!$A$4:$I$1048576,5,0))</f>
        <v/>
      </c>
      <c r="F470" s="258" t="str">
        <f>IF(A470="","",VLOOKUP(A470,'IMPRESSÃO (Aux)'!$A$4:$I$1048576,6,0))</f>
        <v/>
      </c>
      <c r="G470" s="258" t="str">
        <f>IF(A470="","",VLOOKUP(A470,'IMPRESSÃO (Aux)'!$A$4:$I$1048576,7,0))</f>
        <v/>
      </c>
      <c r="H470" s="258" t="str">
        <f>IF(A470="","",VLOOKUP(A470,'IMPRESSÃO (Aux)'!$A$4:$I$1048576,8,0))</f>
        <v/>
      </c>
      <c r="I470" s="259" t="str">
        <f>IF(A470="","",SUMIF('IMPRESSÃO (Aux)'!$A$4:$A$1048576,IMPRESSÃO!A470,'IMPRESSÃO (Aux)'!$I$4:$I$1048576))</f>
        <v/>
      </c>
    </row>
    <row r="471" spans="1:9" hidden="1" x14ac:dyDescent="0.25">
      <c r="A471" s="258" t="str">
        <f>IF('IMPRESSÃO (Aux)'!K471="","",'IMPRESSÃO (Aux)'!K471)</f>
        <v/>
      </c>
      <c r="B471" s="258" t="str">
        <f>IF(A471="","",VLOOKUP(A471,'IMPRESSÃO (Aux)'!$A$4:$I$1048576,2,0))</f>
        <v/>
      </c>
      <c r="C471" s="258" t="str">
        <f>IF(A471="","",IF(VLOOKUP(A471,'IMPRESSÃO (Aux)'!$A$4:$I$1048576,3,0)=0,"",VLOOKUP(A471,'IMPRESSÃO (Aux)'!$A$4:$I$1048576,3,0)))</f>
        <v/>
      </c>
      <c r="D471" s="258" t="str">
        <f>IF(A471="","",SUMIF('IMPRESSÃO (Aux)'!$A$4:$A$1048576,IMPRESSÃO!A471,'IMPRESSÃO (Aux)'!$D$4:$D$1048576))</f>
        <v/>
      </c>
      <c r="E471" s="258" t="str">
        <f>IF(A471="","",VLOOKUP(A471,'IMPRESSÃO (Aux)'!$A$4:$I$1048576,5,0))</f>
        <v/>
      </c>
      <c r="F471" s="258" t="str">
        <f>IF(A471="","",VLOOKUP(A471,'IMPRESSÃO (Aux)'!$A$4:$I$1048576,6,0))</f>
        <v/>
      </c>
      <c r="G471" s="258" t="str">
        <f>IF(A471="","",VLOOKUP(A471,'IMPRESSÃO (Aux)'!$A$4:$I$1048576,7,0))</f>
        <v/>
      </c>
      <c r="H471" s="258" t="str">
        <f>IF(A471="","",VLOOKUP(A471,'IMPRESSÃO (Aux)'!$A$4:$I$1048576,8,0))</f>
        <v/>
      </c>
      <c r="I471" s="259" t="str">
        <f>IF(A471="","",SUMIF('IMPRESSÃO (Aux)'!$A$4:$A$1048576,IMPRESSÃO!A471,'IMPRESSÃO (Aux)'!$I$4:$I$1048576))</f>
        <v/>
      </c>
    </row>
    <row r="472" spans="1:9" hidden="1" x14ac:dyDescent="0.25">
      <c r="A472" s="258" t="str">
        <f>IF('IMPRESSÃO (Aux)'!K472="","",'IMPRESSÃO (Aux)'!K472)</f>
        <v/>
      </c>
      <c r="B472" s="258" t="str">
        <f>IF(A472="","",VLOOKUP(A472,'IMPRESSÃO (Aux)'!$A$4:$I$1048576,2,0))</f>
        <v/>
      </c>
      <c r="C472" s="258" t="str">
        <f>IF(A472="","",IF(VLOOKUP(A472,'IMPRESSÃO (Aux)'!$A$4:$I$1048576,3,0)=0,"",VLOOKUP(A472,'IMPRESSÃO (Aux)'!$A$4:$I$1048576,3,0)))</f>
        <v/>
      </c>
      <c r="D472" s="258" t="str">
        <f>IF(A472="","",SUMIF('IMPRESSÃO (Aux)'!$A$4:$A$1048576,IMPRESSÃO!A472,'IMPRESSÃO (Aux)'!$D$4:$D$1048576))</f>
        <v/>
      </c>
      <c r="E472" s="258" t="str">
        <f>IF(A472="","",VLOOKUP(A472,'IMPRESSÃO (Aux)'!$A$4:$I$1048576,5,0))</f>
        <v/>
      </c>
      <c r="F472" s="258" t="str">
        <f>IF(A472="","",VLOOKUP(A472,'IMPRESSÃO (Aux)'!$A$4:$I$1048576,6,0))</f>
        <v/>
      </c>
      <c r="G472" s="258" t="str">
        <f>IF(A472="","",VLOOKUP(A472,'IMPRESSÃO (Aux)'!$A$4:$I$1048576,7,0))</f>
        <v/>
      </c>
      <c r="H472" s="258" t="str">
        <f>IF(A472="","",VLOOKUP(A472,'IMPRESSÃO (Aux)'!$A$4:$I$1048576,8,0))</f>
        <v/>
      </c>
      <c r="I472" s="259" t="str">
        <f>IF(A472="","",SUMIF('IMPRESSÃO (Aux)'!$A$4:$A$1048576,IMPRESSÃO!A472,'IMPRESSÃO (Aux)'!$I$4:$I$1048576))</f>
        <v/>
      </c>
    </row>
    <row r="473" spans="1:9" hidden="1" x14ac:dyDescent="0.25">
      <c r="A473" s="258" t="str">
        <f>IF('IMPRESSÃO (Aux)'!K473="","",'IMPRESSÃO (Aux)'!K473)</f>
        <v/>
      </c>
      <c r="B473" s="258" t="str">
        <f>IF(A473="","",VLOOKUP(A473,'IMPRESSÃO (Aux)'!$A$4:$I$1048576,2,0))</f>
        <v/>
      </c>
      <c r="C473" s="258" t="str">
        <f>IF(A473="","",IF(VLOOKUP(A473,'IMPRESSÃO (Aux)'!$A$4:$I$1048576,3,0)=0,"",VLOOKUP(A473,'IMPRESSÃO (Aux)'!$A$4:$I$1048576,3,0)))</f>
        <v/>
      </c>
      <c r="D473" s="258" t="str">
        <f>IF(A473="","",SUMIF('IMPRESSÃO (Aux)'!$A$4:$A$1048576,IMPRESSÃO!A473,'IMPRESSÃO (Aux)'!$D$4:$D$1048576))</f>
        <v/>
      </c>
      <c r="E473" s="258" t="str">
        <f>IF(A473="","",VLOOKUP(A473,'IMPRESSÃO (Aux)'!$A$4:$I$1048576,5,0))</f>
        <v/>
      </c>
      <c r="F473" s="258" t="str">
        <f>IF(A473="","",VLOOKUP(A473,'IMPRESSÃO (Aux)'!$A$4:$I$1048576,6,0))</f>
        <v/>
      </c>
      <c r="G473" s="258" t="str">
        <f>IF(A473="","",VLOOKUP(A473,'IMPRESSÃO (Aux)'!$A$4:$I$1048576,7,0))</f>
        <v/>
      </c>
      <c r="H473" s="258" t="str">
        <f>IF(A473="","",VLOOKUP(A473,'IMPRESSÃO (Aux)'!$A$4:$I$1048576,8,0))</f>
        <v/>
      </c>
      <c r="I473" s="259" t="str">
        <f>IF(A473="","",SUMIF('IMPRESSÃO (Aux)'!$A$4:$A$1048576,IMPRESSÃO!A473,'IMPRESSÃO (Aux)'!$I$4:$I$1048576))</f>
        <v/>
      </c>
    </row>
    <row r="474" spans="1:9" hidden="1" x14ac:dyDescent="0.25">
      <c r="A474" s="258" t="str">
        <f>IF('IMPRESSÃO (Aux)'!K474="","",'IMPRESSÃO (Aux)'!K474)</f>
        <v/>
      </c>
      <c r="B474" s="258" t="str">
        <f>IF(A474="","",VLOOKUP(A474,'IMPRESSÃO (Aux)'!$A$4:$I$1048576,2,0))</f>
        <v/>
      </c>
      <c r="C474" s="258" t="str">
        <f>IF(A474="","",IF(VLOOKUP(A474,'IMPRESSÃO (Aux)'!$A$4:$I$1048576,3,0)=0,"",VLOOKUP(A474,'IMPRESSÃO (Aux)'!$A$4:$I$1048576,3,0)))</f>
        <v/>
      </c>
      <c r="D474" s="258" t="str">
        <f>IF(A474="","",SUMIF('IMPRESSÃO (Aux)'!$A$4:$A$1048576,IMPRESSÃO!A474,'IMPRESSÃO (Aux)'!$D$4:$D$1048576))</f>
        <v/>
      </c>
      <c r="E474" s="258" t="str">
        <f>IF(A474="","",VLOOKUP(A474,'IMPRESSÃO (Aux)'!$A$4:$I$1048576,5,0))</f>
        <v/>
      </c>
      <c r="F474" s="258" t="str">
        <f>IF(A474="","",VLOOKUP(A474,'IMPRESSÃO (Aux)'!$A$4:$I$1048576,6,0))</f>
        <v/>
      </c>
      <c r="G474" s="258" t="str">
        <f>IF(A474="","",VLOOKUP(A474,'IMPRESSÃO (Aux)'!$A$4:$I$1048576,7,0))</f>
        <v/>
      </c>
      <c r="H474" s="258" t="str">
        <f>IF(A474="","",VLOOKUP(A474,'IMPRESSÃO (Aux)'!$A$4:$I$1048576,8,0))</f>
        <v/>
      </c>
      <c r="I474" s="259" t="str">
        <f>IF(A474="","",SUMIF('IMPRESSÃO (Aux)'!$A$4:$A$1048576,IMPRESSÃO!A474,'IMPRESSÃO (Aux)'!$I$4:$I$1048576))</f>
        <v/>
      </c>
    </row>
    <row r="475" spans="1:9" hidden="1" x14ac:dyDescent="0.25">
      <c r="A475" s="258" t="str">
        <f>IF('IMPRESSÃO (Aux)'!K475="","",'IMPRESSÃO (Aux)'!K475)</f>
        <v/>
      </c>
      <c r="B475" s="258" t="str">
        <f>IF(A475="","",VLOOKUP(A475,'IMPRESSÃO (Aux)'!$A$4:$I$1048576,2,0))</f>
        <v/>
      </c>
      <c r="C475" s="258" t="str">
        <f>IF(A475="","",IF(VLOOKUP(A475,'IMPRESSÃO (Aux)'!$A$4:$I$1048576,3,0)=0,"",VLOOKUP(A475,'IMPRESSÃO (Aux)'!$A$4:$I$1048576,3,0)))</f>
        <v/>
      </c>
      <c r="D475" s="258" t="str">
        <f>IF(A475="","",SUMIF('IMPRESSÃO (Aux)'!$A$4:$A$1048576,IMPRESSÃO!A475,'IMPRESSÃO (Aux)'!$D$4:$D$1048576))</f>
        <v/>
      </c>
      <c r="E475" s="258" t="str">
        <f>IF(A475="","",VLOOKUP(A475,'IMPRESSÃO (Aux)'!$A$4:$I$1048576,5,0))</f>
        <v/>
      </c>
      <c r="F475" s="258" t="str">
        <f>IF(A475="","",VLOOKUP(A475,'IMPRESSÃO (Aux)'!$A$4:$I$1048576,6,0))</f>
        <v/>
      </c>
      <c r="G475" s="258" t="str">
        <f>IF(A475="","",VLOOKUP(A475,'IMPRESSÃO (Aux)'!$A$4:$I$1048576,7,0))</f>
        <v/>
      </c>
      <c r="H475" s="258" t="str">
        <f>IF(A475="","",VLOOKUP(A475,'IMPRESSÃO (Aux)'!$A$4:$I$1048576,8,0))</f>
        <v/>
      </c>
      <c r="I475" s="259" t="str">
        <f>IF(A475="","",SUMIF('IMPRESSÃO (Aux)'!$A$4:$A$1048576,IMPRESSÃO!A475,'IMPRESSÃO (Aux)'!$I$4:$I$1048576))</f>
        <v/>
      </c>
    </row>
    <row r="476" spans="1:9" hidden="1" x14ac:dyDescent="0.25">
      <c r="A476" s="258" t="str">
        <f>IF('IMPRESSÃO (Aux)'!K476="","",'IMPRESSÃO (Aux)'!K476)</f>
        <v/>
      </c>
      <c r="B476" s="258" t="str">
        <f>IF(A476="","",VLOOKUP(A476,'IMPRESSÃO (Aux)'!$A$4:$I$1048576,2,0))</f>
        <v/>
      </c>
      <c r="C476" s="258" t="str">
        <f>IF(A476="","",IF(VLOOKUP(A476,'IMPRESSÃO (Aux)'!$A$4:$I$1048576,3,0)=0,"",VLOOKUP(A476,'IMPRESSÃO (Aux)'!$A$4:$I$1048576,3,0)))</f>
        <v/>
      </c>
      <c r="D476" s="258" t="str">
        <f>IF(A476="","",SUMIF('IMPRESSÃO (Aux)'!$A$4:$A$1048576,IMPRESSÃO!A476,'IMPRESSÃO (Aux)'!$D$4:$D$1048576))</f>
        <v/>
      </c>
      <c r="E476" s="258" t="str">
        <f>IF(A476="","",VLOOKUP(A476,'IMPRESSÃO (Aux)'!$A$4:$I$1048576,5,0))</f>
        <v/>
      </c>
      <c r="F476" s="258" t="str">
        <f>IF(A476="","",VLOOKUP(A476,'IMPRESSÃO (Aux)'!$A$4:$I$1048576,6,0))</f>
        <v/>
      </c>
      <c r="G476" s="258" t="str">
        <f>IF(A476="","",VLOOKUP(A476,'IMPRESSÃO (Aux)'!$A$4:$I$1048576,7,0))</f>
        <v/>
      </c>
      <c r="H476" s="258" t="str">
        <f>IF(A476="","",VLOOKUP(A476,'IMPRESSÃO (Aux)'!$A$4:$I$1048576,8,0))</f>
        <v/>
      </c>
      <c r="I476" s="259" t="str">
        <f>IF(A476="","",SUMIF('IMPRESSÃO (Aux)'!$A$4:$A$1048576,IMPRESSÃO!A476,'IMPRESSÃO (Aux)'!$I$4:$I$1048576))</f>
        <v/>
      </c>
    </row>
    <row r="477" spans="1:9" hidden="1" x14ac:dyDescent="0.25">
      <c r="A477" s="258" t="str">
        <f>IF('IMPRESSÃO (Aux)'!K477="","",'IMPRESSÃO (Aux)'!K477)</f>
        <v/>
      </c>
      <c r="B477" s="258" t="str">
        <f>IF(A477="","",VLOOKUP(A477,'IMPRESSÃO (Aux)'!$A$4:$I$1048576,2,0))</f>
        <v/>
      </c>
      <c r="C477" s="258" t="str">
        <f>IF(A477="","",IF(VLOOKUP(A477,'IMPRESSÃO (Aux)'!$A$4:$I$1048576,3,0)=0,"",VLOOKUP(A477,'IMPRESSÃO (Aux)'!$A$4:$I$1048576,3,0)))</f>
        <v/>
      </c>
      <c r="D477" s="258" t="str">
        <f>IF(A477="","",SUMIF('IMPRESSÃO (Aux)'!$A$4:$A$1048576,IMPRESSÃO!A477,'IMPRESSÃO (Aux)'!$D$4:$D$1048576))</f>
        <v/>
      </c>
      <c r="E477" s="258" t="str">
        <f>IF(A477="","",VLOOKUP(A477,'IMPRESSÃO (Aux)'!$A$4:$I$1048576,5,0))</f>
        <v/>
      </c>
      <c r="F477" s="258" t="str">
        <f>IF(A477="","",VLOOKUP(A477,'IMPRESSÃO (Aux)'!$A$4:$I$1048576,6,0))</f>
        <v/>
      </c>
      <c r="G477" s="258" t="str">
        <f>IF(A477="","",VLOOKUP(A477,'IMPRESSÃO (Aux)'!$A$4:$I$1048576,7,0))</f>
        <v/>
      </c>
      <c r="H477" s="258" t="str">
        <f>IF(A477="","",VLOOKUP(A477,'IMPRESSÃO (Aux)'!$A$4:$I$1048576,8,0))</f>
        <v/>
      </c>
      <c r="I477" s="259" t="str">
        <f>IF(A477="","",SUMIF('IMPRESSÃO (Aux)'!$A$4:$A$1048576,IMPRESSÃO!A477,'IMPRESSÃO (Aux)'!$I$4:$I$1048576))</f>
        <v/>
      </c>
    </row>
    <row r="478" spans="1:9" hidden="1" x14ac:dyDescent="0.25">
      <c r="A478" s="258" t="str">
        <f>IF('IMPRESSÃO (Aux)'!K478="","",'IMPRESSÃO (Aux)'!K478)</f>
        <v/>
      </c>
      <c r="B478" s="258" t="str">
        <f>IF(A478="","",VLOOKUP(A478,'IMPRESSÃO (Aux)'!$A$4:$I$1048576,2,0))</f>
        <v/>
      </c>
      <c r="C478" s="258" t="str">
        <f>IF(A478="","",IF(VLOOKUP(A478,'IMPRESSÃO (Aux)'!$A$4:$I$1048576,3,0)=0,"",VLOOKUP(A478,'IMPRESSÃO (Aux)'!$A$4:$I$1048576,3,0)))</f>
        <v/>
      </c>
      <c r="D478" s="258" t="str">
        <f>IF(A478="","",SUMIF('IMPRESSÃO (Aux)'!$A$4:$A$1048576,IMPRESSÃO!A478,'IMPRESSÃO (Aux)'!$D$4:$D$1048576))</f>
        <v/>
      </c>
      <c r="E478" s="258" t="str">
        <f>IF(A478="","",VLOOKUP(A478,'IMPRESSÃO (Aux)'!$A$4:$I$1048576,5,0))</f>
        <v/>
      </c>
      <c r="F478" s="258" t="str">
        <f>IF(A478="","",VLOOKUP(A478,'IMPRESSÃO (Aux)'!$A$4:$I$1048576,6,0))</f>
        <v/>
      </c>
      <c r="G478" s="258" t="str">
        <f>IF(A478="","",VLOOKUP(A478,'IMPRESSÃO (Aux)'!$A$4:$I$1048576,7,0))</f>
        <v/>
      </c>
      <c r="H478" s="258" t="str">
        <f>IF(A478="","",VLOOKUP(A478,'IMPRESSÃO (Aux)'!$A$4:$I$1048576,8,0))</f>
        <v/>
      </c>
      <c r="I478" s="259" t="str">
        <f>IF(A478="","",SUMIF('IMPRESSÃO (Aux)'!$A$4:$A$1048576,IMPRESSÃO!A478,'IMPRESSÃO (Aux)'!$I$4:$I$1048576))</f>
        <v/>
      </c>
    </row>
    <row r="479" spans="1:9" hidden="1" x14ac:dyDescent="0.25">
      <c r="A479" s="258" t="str">
        <f>IF('IMPRESSÃO (Aux)'!K479="","",'IMPRESSÃO (Aux)'!K479)</f>
        <v/>
      </c>
      <c r="B479" s="258" t="str">
        <f>IF(A479="","",VLOOKUP(A479,'IMPRESSÃO (Aux)'!$A$4:$I$1048576,2,0))</f>
        <v/>
      </c>
      <c r="C479" s="258" t="str">
        <f>IF(A479="","",IF(VLOOKUP(A479,'IMPRESSÃO (Aux)'!$A$4:$I$1048576,3,0)=0,"",VLOOKUP(A479,'IMPRESSÃO (Aux)'!$A$4:$I$1048576,3,0)))</f>
        <v/>
      </c>
      <c r="D479" s="258" t="str">
        <f>IF(A479="","",SUMIF('IMPRESSÃO (Aux)'!$A$4:$A$1048576,IMPRESSÃO!A479,'IMPRESSÃO (Aux)'!$D$4:$D$1048576))</f>
        <v/>
      </c>
      <c r="E479" s="258" t="str">
        <f>IF(A479="","",VLOOKUP(A479,'IMPRESSÃO (Aux)'!$A$4:$I$1048576,5,0))</f>
        <v/>
      </c>
      <c r="F479" s="258" t="str">
        <f>IF(A479="","",VLOOKUP(A479,'IMPRESSÃO (Aux)'!$A$4:$I$1048576,6,0))</f>
        <v/>
      </c>
      <c r="G479" s="258" t="str">
        <f>IF(A479="","",VLOOKUP(A479,'IMPRESSÃO (Aux)'!$A$4:$I$1048576,7,0))</f>
        <v/>
      </c>
      <c r="H479" s="258" t="str">
        <f>IF(A479="","",VLOOKUP(A479,'IMPRESSÃO (Aux)'!$A$4:$I$1048576,8,0))</f>
        <v/>
      </c>
      <c r="I479" s="259" t="str">
        <f>IF(A479="","",SUMIF('IMPRESSÃO (Aux)'!$A$4:$A$1048576,IMPRESSÃO!A479,'IMPRESSÃO (Aux)'!$I$4:$I$1048576))</f>
        <v/>
      </c>
    </row>
    <row r="480" spans="1:9" hidden="1" x14ac:dyDescent="0.25">
      <c r="A480" s="258" t="str">
        <f>IF('IMPRESSÃO (Aux)'!K480="","",'IMPRESSÃO (Aux)'!K480)</f>
        <v/>
      </c>
      <c r="B480" s="258" t="str">
        <f>IF(A480="","",VLOOKUP(A480,'IMPRESSÃO (Aux)'!$A$4:$I$1048576,2,0))</f>
        <v/>
      </c>
      <c r="C480" s="258" t="str">
        <f>IF(A480="","",IF(VLOOKUP(A480,'IMPRESSÃO (Aux)'!$A$4:$I$1048576,3,0)=0,"",VLOOKUP(A480,'IMPRESSÃO (Aux)'!$A$4:$I$1048576,3,0)))</f>
        <v/>
      </c>
      <c r="D480" s="258" t="str">
        <f>IF(A480="","",SUMIF('IMPRESSÃO (Aux)'!$A$4:$A$1048576,IMPRESSÃO!A480,'IMPRESSÃO (Aux)'!$D$4:$D$1048576))</f>
        <v/>
      </c>
      <c r="E480" s="258" t="str">
        <f>IF(A480="","",VLOOKUP(A480,'IMPRESSÃO (Aux)'!$A$4:$I$1048576,5,0))</f>
        <v/>
      </c>
      <c r="F480" s="258" t="str">
        <f>IF(A480="","",VLOOKUP(A480,'IMPRESSÃO (Aux)'!$A$4:$I$1048576,6,0))</f>
        <v/>
      </c>
      <c r="G480" s="258" t="str">
        <f>IF(A480="","",VLOOKUP(A480,'IMPRESSÃO (Aux)'!$A$4:$I$1048576,7,0))</f>
        <v/>
      </c>
      <c r="H480" s="258" t="str">
        <f>IF(A480="","",VLOOKUP(A480,'IMPRESSÃO (Aux)'!$A$4:$I$1048576,8,0))</f>
        <v/>
      </c>
      <c r="I480" s="259" t="str">
        <f>IF(A480="","",SUMIF('IMPRESSÃO (Aux)'!$A$4:$A$1048576,IMPRESSÃO!A480,'IMPRESSÃO (Aux)'!$I$4:$I$1048576))</f>
        <v/>
      </c>
    </row>
    <row r="481" spans="1:9" hidden="1" x14ac:dyDescent="0.25">
      <c r="A481" s="258" t="str">
        <f>IF('IMPRESSÃO (Aux)'!K481="","",'IMPRESSÃO (Aux)'!K481)</f>
        <v/>
      </c>
      <c r="B481" s="258" t="str">
        <f>IF(A481="","",VLOOKUP(A481,'IMPRESSÃO (Aux)'!$A$4:$I$1048576,2,0))</f>
        <v/>
      </c>
      <c r="C481" s="258" t="str">
        <f>IF(A481="","",IF(VLOOKUP(A481,'IMPRESSÃO (Aux)'!$A$4:$I$1048576,3,0)=0,"",VLOOKUP(A481,'IMPRESSÃO (Aux)'!$A$4:$I$1048576,3,0)))</f>
        <v/>
      </c>
      <c r="D481" s="258" t="str">
        <f>IF(A481="","",SUMIF('IMPRESSÃO (Aux)'!$A$4:$A$1048576,IMPRESSÃO!A481,'IMPRESSÃO (Aux)'!$D$4:$D$1048576))</f>
        <v/>
      </c>
      <c r="E481" s="258" t="str">
        <f>IF(A481="","",VLOOKUP(A481,'IMPRESSÃO (Aux)'!$A$4:$I$1048576,5,0))</f>
        <v/>
      </c>
      <c r="F481" s="258" t="str">
        <f>IF(A481="","",VLOOKUP(A481,'IMPRESSÃO (Aux)'!$A$4:$I$1048576,6,0))</f>
        <v/>
      </c>
      <c r="G481" s="258" t="str">
        <f>IF(A481="","",VLOOKUP(A481,'IMPRESSÃO (Aux)'!$A$4:$I$1048576,7,0))</f>
        <v/>
      </c>
      <c r="H481" s="258" t="str">
        <f>IF(A481="","",VLOOKUP(A481,'IMPRESSÃO (Aux)'!$A$4:$I$1048576,8,0))</f>
        <v/>
      </c>
      <c r="I481" s="259" t="str">
        <f>IF(A481="","",SUMIF('IMPRESSÃO (Aux)'!$A$4:$A$1048576,IMPRESSÃO!A481,'IMPRESSÃO (Aux)'!$I$4:$I$1048576))</f>
        <v/>
      </c>
    </row>
    <row r="482" spans="1:9" hidden="1" x14ac:dyDescent="0.25">
      <c r="A482" s="258" t="str">
        <f>IF('IMPRESSÃO (Aux)'!K482="","",'IMPRESSÃO (Aux)'!K482)</f>
        <v/>
      </c>
      <c r="B482" s="258" t="str">
        <f>IF(A482="","",VLOOKUP(A482,'IMPRESSÃO (Aux)'!$A$4:$I$1048576,2,0))</f>
        <v/>
      </c>
      <c r="C482" s="258" t="str">
        <f>IF(A482="","",IF(VLOOKUP(A482,'IMPRESSÃO (Aux)'!$A$4:$I$1048576,3,0)=0,"",VLOOKUP(A482,'IMPRESSÃO (Aux)'!$A$4:$I$1048576,3,0)))</f>
        <v/>
      </c>
      <c r="D482" s="258" t="str">
        <f>IF(A482="","",SUMIF('IMPRESSÃO (Aux)'!$A$4:$A$1048576,IMPRESSÃO!A482,'IMPRESSÃO (Aux)'!$D$4:$D$1048576))</f>
        <v/>
      </c>
      <c r="E482" s="258" t="str">
        <f>IF(A482="","",VLOOKUP(A482,'IMPRESSÃO (Aux)'!$A$4:$I$1048576,5,0))</f>
        <v/>
      </c>
      <c r="F482" s="258" t="str">
        <f>IF(A482="","",VLOOKUP(A482,'IMPRESSÃO (Aux)'!$A$4:$I$1048576,6,0))</f>
        <v/>
      </c>
      <c r="G482" s="258" t="str">
        <f>IF(A482="","",VLOOKUP(A482,'IMPRESSÃO (Aux)'!$A$4:$I$1048576,7,0))</f>
        <v/>
      </c>
      <c r="H482" s="258" t="str">
        <f>IF(A482="","",VLOOKUP(A482,'IMPRESSÃO (Aux)'!$A$4:$I$1048576,8,0))</f>
        <v/>
      </c>
      <c r="I482" s="259" t="str">
        <f>IF(A482="","",SUMIF('IMPRESSÃO (Aux)'!$A$4:$A$1048576,IMPRESSÃO!A482,'IMPRESSÃO (Aux)'!$I$4:$I$1048576))</f>
        <v/>
      </c>
    </row>
    <row r="483" spans="1:9" hidden="1" x14ac:dyDescent="0.25">
      <c r="A483" s="258" t="str">
        <f>IF('IMPRESSÃO (Aux)'!K483="","",'IMPRESSÃO (Aux)'!K483)</f>
        <v/>
      </c>
      <c r="B483" s="258" t="str">
        <f>IF(A483="","",VLOOKUP(A483,'IMPRESSÃO (Aux)'!$A$4:$I$1048576,2,0))</f>
        <v/>
      </c>
      <c r="C483" s="258" t="str">
        <f>IF(A483="","",IF(VLOOKUP(A483,'IMPRESSÃO (Aux)'!$A$4:$I$1048576,3,0)=0,"",VLOOKUP(A483,'IMPRESSÃO (Aux)'!$A$4:$I$1048576,3,0)))</f>
        <v/>
      </c>
      <c r="D483" s="258" t="str">
        <f>IF(A483="","",SUMIF('IMPRESSÃO (Aux)'!$A$4:$A$1048576,IMPRESSÃO!A483,'IMPRESSÃO (Aux)'!$D$4:$D$1048576))</f>
        <v/>
      </c>
      <c r="E483" s="258" t="str">
        <f>IF(A483="","",VLOOKUP(A483,'IMPRESSÃO (Aux)'!$A$4:$I$1048576,5,0))</f>
        <v/>
      </c>
      <c r="F483" s="258" t="str">
        <f>IF(A483="","",VLOOKUP(A483,'IMPRESSÃO (Aux)'!$A$4:$I$1048576,6,0))</f>
        <v/>
      </c>
      <c r="G483" s="258" t="str">
        <f>IF(A483="","",VLOOKUP(A483,'IMPRESSÃO (Aux)'!$A$4:$I$1048576,7,0))</f>
        <v/>
      </c>
      <c r="H483" s="258" t="str">
        <f>IF(A483="","",VLOOKUP(A483,'IMPRESSÃO (Aux)'!$A$4:$I$1048576,8,0))</f>
        <v/>
      </c>
      <c r="I483" s="259" t="str">
        <f>IF(A483="","",SUMIF('IMPRESSÃO (Aux)'!$A$4:$A$1048576,IMPRESSÃO!A483,'IMPRESSÃO (Aux)'!$I$4:$I$1048576))</f>
        <v/>
      </c>
    </row>
    <row r="484" spans="1:9" hidden="1" x14ac:dyDescent="0.25">
      <c r="A484" s="258" t="str">
        <f>IF('IMPRESSÃO (Aux)'!K484="","",'IMPRESSÃO (Aux)'!K484)</f>
        <v/>
      </c>
      <c r="B484" s="258" t="str">
        <f>IF(A484="","",VLOOKUP(A484,'IMPRESSÃO (Aux)'!$A$4:$I$1048576,2,0))</f>
        <v/>
      </c>
      <c r="C484" s="258" t="str">
        <f>IF(A484="","",IF(VLOOKUP(A484,'IMPRESSÃO (Aux)'!$A$4:$I$1048576,3,0)=0,"",VLOOKUP(A484,'IMPRESSÃO (Aux)'!$A$4:$I$1048576,3,0)))</f>
        <v/>
      </c>
      <c r="D484" s="258" t="str">
        <f>IF(A484="","",SUMIF('IMPRESSÃO (Aux)'!$A$4:$A$1048576,IMPRESSÃO!A484,'IMPRESSÃO (Aux)'!$D$4:$D$1048576))</f>
        <v/>
      </c>
      <c r="E484" s="258" t="str">
        <f>IF(A484="","",VLOOKUP(A484,'IMPRESSÃO (Aux)'!$A$4:$I$1048576,5,0))</f>
        <v/>
      </c>
      <c r="F484" s="258" t="str">
        <f>IF(A484="","",VLOOKUP(A484,'IMPRESSÃO (Aux)'!$A$4:$I$1048576,6,0))</f>
        <v/>
      </c>
      <c r="G484" s="258" t="str">
        <f>IF(A484="","",VLOOKUP(A484,'IMPRESSÃO (Aux)'!$A$4:$I$1048576,7,0))</f>
        <v/>
      </c>
      <c r="H484" s="258" t="str">
        <f>IF(A484="","",VLOOKUP(A484,'IMPRESSÃO (Aux)'!$A$4:$I$1048576,8,0))</f>
        <v/>
      </c>
      <c r="I484" s="259" t="str">
        <f>IF(A484="","",SUMIF('IMPRESSÃO (Aux)'!$A$4:$A$1048576,IMPRESSÃO!A484,'IMPRESSÃO (Aux)'!$I$4:$I$1048576))</f>
        <v/>
      </c>
    </row>
    <row r="485" spans="1:9" hidden="1" x14ac:dyDescent="0.25">
      <c r="A485" s="258" t="str">
        <f>IF('IMPRESSÃO (Aux)'!K485="","",'IMPRESSÃO (Aux)'!K485)</f>
        <v/>
      </c>
      <c r="B485" s="258" t="str">
        <f>IF(A485="","",VLOOKUP(A485,'IMPRESSÃO (Aux)'!$A$4:$I$1048576,2,0))</f>
        <v/>
      </c>
      <c r="C485" s="258" t="str">
        <f>IF(A485="","",IF(VLOOKUP(A485,'IMPRESSÃO (Aux)'!$A$4:$I$1048576,3,0)=0,"",VLOOKUP(A485,'IMPRESSÃO (Aux)'!$A$4:$I$1048576,3,0)))</f>
        <v/>
      </c>
      <c r="D485" s="258" t="str">
        <f>IF(A485="","",SUMIF('IMPRESSÃO (Aux)'!$A$4:$A$1048576,IMPRESSÃO!A485,'IMPRESSÃO (Aux)'!$D$4:$D$1048576))</f>
        <v/>
      </c>
      <c r="E485" s="258" t="str">
        <f>IF(A485="","",VLOOKUP(A485,'IMPRESSÃO (Aux)'!$A$4:$I$1048576,5,0))</f>
        <v/>
      </c>
      <c r="F485" s="258" t="str">
        <f>IF(A485="","",VLOOKUP(A485,'IMPRESSÃO (Aux)'!$A$4:$I$1048576,6,0))</f>
        <v/>
      </c>
      <c r="G485" s="258" t="str">
        <f>IF(A485="","",VLOOKUP(A485,'IMPRESSÃO (Aux)'!$A$4:$I$1048576,7,0))</f>
        <v/>
      </c>
      <c r="H485" s="258" t="str">
        <f>IF(A485="","",VLOOKUP(A485,'IMPRESSÃO (Aux)'!$A$4:$I$1048576,8,0))</f>
        <v/>
      </c>
      <c r="I485" s="259" t="str">
        <f>IF(A485="","",SUMIF('IMPRESSÃO (Aux)'!$A$4:$A$1048576,IMPRESSÃO!A485,'IMPRESSÃO (Aux)'!$I$4:$I$1048576))</f>
        <v/>
      </c>
    </row>
    <row r="486" spans="1:9" hidden="1" x14ac:dyDescent="0.25">
      <c r="A486" s="258" t="str">
        <f>IF('IMPRESSÃO (Aux)'!K486="","",'IMPRESSÃO (Aux)'!K486)</f>
        <v/>
      </c>
      <c r="B486" s="258" t="str">
        <f>IF(A486="","",VLOOKUP(A486,'IMPRESSÃO (Aux)'!$A$4:$I$1048576,2,0))</f>
        <v/>
      </c>
      <c r="C486" s="258" t="str">
        <f>IF(A486="","",IF(VLOOKUP(A486,'IMPRESSÃO (Aux)'!$A$4:$I$1048576,3,0)=0,"",VLOOKUP(A486,'IMPRESSÃO (Aux)'!$A$4:$I$1048576,3,0)))</f>
        <v/>
      </c>
      <c r="D486" s="258" t="str">
        <f>IF(A486="","",SUMIF('IMPRESSÃO (Aux)'!$A$4:$A$1048576,IMPRESSÃO!A486,'IMPRESSÃO (Aux)'!$D$4:$D$1048576))</f>
        <v/>
      </c>
      <c r="E486" s="258" t="str">
        <f>IF(A486="","",VLOOKUP(A486,'IMPRESSÃO (Aux)'!$A$4:$I$1048576,5,0))</f>
        <v/>
      </c>
      <c r="F486" s="258" t="str">
        <f>IF(A486="","",VLOOKUP(A486,'IMPRESSÃO (Aux)'!$A$4:$I$1048576,6,0))</f>
        <v/>
      </c>
      <c r="G486" s="258" t="str">
        <f>IF(A486="","",VLOOKUP(A486,'IMPRESSÃO (Aux)'!$A$4:$I$1048576,7,0))</f>
        <v/>
      </c>
      <c r="H486" s="258" t="str">
        <f>IF(A486="","",VLOOKUP(A486,'IMPRESSÃO (Aux)'!$A$4:$I$1048576,8,0))</f>
        <v/>
      </c>
      <c r="I486" s="259" t="str">
        <f>IF(A486="","",SUMIF('IMPRESSÃO (Aux)'!$A$4:$A$1048576,IMPRESSÃO!A486,'IMPRESSÃO (Aux)'!$I$4:$I$1048576))</f>
        <v/>
      </c>
    </row>
    <row r="487" spans="1:9" hidden="1" x14ac:dyDescent="0.25">
      <c r="A487" s="258" t="str">
        <f>IF('IMPRESSÃO (Aux)'!K487="","",'IMPRESSÃO (Aux)'!K487)</f>
        <v/>
      </c>
      <c r="B487" s="258" t="str">
        <f>IF(A487="","",VLOOKUP(A487,'IMPRESSÃO (Aux)'!$A$4:$I$1048576,2,0))</f>
        <v/>
      </c>
      <c r="C487" s="258" t="str">
        <f>IF(A487="","",IF(VLOOKUP(A487,'IMPRESSÃO (Aux)'!$A$4:$I$1048576,3,0)=0,"",VLOOKUP(A487,'IMPRESSÃO (Aux)'!$A$4:$I$1048576,3,0)))</f>
        <v/>
      </c>
      <c r="D487" s="258" t="str">
        <f>IF(A487="","",SUMIF('IMPRESSÃO (Aux)'!$A$4:$A$1048576,IMPRESSÃO!A487,'IMPRESSÃO (Aux)'!$D$4:$D$1048576))</f>
        <v/>
      </c>
      <c r="E487" s="258" t="str">
        <f>IF(A487="","",VLOOKUP(A487,'IMPRESSÃO (Aux)'!$A$4:$I$1048576,5,0))</f>
        <v/>
      </c>
      <c r="F487" s="258" t="str">
        <f>IF(A487="","",VLOOKUP(A487,'IMPRESSÃO (Aux)'!$A$4:$I$1048576,6,0))</f>
        <v/>
      </c>
      <c r="G487" s="258" t="str">
        <f>IF(A487="","",VLOOKUP(A487,'IMPRESSÃO (Aux)'!$A$4:$I$1048576,7,0))</f>
        <v/>
      </c>
      <c r="H487" s="258" t="str">
        <f>IF(A487="","",VLOOKUP(A487,'IMPRESSÃO (Aux)'!$A$4:$I$1048576,8,0))</f>
        <v/>
      </c>
      <c r="I487" s="259" t="str">
        <f>IF(A487="","",SUMIF('IMPRESSÃO (Aux)'!$A$4:$A$1048576,IMPRESSÃO!A487,'IMPRESSÃO (Aux)'!$I$4:$I$1048576))</f>
        <v/>
      </c>
    </row>
    <row r="488" spans="1:9" hidden="1" x14ac:dyDescent="0.25">
      <c r="A488" s="258" t="str">
        <f>IF('IMPRESSÃO (Aux)'!K488="","",'IMPRESSÃO (Aux)'!K488)</f>
        <v/>
      </c>
      <c r="B488" s="258" t="str">
        <f>IF(A488="","",VLOOKUP(A488,'IMPRESSÃO (Aux)'!$A$4:$I$1048576,2,0))</f>
        <v/>
      </c>
      <c r="C488" s="258" t="str">
        <f>IF(A488="","",IF(VLOOKUP(A488,'IMPRESSÃO (Aux)'!$A$4:$I$1048576,3,0)=0,"",VLOOKUP(A488,'IMPRESSÃO (Aux)'!$A$4:$I$1048576,3,0)))</f>
        <v/>
      </c>
      <c r="D488" s="258" t="str">
        <f>IF(A488="","",SUMIF('IMPRESSÃO (Aux)'!$A$4:$A$1048576,IMPRESSÃO!A488,'IMPRESSÃO (Aux)'!$D$4:$D$1048576))</f>
        <v/>
      </c>
      <c r="E488" s="258" t="str">
        <f>IF(A488="","",VLOOKUP(A488,'IMPRESSÃO (Aux)'!$A$4:$I$1048576,5,0))</f>
        <v/>
      </c>
      <c r="F488" s="258" t="str">
        <f>IF(A488="","",VLOOKUP(A488,'IMPRESSÃO (Aux)'!$A$4:$I$1048576,6,0))</f>
        <v/>
      </c>
      <c r="G488" s="258" t="str">
        <f>IF(A488="","",VLOOKUP(A488,'IMPRESSÃO (Aux)'!$A$4:$I$1048576,7,0))</f>
        <v/>
      </c>
      <c r="H488" s="258" t="str">
        <f>IF(A488="","",VLOOKUP(A488,'IMPRESSÃO (Aux)'!$A$4:$I$1048576,8,0))</f>
        <v/>
      </c>
      <c r="I488" s="259" t="str">
        <f>IF(A488="","",SUMIF('IMPRESSÃO (Aux)'!$A$4:$A$1048576,IMPRESSÃO!A488,'IMPRESSÃO (Aux)'!$I$4:$I$1048576))</f>
        <v/>
      </c>
    </row>
    <row r="489" spans="1:9" hidden="1" x14ac:dyDescent="0.25">
      <c r="A489" s="258" t="str">
        <f>IF('IMPRESSÃO (Aux)'!K489="","",'IMPRESSÃO (Aux)'!K489)</f>
        <v/>
      </c>
      <c r="B489" s="258" t="str">
        <f>IF(A489="","",VLOOKUP(A489,'IMPRESSÃO (Aux)'!$A$4:$I$1048576,2,0))</f>
        <v/>
      </c>
      <c r="C489" s="258" t="str">
        <f>IF(A489="","",IF(VLOOKUP(A489,'IMPRESSÃO (Aux)'!$A$4:$I$1048576,3,0)=0,"",VLOOKUP(A489,'IMPRESSÃO (Aux)'!$A$4:$I$1048576,3,0)))</f>
        <v/>
      </c>
      <c r="D489" s="258" t="str">
        <f>IF(A489="","",SUMIF('IMPRESSÃO (Aux)'!$A$4:$A$1048576,IMPRESSÃO!A489,'IMPRESSÃO (Aux)'!$D$4:$D$1048576))</f>
        <v/>
      </c>
      <c r="E489" s="258" t="str">
        <f>IF(A489="","",VLOOKUP(A489,'IMPRESSÃO (Aux)'!$A$4:$I$1048576,5,0))</f>
        <v/>
      </c>
      <c r="F489" s="258" t="str">
        <f>IF(A489="","",VLOOKUP(A489,'IMPRESSÃO (Aux)'!$A$4:$I$1048576,6,0))</f>
        <v/>
      </c>
      <c r="G489" s="258" t="str">
        <f>IF(A489="","",VLOOKUP(A489,'IMPRESSÃO (Aux)'!$A$4:$I$1048576,7,0))</f>
        <v/>
      </c>
      <c r="H489" s="258" t="str">
        <f>IF(A489="","",VLOOKUP(A489,'IMPRESSÃO (Aux)'!$A$4:$I$1048576,8,0))</f>
        <v/>
      </c>
      <c r="I489" s="259" t="str">
        <f>IF(A489="","",SUMIF('IMPRESSÃO (Aux)'!$A$4:$A$1048576,IMPRESSÃO!A489,'IMPRESSÃO (Aux)'!$I$4:$I$1048576))</f>
        <v/>
      </c>
    </row>
    <row r="490" spans="1:9" hidden="1" x14ac:dyDescent="0.25">
      <c r="A490" s="258" t="str">
        <f>IF('IMPRESSÃO (Aux)'!K490="","",'IMPRESSÃO (Aux)'!K490)</f>
        <v/>
      </c>
      <c r="B490" s="258" t="str">
        <f>IF(A490="","",VLOOKUP(A490,'IMPRESSÃO (Aux)'!$A$4:$I$1048576,2,0))</f>
        <v/>
      </c>
      <c r="C490" s="258" t="str">
        <f>IF(A490="","",IF(VLOOKUP(A490,'IMPRESSÃO (Aux)'!$A$4:$I$1048576,3,0)=0,"",VLOOKUP(A490,'IMPRESSÃO (Aux)'!$A$4:$I$1048576,3,0)))</f>
        <v/>
      </c>
      <c r="D490" s="258" t="str">
        <f>IF(A490="","",SUMIF('IMPRESSÃO (Aux)'!$A$4:$A$1048576,IMPRESSÃO!A490,'IMPRESSÃO (Aux)'!$D$4:$D$1048576))</f>
        <v/>
      </c>
      <c r="E490" s="258" t="str">
        <f>IF(A490="","",VLOOKUP(A490,'IMPRESSÃO (Aux)'!$A$4:$I$1048576,5,0))</f>
        <v/>
      </c>
      <c r="F490" s="258" t="str">
        <f>IF(A490="","",VLOOKUP(A490,'IMPRESSÃO (Aux)'!$A$4:$I$1048576,6,0))</f>
        <v/>
      </c>
      <c r="G490" s="258" t="str">
        <f>IF(A490="","",VLOOKUP(A490,'IMPRESSÃO (Aux)'!$A$4:$I$1048576,7,0))</f>
        <v/>
      </c>
      <c r="H490" s="258" t="str">
        <f>IF(A490="","",VLOOKUP(A490,'IMPRESSÃO (Aux)'!$A$4:$I$1048576,8,0))</f>
        <v/>
      </c>
      <c r="I490" s="259" t="str">
        <f>IF(A490="","",SUMIF('IMPRESSÃO (Aux)'!$A$4:$A$1048576,IMPRESSÃO!A490,'IMPRESSÃO (Aux)'!$I$4:$I$1048576))</f>
        <v/>
      </c>
    </row>
    <row r="491" spans="1:9" hidden="1" x14ac:dyDescent="0.25">
      <c r="A491" s="258" t="str">
        <f>IF('IMPRESSÃO (Aux)'!K491="","",'IMPRESSÃO (Aux)'!K491)</f>
        <v/>
      </c>
      <c r="B491" s="258" t="str">
        <f>IF(A491="","",VLOOKUP(A491,'IMPRESSÃO (Aux)'!$A$4:$I$1048576,2,0))</f>
        <v/>
      </c>
      <c r="C491" s="258" t="str">
        <f>IF(A491="","",IF(VLOOKUP(A491,'IMPRESSÃO (Aux)'!$A$4:$I$1048576,3,0)=0,"",VLOOKUP(A491,'IMPRESSÃO (Aux)'!$A$4:$I$1048576,3,0)))</f>
        <v/>
      </c>
      <c r="D491" s="258" t="str">
        <f>IF(A491="","",SUMIF('IMPRESSÃO (Aux)'!$A$4:$A$1048576,IMPRESSÃO!A491,'IMPRESSÃO (Aux)'!$D$4:$D$1048576))</f>
        <v/>
      </c>
      <c r="E491" s="258" t="str">
        <f>IF(A491="","",VLOOKUP(A491,'IMPRESSÃO (Aux)'!$A$4:$I$1048576,5,0))</f>
        <v/>
      </c>
      <c r="F491" s="258" t="str">
        <f>IF(A491="","",VLOOKUP(A491,'IMPRESSÃO (Aux)'!$A$4:$I$1048576,6,0))</f>
        <v/>
      </c>
      <c r="G491" s="258" t="str">
        <f>IF(A491="","",VLOOKUP(A491,'IMPRESSÃO (Aux)'!$A$4:$I$1048576,7,0))</f>
        <v/>
      </c>
      <c r="H491" s="258" t="str">
        <f>IF(A491="","",VLOOKUP(A491,'IMPRESSÃO (Aux)'!$A$4:$I$1048576,8,0))</f>
        <v/>
      </c>
      <c r="I491" s="259" t="str">
        <f>IF(A491="","",SUMIF('IMPRESSÃO (Aux)'!$A$4:$A$1048576,IMPRESSÃO!A491,'IMPRESSÃO (Aux)'!$I$4:$I$1048576))</f>
        <v/>
      </c>
    </row>
    <row r="492" spans="1:9" hidden="1" x14ac:dyDescent="0.25">
      <c r="A492" s="258" t="str">
        <f>IF('IMPRESSÃO (Aux)'!K492="","",'IMPRESSÃO (Aux)'!K492)</f>
        <v/>
      </c>
      <c r="B492" s="258" t="str">
        <f>IF(A492="","",VLOOKUP(A492,'IMPRESSÃO (Aux)'!$A$4:$I$1048576,2,0))</f>
        <v/>
      </c>
      <c r="C492" s="258" t="str">
        <f>IF(A492="","",IF(VLOOKUP(A492,'IMPRESSÃO (Aux)'!$A$4:$I$1048576,3,0)=0,"",VLOOKUP(A492,'IMPRESSÃO (Aux)'!$A$4:$I$1048576,3,0)))</f>
        <v/>
      </c>
      <c r="D492" s="258" t="str">
        <f>IF(A492="","",SUMIF('IMPRESSÃO (Aux)'!$A$4:$A$1048576,IMPRESSÃO!A492,'IMPRESSÃO (Aux)'!$D$4:$D$1048576))</f>
        <v/>
      </c>
      <c r="E492" s="258" t="str">
        <f>IF(A492="","",VLOOKUP(A492,'IMPRESSÃO (Aux)'!$A$4:$I$1048576,5,0))</f>
        <v/>
      </c>
      <c r="F492" s="258" t="str">
        <f>IF(A492="","",VLOOKUP(A492,'IMPRESSÃO (Aux)'!$A$4:$I$1048576,6,0))</f>
        <v/>
      </c>
      <c r="G492" s="258" t="str">
        <f>IF(A492="","",VLOOKUP(A492,'IMPRESSÃO (Aux)'!$A$4:$I$1048576,7,0))</f>
        <v/>
      </c>
      <c r="H492" s="258" t="str">
        <f>IF(A492="","",VLOOKUP(A492,'IMPRESSÃO (Aux)'!$A$4:$I$1048576,8,0))</f>
        <v/>
      </c>
      <c r="I492" s="259" t="str">
        <f>IF(A492="","",SUMIF('IMPRESSÃO (Aux)'!$A$4:$A$1048576,IMPRESSÃO!A492,'IMPRESSÃO (Aux)'!$I$4:$I$1048576))</f>
        <v/>
      </c>
    </row>
    <row r="493" spans="1:9" hidden="1" x14ac:dyDescent="0.25">
      <c r="A493" s="258" t="str">
        <f>IF('IMPRESSÃO (Aux)'!K493="","",'IMPRESSÃO (Aux)'!K493)</f>
        <v/>
      </c>
      <c r="B493" s="258" t="str">
        <f>IF(A493="","",VLOOKUP(A493,'IMPRESSÃO (Aux)'!$A$4:$I$1048576,2,0))</f>
        <v/>
      </c>
      <c r="C493" s="258" t="str">
        <f>IF(A493="","",IF(VLOOKUP(A493,'IMPRESSÃO (Aux)'!$A$4:$I$1048576,3,0)=0,"",VLOOKUP(A493,'IMPRESSÃO (Aux)'!$A$4:$I$1048576,3,0)))</f>
        <v/>
      </c>
      <c r="D493" s="258" t="str">
        <f>IF(A493="","",SUMIF('IMPRESSÃO (Aux)'!$A$4:$A$1048576,IMPRESSÃO!A493,'IMPRESSÃO (Aux)'!$D$4:$D$1048576))</f>
        <v/>
      </c>
      <c r="E493" s="258" t="str">
        <f>IF(A493="","",VLOOKUP(A493,'IMPRESSÃO (Aux)'!$A$4:$I$1048576,5,0))</f>
        <v/>
      </c>
      <c r="F493" s="258" t="str">
        <f>IF(A493="","",VLOOKUP(A493,'IMPRESSÃO (Aux)'!$A$4:$I$1048576,6,0))</f>
        <v/>
      </c>
      <c r="G493" s="258" t="str">
        <f>IF(A493="","",VLOOKUP(A493,'IMPRESSÃO (Aux)'!$A$4:$I$1048576,7,0))</f>
        <v/>
      </c>
      <c r="H493" s="258" t="str">
        <f>IF(A493="","",VLOOKUP(A493,'IMPRESSÃO (Aux)'!$A$4:$I$1048576,8,0))</f>
        <v/>
      </c>
      <c r="I493" s="259" t="str">
        <f>IF(A493="","",SUMIF('IMPRESSÃO (Aux)'!$A$4:$A$1048576,IMPRESSÃO!A493,'IMPRESSÃO (Aux)'!$I$4:$I$1048576))</f>
        <v/>
      </c>
    </row>
    <row r="494" spans="1:9" hidden="1" x14ac:dyDescent="0.25">
      <c r="A494" s="258" t="str">
        <f>IF('IMPRESSÃO (Aux)'!K494="","",'IMPRESSÃO (Aux)'!K494)</f>
        <v/>
      </c>
      <c r="B494" s="258" t="str">
        <f>IF(A494="","",VLOOKUP(A494,'IMPRESSÃO (Aux)'!$A$4:$I$1048576,2,0))</f>
        <v/>
      </c>
      <c r="C494" s="258" t="str">
        <f>IF(A494="","",IF(VLOOKUP(A494,'IMPRESSÃO (Aux)'!$A$4:$I$1048576,3,0)=0,"",VLOOKUP(A494,'IMPRESSÃO (Aux)'!$A$4:$I$1048576,3,0)))</f>
        <v/>
      </c>
      <c r="D494" s="258" t="str">
        <f>IF(A494="","",SUMIF('IMPRESSÃO (Aux)'!$A$4:$A$1048576,IMPRESSÃO!A494,'IMPRESSÃO (Aux)'!$D$4:$D$1048576))</f>
        <v/>
      </c>
      <c r="E494" s="258" t="str">
        <f>IF(A494="","",VLOOKUP(A494,'IMPRESSÃO (Aux)'!$A$4:$I$1048576,5,0))</f>
        <v/>
      </c>
      <c r="F494" s="258" t="str">
        <f>IF(A494="","",VLOOKUP(A494,'IMPRESSÃO (Aux)'!$A$4:$I$1048576,6,0))</f>
        <v/>
      </c>
      <c r="G494" s="258" t="str">
        <f>IF(A494="","",VLOOKUP(A494,'IMPRESSÃO (Aux)'!$A$4:$I$1048576,7,0))</f>
        <v/>
      </c>
      <c r="H494" s="258" t="str">
        <f>IF(A494="","",VLOOKUP(A494,'IMPRESSÃO (Aux)'!$A$4:$I$1048576,8,0))</f>
        <v/>
      </c>
      <c r="I494" s="259" t="str">
        <f>IF(A494="","",SUMIF('IMPRESSÃO (Aux)'!$A$4:$A$1048576,IMPRESSÃO!A494,'IMPRESSÃO (Aux)'!$I$4:$I$1048576))</f>
        <v/>
      </c>
    </row>
    <row r="495" spans="1:9" hidden="1" x14ac:dyDescent="0.25">
      <c r="A495" s="258" t="str">
        <f>IF('IMPRESSÃO (Aux)'!K495="","",'IMPRESSÃO (Aux)'!K495)</f>
        <v/>
      </c>
      <c r="B495" s="258" t="str">
        <f>IF(A495="","",VLOOKUP(A495,'IMPRESSÃO (Aux)'!$A$4:$I$1048576,2,0))</f>
        <v/>
      </c>
      <c r="C495" s="258" t="str">
        <f>IF(A495="","",IF(VLOOKUP(A495,'IMPRESSÃO (Aux)'!$A$4:$I$1048576,3,0)=0,"",VLOOKUP(A495,'IMPRESSÃO (Aux)'!$A$4:$I$1048576,3,0)))</f>
        <v/>
      </c>
      <c r="D495" s="258" t="str">
        <f>IF(A495="","",SUMIF('IMPRESSÃO (Aux)'!$A$4:$A$1048576,IMPRESSÃO!A495,'IMPRESSÃO (Aux)'!$D$4:$D$1048576))</f>
        <v/>
      </c>
      <c r="E495" s="258" t="str">
        <f>IF(A495="","",VLOOKUP(A495,'IMPRESSÃO (Aux)'!$A$4:$I$1048576,5,0))</f>
        <v/>
      </c>
      <c r="F495" s="258" t="str">
        <f>IF(A495="","",VLOOKUP(A495,'IMPRESSÃO (Aux)'!$A$4:$I$1048576,6,0))</f>
        <v/>
      </c>
      <c r="G495" s="258" t="str">
        <f>IF(A495="","",VLOOKUP(A495,'IMPRESSÃO (Aux)'!$A$4:$I$1048576,7,0))</f>
        <v/>
      </c>
      <c r="H495" s="258" t="str">
        <f>IF(A495="","",VLOOKUP(A495,'IMPRESSÃO (Aux)'!$A$4:$I$1048576,8,0))</f>
        <v/>
      </c>
      <c r="I495" s="259" t="str">
        <f>IF(A495="","",SUMIF('IMPRESSÃO (Aux)'!$A$4:$A$1048576,IMPRESSÃO!A495,'IMPRESSÃO (Aux)'!$I$4:$I$1048576))</f>
        <v/>
      </c>
    </row>
    <row r="496" spans="1:9" hidden="1" x14ac:dyDescent="0.25">
      <c r="A496" s="258" t="str">
        <f>IF('IMPRESSÃO (Aux)'!K496="","",'IMPRESSÃO (Aux)'!K496)</f>
        <v/>
      </c>
      <c r="B496" s="258" t="str">
        <f>IF(A496="","",VLOOKUP(A496,'IMPRESSÃO (Aux)'!$A$4:$I$1048576,2,0))</f>
        <v/>
      </c>
      <c r="C496" s="258" t="str">
        <f>IF(A496="","",IF(VLOOKUP(A496,'IMPRESSÃO (Aux)'!$A$4:$I$1048576,3,0)=0,"",VLOOKUP(A496,'IMPRESSÃO (Aux)'!$A$4:$I$1048576,3,0)))</f>
        <v/>
      </c>
      <c r="D496" s="258" t="str">
        <f>IF(A496="","",SUMIF('IMPRESSÃO (Aux)'!$A$4:$A$1048576,IMPRESSÃO!A496,'IMPRESSÃO (Aux)'!$D$4:$D$1048576))</f>
        <v/>
      </c>
      <c r="E496" s="258" t="str">
        <f>IF(A496="","",VLOOKUP(A496,'IMPRESSÃO (Aux)'!$A$4:$I$1048576,5,0))</f>
        <v/>
      </c>
      <c r="F496" s="258" t="str">
        <f>IF(A496="","",VLOOKUP(A496,'IMPRESSÃO (Aux)'!$A$4:$I$1048576,6,0))</f>
        <v/>
      </c>
      <c r="G496" s="258" t="str">
        <f>IF(A496="","",VLOOKUP(A496,'IMPRESSÃO (Aux)'!$A$4:$I$1048576,7,0))</f>
        <v/>
      </c>
      <c r="H496" s="258" t="str">
        <f>IF(A496="","",VLOOKUP(A496,'IMPRESSÃO (Aux)'!$A$4:$I$1048576,8,0))</f>
        <v/>
      </c>
      <c r="I496" s="259" t="str">
        <f>IF(A496="","",SUMIF('IMPRESSÃO (Aux)'!$A$4:$A$1048576,IMPRESSÃO!A496,'IMPRESSÃO (Aux)'!$I$4:$I$1048576))</f>
        <v/>
      </c>
    </row>
    <row r="497" spans="1:9" hidden="1" x14ac:dyDescent="0.25">
      <c r="A497" s="258" t="str">
        <f>IF('IMPRESSÃO (Aux)'!K497="","",'IMPRESSÃO (Aux)'!K497)</f>
        <v/>
      </c>
      <c r="B497" s="258" t="str">
        <f>IF(A497="","",VLOOKUP(A497,'IMPRESSÃO (Aux)'!$A$4:$I$1048576,2,0))</f>
        <v/>
      </c>
      <c r="C497" s="258" t="str">
        <f>IF(A497="","",IF(VLOOKUP(A497,'IMPRESSÃO (Aux)'!$A$4:$I$1048576,3,0)=0,"",VLOOKUP(A497,'IMPRESSÃO (Aux)'!$A$4:$I$1048576,3,0)))</f>
        <v/>
      </c>
      <c r="D497" s="258" t="str">
        <f>IF(A497="","",SUMIF('IMPRESSÃO (Aux)'!$A$4:$A$1048576,IMPRESSÃO!A497,'IMPRESSÃO (Aux)'!$D$4:$D$1048576))</f>
        <v/>
      </c>
      <c r="E497" s="258" t="str">
        <f>IF(A497="","",VLOOKUP(A497,'IMPRESSÃO (Aux)'!$A$4:$I$1048576,5,0))</f>
        <v/>
      </c>
      <c r="F497" s="258" t="str">
        <f>IF(A497="","",VLOOKUP(A497,'IMPRESSÃO (Aux)'!$A$4:$I$1048576,6,0))</f>
        <v/>
      </c>
      <c r="G497" s="258" t="str">
        <f>IF(A497="","",VLOOKUP(A497,'IMPRESSÃO (Aux)'!$A$4:$I$1048576,7,0))</f>
        <v/>
      </c>
      <c r="H497" s="258" t="str">
        <f>IF(A497="","",VLOOKUP(A497,'IMPRESSÃO (Aux)'!$A$4:$I$1048576,8,0))</f>
        <v/>
      </c>
      <c r="I497" s="259" t="str">
        <f>IF(A497="","",SUMIF('IMPRESSÃO (Aux)'!$A$4:$A$1048576,IMPRESSÃO!A497,'IMPRESSÃO (Aux)'!$I$4:$I$1048576))</f>
        <v/>
      </c>
    </row>
    <row r="498" spans="1:9" hidden="1" x14ac:dyDescent="0.25">
      <c r="A498" s="258" t="str">
        <f>IF('IMPRESSÃO (Aux)'!K498="","",'IMPRESSÃO (Aux)'!K498)</f>
        <v/>
      </c>
      <c r="B498" s="258" t="str">
        <f>IF(A498="","",VLOOKUP(A498,'IMPRESSÃO (Aux)'!$A$4:$I$1048576,2,0))</f>
        <v/>
      </c>
      <c r="C498" s="258" t="str">
        <f>IF(A498="","",IF(VLOOKUP(A498,'IMPRESSÃO (Aux)'!$A$4:$I$1048576,3,0)=0,"",VLOOKUP(A498,'IMPRESSÃO (Aux)'!$A$4:$I$1048576,3,0)))</f>
        <v/>
      </c>
      <c r="D498" s="258" t="str">
        <f>IF(A498="","",SUMIF('IMPRESSÃO (Aux)'!$A$4:$A$1048576,IMPRESSÃO!A498,'IMPRESSÃO (Aux)'!$D$4:$D$1048576))</f>
        <v/>
      </c>
      <c r="E498" s="258" t="str">
        <f>IF(A498="","",VLOOKUP(A498,'IMPRESSÃO (Aux)'!$A$4:$I$1048576,5,0))</f>
        <v/>
      </c>
      <c r="F498" s="258" t="str">
        <f>IF(A498="","",VLOOKUP(A498,'IMPRESSÃO (Aux)'!$A$4:$I$1048576,6,0))</f>
        <v/>
      </c>
      <c r="G498" s="258" t="str">
        <f>IF(A498="","",VLOOKUP(A498,'IMPRESSÃO (Aux)'!$A$4:$I$1048576,7,0))</f>
        <v/>
      </c>
      <c r="H498" s="258" t="str">
        <f>IF(A498="","",VLOOKUP(A498,'IMPRESSÃO (Aux)'!$A$4:$I$1048576,8,0))</f>
        <v/>
      </c>
      <c r="I498" s="259" t="str">
        <f>IF(A498="","",SUMIF('IMPRESSÃO (Aux)'!$A$4:$A$1048576,IMPRESSÃO!A498,'IMPRESSÃO (Aux)'!$I$4:$I$1048576))</f>
        <v/>
      </c>
    </row>
    <row r="499" spans="1:9" hidden="1" x14ac:dyDescent="0.25">
      <c r="A499" s="258" t="str">
        <f>IF('IMPRESSÃO (Aux)'!K499="","",'IMPRESSÃO (Aux)'!K499)</f>
        <v/>
      </c>
      <c r="B499" s="258" t="str">
        <f>IF(A499="","",VLOOKUP(A499,'IMPRESSÃO (Aux)'!$A$4:$I$1048576,2,0))</f>
        <v/>
      </c>
      <c r="C499" s="258" t="str">
        <f>IF(A499="","",IF(VLOOKUP(A499,'IMPRESSÃO (Aux)'!$A$4:$I$1048576,3,0)=0,"",VLOOKUP(A499,'IMPRESSÃO (Aux)'!$A$4:$I$1048576,3,0)))</f>
        <v/>
      </c>
      <c r="D499" s="258" t="str">
        <f>IF(A499="","",SUMIF('IMPRESSÃO (Aux)'!$A$4:$A$1048576,IMPRESSÃO!A499,'IMPRESSÃO (Aux)'!$D$4:$D$1048576))</f>
        <v/>
      </c>
      <c r="E499" s="258" t="str">
        <f>IF(A499="","",VLOOKUP(A499,'IMPRESSÃO (Aux)'!$A$4:$I$1048576,5,0))</f>
        <v/>
      </c>
      <c r="F499" s="258" t="str">
        <f>IF(A499="","",VLOOKUP(A499,'IMPRESSÃO (Aux)'!$A$4:$I$1048576,6,0))</f>
        <v/>
      </c>
      <c r="G499" s="258" t="str">
        <f>IF(A499="","",VLOOKUP(A499,'IMPRESSÃO (Aux)'!$A$4:$I$1048576,7,0))</f>
        <v/>
      </c>
      <c r="H499" s="258" t="str">
        <f>IF(A499="","",VLOOKUP(A499,'IMPRESSÃO (Aux)'!$A$4:$I$1048576,8,0))</f>
        <v/>
      </c>
      <c r="I499" s="259" t="str">
        <f>IF(A499="","",SUMIF('IMPRESSÃO (Aux)'!$A$4:$A$1048576,IMPRESSÃO!A499,'IMPRESSÃO (Aux)'!$I$4:$I$1048576))</f>
        <v/>
      </c>
    </row>
    <row r="500" spans="1:9" hidden="1" x14ac:dyDescent="0.25">
      <c r="A500" s="258" t="str">
        <f>IF('IMPRESSÃO (Aux)'!K500="","",'IMPRESSÃO (Aux)'!K500)</f>
        <v/>
      </c>
      <c r="B500" s="258" t="str">
        <f>IF(A500="","",VLOOKUP(A500,'IMPRESSÃO (Aux)'!$A$4:$I$1048576,2,0))</f>
        <v/>
      </c>
      <c r="C500" s="258" t="str">
        <f>IF(A500="","",IF(VLOOKUP(A500,'IMPRESSÃO (Aux)'!$A$4:$I$1048576,3,0)=0,"",VLOOKUP(A500,'IMPRESSÃO (Aux)'!$A$4:$I$1048576,3,0)))</f>
        <v/>
      </c>
      <c r="D500" s="258" t="str">
        <f>IF(A500="","",SUMIF('IMPRESSÃO (Aux)'!$A$4:$A$1048576,IMPRESSÃO!A500,'IMPRESSÃO (Aux)'!$D$4:$D$1048576))</f>
        <v/>
      </c>
      <c r="E500" s="258" t="str">
        <f>IF(A500="","",VLOOKUP(A500,'IMPRESSÃO (Aux)'!$A$4:$I$1048576,5,0))</f>
        <v/>
      </c>
      <c r="F500" s="258" t="str">
        <f>IF(A500="","",VLOOKUP(A500,'IMPRESSÃO (Aux)'!$A$4:$I$1048576,6,0))</f>
        <v/>
      </c>
      <c r="G500" s="258" t="str">
        <f>IF(A500="","",VLOOKUP(A500,'IMPRESSÃO (Aux)'!$A$4:$I$1048576,7,0))</f>
        <v/>
      </c>
      <c r="H500" s="258" t="str">
        <f>IF(A500="","",VLOOKUP(A500,'IMPRESSÃO (Aux)'!$A$4:$I$1048576,8,0))</f>
        <v/>
      </c>
      <c r="I500" s="259" t="str">
        <f>IF(A500="","",SUMIF('IMPRESSÃO (Aux)'!$A$4:$A$1048576,IMPRESSÃO!A500,'IMPRESSÃO (Aux)'!$I$4:$I$1048576))</f>
        <v/>
      </c>
    </row>
    <row r="501" spans="1:9" hidden="1" x14ac:dyDescent="0.25">
      <c r="A501" s="258" t="str">
        <f>IF('IMPRESSÃO (Aux)'!K501="","",'IMPRESSÃO (Aux)'!K501)</f>
        <v/>
      </c>
      <c r="B501" s="258" t="str">
        <f>IF(A501="","",VLOOKUP(A501,'IMPRESSÃO (Aux)'!$A$4:$I$1048576,2,0))</f>
        <v/>
      </c>
      <c r="C501" s="258" t="str">
        <f>IF(A501="","",IF(VLOOKUP(A501,'IMPRESSÃO (Aux)'!$A$4:$I$1048576,3,0)=0,"",VLOOKUP(A501,'IMPRESSÃO (Aux)'!$A$4:$I$1048576,3,0)))</f>
        <v/>
      </c>
      <c r="D501" s="258" t="str">
        <f>IF(A501="","",SUMIF('IMPRESSÃO (Aux)'!$A$4:$A$1048576,IMPRESSÃO!A501,'IMPRESSÃO (Aux)'!$D$4:$D$1048576))</f>
        <v/>
      </c>
      <c r="E501" s="258" t="str">
        <f>IF(A501="","",VLOOKUP(A501,'IMPRESSÃO (Aux)'!$A$4:$I$1048576,5,0))</f>
        <v/>
      </c>
      <c r="F501" s="258" t="str">
        <f>IF(A501="","",VLOOKUP(A501,'IMPRESSÃO (Aux)'!$A$4:$I$1048576,6,0))</f>
        <v/>
      </c>
      <c r="G501" s="258" t="str">
        <f>IF(A501="","",VLOOKUP(A501,'IMPRESSÃO (Aux)'!$A$4:$I$1048576,7,0))</f>
        <v/>
      </c>
      <c r="H501" s="258" t="str">
        <f>IF(A501="","",VLOOKUP(A501,'IMPRESSÃO (Aux)'!$A$4:$I$1048576,8,0))</f>
        <v/>
      </c>
      <c r="I501" s="259" t="str">
        <f>IF(A501="","",SUMIF('IMPRESSÃO (Aux)'!$A$4:$A$1048576,IMPRESSÃO!A501,'IMPRESSÃO (Aux)'!$I$4:$I$1048576))</f>
        <v/>
      </c>
    </row>
    <row r="502" spans="1:9" hidden="1" x14ac:dyDescent="0.25">
      <c r="A502" s="258" t="str">
        <f>IF('IMPRESSÃO (Aux)'!K502="","",'IMPRESSÃO (Aux)'!K502)</f>
        <v/>
      </c>
      <c r="B502" s="258" t="str">
        <f>IF(A502="","",VLOOKUP(A502,'IMPRESSÃO (Aux)'!$A$4:$I$1048576,2,0))</f>
        <v/>
      </c>
      <c r="C502" s="258" t="str">
        <f>IF(A502="","",IF(VLOOKUP(A502,'IMPRESSÃO (Aux)'!$A$4:$I$1048576,3,0)=0,"",VLOOKUP(A502,'IMPRESSÃO (Aux)'!$A$4:$I$1048576,3,0)))</f>
        <v/>
      </c>
      <c r="D502" s="258" t="str">
        <f>IF(A502="","",SUMIF('IMPRESSÃO (Aux)'!$A$4:$A$1048576,IMPRESSÃO!A502,'IMPRESSÃO (Aux)'!$D$4:$D$1048576))</f>
        <v/>
      </c>
      <c r="E502" s="258" t="str">
        <f>IF(A502="","",VLOOKUP(A502,'IMPRESSÃO (Aux)'!$A$4:$I$1048576,5,0))</f>
        <v/>
      </c>
      <c r="F502" s="258" t="str">
        <f>IF(A502="","",VLOOKUP(A502,'IMPRESSÃO (Aux)'!$A$4:$I$1048576,6,0))</f>
        <v/>
      </c>
      <c r="G502" s="258" t="str">
        <f>IF(A502="","",VLOOKUP(A502,'IMPRESSÃO (Aux)'!$A$4:$I$1048576,7,0))</f>
        <v/>
      </c>
      <c r="H502" s="258" t="str">
        <f>IF(A502="","",VLOOKUP(A502,'IMPRESSÃO (Aux)'!$A$4:$I$1048576,8,0))</f>
        <v/>
      </c>
      <c r="I502" s="259" t="str">
        <f>IF(A502="","",SUMIF('IMPRESSÃO (Aux)'!$A$4:$A$1048576,IMPRESSÃO!A502,'IMPRESSÃO (Aux)'!$I$4:$I$1048576))</f>
        <v/>
      </c>
    </row>
    <row r="503" spans="1:9" hidden="1" x14ac:dyDescent="0.25">
      <c r="A503" s="258" t="str">
        <f>IF('IMPRESSÃO (Aux)'!K503="","",'IMPRESSÃO (Aux)'!K503)</f>
        <v/>
      </c>
      <c r="B503" s="258" t="str">
        <f>IF(A503="","",VLOOKUP(A503,'IMPRESSÃO (Aux)'!$A$4:$I$1048576,2,0))</f>
        <v/>
      </c>
      <c r="C503" s="258" t="str">
        <f>IF(A503="","",IF(VLOOKUP(A503,'IMPRESSÃO (Aux)'!$A$4:$I$1048576,3,0)=0,"",VLOOKUP(A503,'IMPRESSÃO (Aux)'!$A$4:$I$1048576,3,0)))</f>
        <v/>
      </c>
      <c r="D503" s="258" t="str">
        <f>IF(A503="","",SUMIF('IMPRESSÃO (Aux)'!$A$4:$A$1048576,IMPRESSÃO!A503,'IMPRESSÃO (Aux)'!$D$4:$D$1048576))</f>
        <v/>
      </c>
      <c r="E503" s="258" t="str">
        <f>IF(A503="","",VLOOKUP(A503,'IMPRESSÃO (Aux)'!$A$4:$I$1048576,5,0))</f>
        <v/>
      </c>
      <c r="F503" s="258" t="str">
        <f>IF(A503="","",VLOOKUP(A503,'IMPRESSÃO (Aux)'!$A$4:$I$1048576,6,0))</f>
        <v/>
      </c>
      <c r="G503" s="258" t="str">
        <f>IF(A503="","",VLOOKUP(A503,'IMPRESSÃO (Aux)'!$A$4:$I$1048576,7,0))</f>
        <v/>
      </c>
      <c r="H503" s="258" t="str">
        <f>IF(A503="","",VLOOKUP(A503,'IMPRESSÃO (Aux)'!$A$4:$I$1048576,8,0))</f>
        <v/>
      </c>
      <c r="I503" s="259" t="str">
        <f>IF(A503="","",SUMIF('IMPRESSÃO (Aux)'!$A$4:$A$1048576,IMPRESSÃO!A503,'IMPRESSÃO (Aux)'!$I$4:$I$1048576))</f>
        <v/>
      </c>
    </row>
    <row r="504" spans="1:9" hidden="1" x14ac:dyDescent="0.25">
      <c r="A504" s="258" t="str">
        <f>IF('IMPRESSÃO (Aux)'!K504="","",'IMPRESSÃO (Aux)'!K504)</f>
        <v/>
      </c>
      <c r="B504" s="258" t="str">
        <f>IF(A504="","",VLOOKUP(A504,'IMPRESSÃO (Aux)'!$A$4:$I$1048576,2,0))</f>
        <v/>
      </c>
      <c r="C504" s="258" t="str">
        <f>IF(A504="","",IF(VLOOKUP(A504,'IMPRESSÃO (Aux)'!$A$4:$I$1048576,3,0)=0,"",VLOOKUP(A504,'IMPRESSÃO (Aux)'!$A$4:$I$1048576,3,0)))</f>
        <v/>
      </c>
      <c r="D504" s="258" t="str">
        <f>IF(A504="","",SUMIF('IMPRESSÃO (Aux)'!$A$4:$A$1048576,IMPRESSÃO!A504,'IMPRESSÃO (Aux)'!$D$4:$D$1048576))</f>
        <v/>
      </c>
      <c r="E504" s="258" t="str">
        <f>IF(A504="","",VLOOKUP(A504,'IMPRESSÃO (Aux)'!$A$4:$I$1048576,5,0))</f>
        <v/>
      </c>
      <c r="F504" s="258" t="str">
        <f>IF(A504="","",VLOOKUP(A504,'IMPRESSÃO (Aux)'!$A$4:$I$1048576,6,0))</f>
        <v/>
      </c>
      <c r="G504" s="258" t="str">
        <f>IF(A504="","",VLOOKUP(A504,'IMPRESSÃO (Aux)'!$A$4:$I$1048576,7,0))</f>
        <v/>
      </c>
      <c r="H504" s="258" t="str">
        <f>IF(A504="","",VLOOKUP(A504,'IMPRESSÃO (Aux)'!$A$4:$I$1048576,8,0))</f>
        <v/>
      </c>
      <c r="I504" s="259" t="str">
        <f>IF(A504="","",SUMIF('IMPRESSÃO (Aux)'!$A$4:$A$1048576,IMPRESSÃO!A504,'IMPRESSÃO (Aux)'!$I$4:$I$1048576))</f>
        <v/>
      </c>
    </row>
    <row r="505" spans="1:9" hidden="1" x14ac:dyDescent="0.25">
      <c r="A505" s="258" t="str">
        <f>IF('IMPRESSÃO (Aux)'!K505="","",'IMPRESSÃO (Aux)'!K505)</f>
        <v/>
      </c>
      <c r="B505" s="258" t="str">
        <f>IF(A505="","",VLOOKUP(A505,'IMPRESSÃO (Aux)'!$A$4:$I$1048576,2,0))</f>
        <v/>
      </c>
      <c r="C505" s="258" t="str">
        <f>IF(A505="","",IF(VLOOKUP(A505,'IMPRESSÃO (Aux)'!$A$4:$I$1048576,3,0)=0,"",VLOOKUP(A505,'IMPRESSÃO (Aux)'!$A$4:$I$1048576,3,0)))</f>
        <v/>
      </c>
      <c r="D505" s="258" t="str">
        <f>IF(A505="","",SUMIF('IMPRESSÃO (Aux)'!$A$4:$A$1048576,IMPRESSÃO!A505,'IMPRESSÃO (Aux)'!$D$4:$D$1048576))</f>
        <v/>
      </c>
      <c r="E505" s="258" t="str">
        <f>IF(A505="","",VLOOKUP(A505,'IMPRESSÃO (Aux)'!$A$4:$I$1048576,5,0))</f>
        <v/>
      </c>
      <c r="F505" s="258" t="str">
        <f>IF(A505="","",VLOOKUP(A505,'IMPRESSÃO (Aux)'!$A$4:$I$1048576,6,0))</f>
        <v/>
      </c>
      <c r="G505" s="258" t="str">
        <f>IF(A505="","",VLOOKUP(A505,'IMPRESSÃO (Aux)'!$A$4:$I$1048576,7,0))</f>
        <v/>
      </c>
      <c r="H505" s="258" t="str">
        <f>IF(A505="","",VLOOKUP(A505,'IMPRESSÃO (Aux)'!$A$4:$I$1048576,8,0))</f>
        <v/>
      </c>
      <c r="I505" s="259" t="str">
        <f>IF(A505="","",SUMIF('IMPRESSÃO (Aux)'!$A$4:$A$1048576,IMPRESSÃO!A505,'IMPRESSÃO (Aux)'!$I$4:$I$1048576))</f>
        <v/>
      </c>
    </row>
    <row r="506" spans="1:9" hidden="1" x14ac:dyDescent="0.25">
      <c r="A506" s="258" t="str">
        <f>IF('IMPRESSÃO (Aux)'!K506="","",'IMPRESSÃO (Aux)'!K506)</f>
        <v/>
      </c>
      <c r="B506" s="258" t="str">
        <f>IF(A506="","",VLOOKUP(A506,'IMPRESSÃO (Aux)'!$A$4:$I$1048576,2,0))</f>
        <v/>
      </c>
      <c r="C506" s="258" t="str">
        <f>IF(A506="","",IF(VLOOKUP(A506,'IMPRESSÃO (Aux)'!$A$4:$I$1048576,3,0)=0,"",VLOOKUP(A506,'IMPRESSÃO (Aux)'!$A$4:$I$1048576,3,0)))</f>
        <v/>
      </c>
      <c r="D506" s="258" t="str">
        <f>IF(A506="","",SUMIF('IMPRESSÃO (Aux)'!$A$4:$A$1048576,IMPRESSÃO!A506,'IMPRESSÃO (Aux)'!$D$4:$D$1048576))</f>
        <v/>
      </c>
      <c r="E506" s="258" t="str">
        <f>IF(A506="","",VLOOKUP(A506,'IMPRESSÃO (Aux)'!$A$4:$I$1048576,5,0))</f>
        <v/>
      </c>
      <c r="F506" s="258" t="str">
        <f>IF(A506="","",VLOOKUP(A506,'IMPRESSÃO (Aux)'!$A$4:$I$1048576,6,0))</f>
        <v/>
      </c>
      <c r="G506" s="258" t="str">
        <f>IF(A506="","",VLOOKUP(A506,'IMPRESSÃO (Aux)'!$A$4:$I$1048576,7,0))</f>
        <v/>
      </c>
      <c r="H506" s="258" t="str">
        <f>IF(A506="","",VLOOKUP(A506,'IMPRESSÃO (Aux)'!$A$4:$I$1048576,8,0))</f>
        <v/>
      </c>
      <c r="I506" s="259" t="str">
        <f>IF(A506="","",SUMIF('IMPRESSÃO (Aux)'!$A$4:$A$1048576,IMPRESSÃO!A506,'IMPRESSÃO (Aux)'!$I$4:$I$1048576))</f>
        <v/>
      </c>
    </row>
    <row r="507" spans="1:9" hidden="1" x14ac:dyDescent="0.25">
      <c r="A507" s="258" t="str">
        <f>IF('IMPRESSÃO (Aux)'!K507="","",'IMPRESSÃO (Aux)'!K507)</f>
        <v/>
      </c>
      <c r="B507" s="258" t="str">
        <f>IF(A507="","",VLOOKUP(A507,'IMPRESSÃO (Aux)'!$A$4:$I$1048576,2,0))</f>
        <v/>
      </c>
      <c r="C507" s="258" t="str">
        <f>IF(A507="","",IF(VLOOKUP(A507,'IMPRESSÃO (Aux)'!$A$4:$I$1048576,3,0)=0,"",VLOOKUP(A507,'IMPRESSÃO (Aux)'!$A$4:$I$1048576,3,0)))</f>
        <v/>
      </c>
      <c r="D507" s="258" t="str">
        <f>IF(A507="","",SUMIF('IMPRESSÃO (Aux)'!$A$4:$A$1048576,IMPRESSÃO!A507,'IMPRESSÃO (Aux)'!$D$4:$D$1048576))</f>
        <v/>
      </c>
      <c r="E507" s="258" t="str">
        <f>IF(A507="","",VLOOKUP(A507,'IMPRESSÃO (Aux)'!$A$4:$I$1048576,5,0))</f>
        <v/>
      </c>
      <c r="F507" s="258" t="str">
        <f>IF(A507="","",VLOOKUP(A507,'IMPRESSÃO (Aux)'!$A$4:$I$1048576,6,0))</f>
        <v/>
      </c>
      <c r="G507" s="258" t="str">
        <f>IF(A507="","",VLOOKUP(A507,'IMPRESSÃO (Aux)'!$A$4:$I$1048576,7,0))</f>
        <v/>
      </c>
      <c r="H507" s="258" t="str">
        <f>IF(A507="","",VLOOKUP(A507,'IMPRESSÃO (Aux)'!$A$4:$I$1048576,8,0))</f>
        <v/>
      </c>
      <c r="I507" s="259" t="str">
        <f>IF(A507="","",SUMIF('IMPRESSÃO (Aux)'!$A$4:$A$1048576,IMPRESSÃO!A507,'IMPRESSÃO (Aux)'!$I$4:$I$1048576))</f>
        <v/>
      </c>
    </row>
    <row r="508" spans="1:9" hidden="1" x14ac:dyDescent="0.25">
      <c r="A508" s="258" t="str">
        <f>IF('IMPRESSÃO (Aux)'!K508="","",'IMPRESSÃO (Aux)'!K508)</f>
        <v/>
      </c>
      <c r="B508" s="258" t="str">
        <f>IF(A508="","",VLOOKUP(A508,'IMPRESSÃO (Aux)'!$A$4:$I$1048576,2,0))</f>
        <v/>
      </c>
      <c r="C508" s="258" t="str">
        <f>IF(A508="","",IF(VLOOKUP(A508,'IMPRESSÃO (Aux)'!$A$4:$I$1048576,3,0)=0,"",VLOOKUP(A508,'IMPRESSÃO (Aux)'!$A$4:$I$1048576,3,0)))</f>
        <v/>
      </c>
      <c r="D508" s="258" t="str">
        <f>IF(A508="","",SUMIF('IMPRESSÃO (Aux)'!$A$4:$A$1048576,IMPRESSÃO!A508,'IMPRESSÃO (Aux)'!$D$4:$D$1048576))</f>
        <v/>
      </c>
      <c r="E508" s="258" t="str">
        <f>IF(A508="","",VLOOKUP(A508,'IMPRESSÃO (Aux)'!$A$4:$I$1048576,5,0))</f>
        <v/>
      </c>
      <c r="F508" s="258" t="str">
        <f>IF(A508="","",VLOOKUP(A508,'IMPRESSÃO (Aux)'!$A$4:$I$1048576,6,0))</f>
        <v/>
      </c>
      <c r="G508" s="258" t="str">
        <f>IF(A508="","",VLOOKUP(A508,'IMPRESSÃO (Aux)'!$A$4:$I$1048576,7,0))</f>
        <v/>
      </c>
      <c r="H508" s="258" t="str">
        <f>IF(A508="","",VLOOKUP(A508,'IMPRESSÃO (Aux)'!$A$4:$I$1048576,8,0))</f>
        <v/>
      </c>
      <c r="I508" s="259" t="str">
        <f>IF(A508="","",SUMIF('IMPRESSÃO (Aux)'!$A$4:$A$1048576,IMPRESSÃO!A508,'IMPRESSÃO (Aux)'!$I$4:$I$1048576))</f>
        <v/>
      </c>
    </row>
    <row r="509" spans="1:9" hidden="1" x14ac:dyDescent="0.25">
      <c r="A509" s="258" t="str">
        <f>IF('IMPRESSÃO (Aux)'!K509="","",'IMPRESSÃO (Aux)'!K509)</f>
        <v/>
      </c>
      <c r="B509" s="258" t="str">
        <f>IF(A509="","",VLOOKUP(A509,'IMPRESSÃO (Aux)'!$A$4:$I$1048576,2,0))</f>
        <v/>
      </c>
      <c r="C509" s="258" t="str">
        <f>IF(A509="","",IF(VLOOKUP(A509,'IMPRESSÃO (Aux)'!$A$4:$I$1048576,3,0)=0,"",VLOOKUP(A509,'IMPRESSÃO (Aux)'!$A$4:$I$1048576,3,0)))</f>
        <v/>
      </c>
      <c r="D509" s="258" t="str">
        <f>IF(A509="","",SUMIF('IMPRESSÃO (Aux)'!$A$4:$A$1048576,IMPRESSÃO!A509,'IMPRESSÃO (Aux)'!$D$4:$D$1048576))</f>
        <v/>
      </c>
      <c r="E509" s="258" t="str">
        <f>IF(A509="","",VLOOKUP(A509,'IMPRESSÃO (Aux)'!$A$4:$I$1048576,5,0))</f>
        <v/>
      </c>
      <c r="F509" s="258" t="str">
        <f>IF(A509="","",VLOOKUP(A509,'IMPRESSÃO (Aux)'!$A$4:$I$1048576,6,0))</f>
        <v/>
      </c>
      <c r="G509" s="258" t="str">
        <f>IF(A509="","",VLOOKUP(A509,'IMPRESSÃO (Aux)'!$A$4:$I$1048576,7,0))</f>
        <v/>
      </c>
      <c r="H509" s="258" t="str">
        <f>IF(A509="","",VLOOKUP(A509,'IMPRESSÃO (Aux)'!$A$4:$I$1048576,8,0))</f>
        <v/>
      </c>
      <c r="I509" s="259" t="str">
        <f>IF(A509="","",SUMIF('IMPRESSÃO (Aux)'!$A$4:$A$1048576,IMPRESSÃO!A509,'IMPRESSÃO (Aux)'!$I$4:$I$1048576))</f>
        <v/>
      </c>
    </row>
    <row r="510" spans="1:9" hidden="1" x14ac:dyDescent="0.25">
      <c r="A510" s="258" t="str">
        <f>IF('IMPRESSÃO (Aux)'!K510="","",'IMPRESSÃO (Aux)'!K510)</f>
        <v/>
      </c>
      <c r="B510" s="258" t="str">
        <f>IF(A510="","",VLOOKUP(A510,'IMPRESSÃO (Aux)'!$A$4:$I$1048576,2,0))</f>
        <v/>
      </c>
      <c r="C510" s="258" t="str">
        <f>IF(A510="","",IF(VLOOKUP(A510,'IMPRESSÃO (Aux)'!$A$4:$I$1048576,3,0)=0,"",VLOOKUP(A510,'IMPRESSÃO (Aux)'!$A$4:$I$1048576,3,0)))</f>
        <v/>
      </c>
      <c r="D510" s="258" t="str">
        <f>IF(A510="","",SUMIF('IMPRESSÃO (Aux)'!$A$4:$A$1048576,IMPRESSÃO!A510,'IMPRESSÃO (Aux)'!$D$4:$D$1048576))</f>
        <v/>
      </c>
      <c r="E510" s="258" t="str">
        <f>IF(A510="","",VLOOKUP(A510,'IMPRESSÃO (Aux)'!$A$4:$I$1048576,5,0))</f>
        <v/>
      </c>
      <c r="F510" s="258" t="str">
        <f>IF(A510="","",VLOOKUP(A510,'IMPRESSÃO (Aux)'!$A$4:$I$1048576,6,0))</f>
        <v/>
      </c>
      <c r="G510" s="258" t="str">
        <f>IF(A510="","",VLOOKUP(A510,'IMPRESSÃO (Aux)'!$A$4:$I$1048576,7,0))</f>
        <v/>
      </c>
      <c r="H510" s="258" t="str">
        <f>IF(A510="","",VLOOKUP(A510,'IMPRESSÃO (Aux)'!$A$4:$I$1048576,8,0))</f>
        <v/>
      </c>
      <c r="I510" s="259" t="str">
        <f>IF(A510="","",SUMIF('IMPRESSÃO (Aux)'!$A$4:$A$1048576,IMPRESSÃO!A510,'IMPRESSÃO (Aux)'!$I$4:$I$1048576))</f>
        <v/>
      </c>
    </row>
    <row r="511" spans="1:9" hidden="1" x14ac:dyDescent="0.25">
      <c r="A511" s="258" t="str">
        <f>IF('IMPRESSÃO (Aux)'!K511="","",'IMPRESSÃO (Aux)'!K511)</f>
        <v/>
      </c>
      <c r="B511" s="258" t="str">
        <f>IF(A511="","",VLOOKUP(A511,'IMPRESSÃO (Aux)'!$A$4:$I$1048576,2,0))</f>
        <v/>
      </c>
      <c r="C511" s="258" t="str">
        <f>IF(A511="","",IF(VLOOKUP(A511,'IMPRESSÃO (Aux)'!$A$4:$I$1048576,3,0)=0,"",VLOOKUP(A511,'IMPRESSÃO (Aux)'!$A$4:$I$1048576,3,0)))</f>
        <v/>
      </c>
      <c r="D511" s="258" t="str">
        <f>IF(A511="","",SUMIF('IMPRESSÃO (Aux)'!$A$4:$A$1048576,IMPRESSÃO!A511,'IMPRESSÃO (Aux)'!$D$4:$D$1048576))</f>
        <v/>
      </c>
      <c r="E511" s="258" t="str">
        <f>IF(A511="","",VLOOKUP(A511,'IMPRESSÃO (Aux)'!$A$4:$I$1048576,5,0))</f>
        <v/>
      </c>
      <c r="F511" s="258" t="str">
        <f>IF(A511="","",VLOOKUP(A511,'IMPRESSÃO (Aux)'!$A$4:$I$1048576,6,0))</f>
        <v/>
      </c>
      <c r="G511" s="258" t="str">
        <f>IF(A511="","",VLOOKUP(A511,'IMPRESSÃO (Aux)'!$A$4:$I$1048576,7,0))</f>
        <v/>
      </c>
      <c r="H511" s="258" t="str">
        <f>IF(A511="","",VLOOKUP(A511,'IMPRESSÃO (Aux)'!$A$4:$I$1048576,8,0))</f>
        <v/>
      </c>
      <c r="I511" s="259" t="str">
        <f>IF(A511="","",SUMIF('IMPRESSÃO (Aux)'!$A$4:$A$1048576,IMPRESSÃO!A511,'IMPRESSÃO (Aux)'!$I$4:$I$1048576))</f>
        <v/>
      </c>
    </row>
    <row r="512" spans="1:9" hidden="1" x14ac:dyDescent="0.25">
      <c r="A512" s="258" t="str">
        <f>IF('IMPRESSÃO (Aux)'!K512="","",'IMPRESSÃO (Aux)'!K512)</f>
        <v/>
      </c>
      <c r="B512" s="258" t="str">
        <f>IF(A512="","",VLOOKUP(A512,'IMPRESSÃO (Aux)'!$A$4:$I$1048576,2,0))</f>
        <v/>
      </c>
      <c r="C512" s="258" t="str">
        <f>IF(A512="","",IF(VLOOKUP(A512,'IMPRESSÃO (Aux)'!$A$4:$I$1048576,3,0)=0,"",VLOOKUP(A512,'IMPRESSÃO (Aux)'!$A$4:$I$1048576,3,0)))</f>
        <v/>
      </c>
      <c r="D512" s="258" t="str">
        <f>IF(A512="","",SUMIF('IMPRESSÃO (Aux)'!$A$4:$A$1048576,IMPRESSÃO!A512,'IMPRESSÃO (Aux)'!$D$4:$D$1048576))</f>
        <v/>
      </c>
      <c r="E512" s="258" t="str">
        <f>IF(A512="","",VLOOKUP(A512,'IMPRESSÃO (Aux)'!$A$4:$I$1048576,5,0))</f>
        <v/>
      </c>
      <c r="F512" s="258" t="str">
        <f>IF(A512="","",VLOOKUP(A512,'IMPRESSÃO (Aux)'!$A$4:$I$1048576,6,0))</f>
        <v/>
      </c>
      <c r="G512" s="258" t="str">
        <f>IF(A512="","",VLOOKUP(A512,'IMPRESSÃO (Aux)'!$A$4:$I$1048576,7,0))</f>
        <v/>
      </c>
      <c r="H512" s="258" t="str">
        <f>IF(A512="","",VLOOKUP(A512,'IMPRESSÃO (Aux)'!$A$4:$I$1048576,8,0))</f>
        <v/>
      </c>
      <c r="I512" s="259" t="str">
        <f>IF(A512="","",SUMIF('IMPRESSÃO (Aux)'!$A$4:$A$1048576,IMPRESSÃO!A512,'IMPRESSÃO (Aux)'!$I$4:$I$1048576))</f>
        <v/>
      </c>
    </row>
    <row r="513" spans="1:9" hidden="1" x14ac:dyDescent="0.25">
      <c r="A513" s="258" t="str">
        <f>IF('IMPRESSÃO (Aux)'!K513="","",'IMPRESSÃO (Aux)'!K513)</f>
        <v/>
      </c>
      <c r="B513" s="258" t="str">
        <f>IF(A513="","",VLOOKUP(A513,'IMPRESSÃO (Aux)'!$A$4:$I$1048576,2,0))</f>
        <v/>
      </c>
      <c r="C513" s="258" t="str">
        <f>IF(A513="","",IF(VLOOKUP(A513,'IMPRESSÃO (Aux)'!$A$4:$I$1048576,3,0)=0,"",VLOOKUP(A513,'IMPRESSÃO (Aux)'!$A$4:$I$1048576,3,0)))</f>
        <v/>
      </c>
      <c r="D513" s="258" t="str">
        <f>IF(A513="","",SUMIF('IMPRESSÃO (Aux)'!$A$4:$A$1048576,IMPRESSÃO!A513,'IMPRESSÃO (Aux)'!$D$4:$D$1048576))</f>
        <v/>
      </c>
      <c r="E513" s="258" t="str">
        <f>IF(A513="","",VLOOKUP(A513,'IMPRESSÃO (Aux)'!$A$4:$I$1048576,5,0))</f>
        <v/>
      </c>
      <c r="F513" s="258" t="str">
        <f>IF(A513="","",VLOOKUP(A513,'IMPRESSÃO (Aux)'!$A$4:$I$1048576,6,0))</f>
        <v/>
      </c>
      <c r="G513" s="258" t="str">
        <f>IF(A513="","",VLOOKUP(A513,'IMPRESSÃO (Aux)'!$A$4:$I$1048576,7,0))</f>
        <v/>
      </c>
      <c r="H513" s="258" t="str">
        <f>IF(A513="","",VLOOKUP(A513,'IMPRESSÃO (Aux)'!$A$4:$I$1048576,8,0))</f>
        <v/>
      </c>
      <c r="I513" s="259" t="str">
        <f>IF(A513="","",SUMIF('IMPRESSÃO (Aux)'!$A$4:$A$1048576,IMPRESSÃO!A513,'IMPRESSÃO (Aux)'!$I$4:$I$1048576))</f>
        <v/>
      </c>
    </row>
    <row r="514" spans="1:9" hidden="1" x14ac:dyDescent="0.25">
      <c r="A514" s="258" t="str">
        <f>IF('IMPRESSÃO (Aux)'!K514="","",'IMPRESSÃO (Aux)'!K514)</f>
        <v/>
      </c>
      <c r="B514" s="258" t="str">
        <f>IF(A514="","",VLOOKUP(A514,'IMPRESSÃO (Aux)'!$A$4:$I$1048576,2,0))</f>
        <v/>
      </c>
      <c r="C514" s="258" t="str">
        <f>IF(A514="","",IF(VLOOKUP(A514,'IMPRESSÃO (Aux)'!$A$4:$I$1048576,3,0)=0,"",VLOOKUP(A514,'IMPRESSÃO (Aux)'!$A$4:$I$1048576,3,0)))</f>
        <v/>
      </c>
      <c r="D514" s="258" t="str">
        <f>IF(A514="","",SUMIF('IMPRESSÃO (Aux)'!$A$4:$A$1048576,IMPRESSÃO!A514,'IMPRESSÃO (Aux)'!$D$4:$D$1048576))</f>
        <v/>
      </c>
      <c r="E514" s="258" t="str">
        <f>IF(A514="","",VLOOKUP(A514,'IMPRESSÃO (Aux)'!$A$4:$I$1048576,5,0))</f>
        <v/>
      </c>
      <c r="F514" s="258" t="str">
        <f>IF(A514="","",VLOOKUP(A514,'IMPRESSÃO (Aux)'!$A$4:$I$1048576,6,0))</f>
        <v/>
      </c>
      <c r="G514" s="258" t="str">
        <f>IF(A514="","",VLOOKUP(A514,'IMPRESSÃO (Aux)'!$A$4:$I$1048576,7,0))</f>
        <v/>
      </c>
      <c r="H514" s="258" t="str">
        <f>IF(A514="","",VLOOKUP(A514,'IMPRESSÃO (Aux)'!$A$4:$I$1048576,8,0))</f>
        <v/>
      </c>
      <c r="I514" s="259" t="str">
        <f>IF(A514="","",SUMIF('IMPRESSÃO (Aux)'!$A$4:$A$1048576,IMPRESSÃO!A514,'IMPRESSÃO (Aux)'!$I$4:$I$1048576))</f>
        <v/>
      </c>
    </row>
    <row r="515" spans="1:9" hidden="1" x14ac:dyDescent="0.25">
      <c r="A515" s="258" t="str">
        <f>IF('IMPRESSÃO (Aux)'!K515="","",'IMPRESSÃO (Aux)'!K515)</f>
        <v/>
      </c>
      <c r="B515" s="258" t="str">
        <f>IF(A515="","",VLOOKUP(A515,'IMPRESSÃO (Aux)'!$A$4:$I$1048576,2,0))</f>
        <v/>
      </c>
      <c r="C515" s="258" t="str">
        <f>IF(A515="","",IF(VLOOKUP(A515,'IMPRESSÃO (Aux)'!$A$4:$I$1048576,3,0)=0,"",VLOOKUP(A515,'IMPRESSÃO (Aux)'!$A$4:$I$1048576,3,0)))</f>
        <v/>
      </c>
      <c r="D515" s="258" t="str">
        <f>IF(A515="","",SUMIF('IMPRESSÃO (Aux)'!$A$4:$A$1048576,IMPRESSÃO!A515,'IMPRESSÃO (Aux)'!$D$4:$D$1048576))</f>
        <v/>
      </c>
      <c r="E515" s="258" t="str">
        <f>IF(A515="","",VLOOKUP(A515,'IMPRESSÃO (Aux)'!$A$4:$I$1048576,5,0))</f>
        <v/>
      </c>
      <c r="F515" s="258" t="str">
        <f>IF(A515="","",VLOOKUP(A515,'IMPRESSÃO (Aux)'!$A$4:$I$1048576,6,0))</f>
        <v/>
      </c>
      <c r="G515" s="258" t="str">
        <f>IF(A515="","",VLOOKUP(A515,'IMPRESSÃO (Aux)'!$A$4:$I$1048576,7,0))</f>
        <v/>
      </c>
      <c r="H515" s="258" t="str">
        <f>IF(A515="","",VLOOKUP(A515,'IMPRESSÃO (Aux)'!$A$4:$I$1048576,8,0))</f>
        <v/>
      </c>
      <c r="I515" s="259" t="str">
        <f>IF(A515="","",SUMIF('IMPRESSÃO (Aux)'!$A$4:$A$1048576,IMPRESSÃO!A515,'IMPRESSÃO (Aux)'!$I$4:$I$1048576))</f>
        <v/>
      </c>
    </row>
    <row r="516" spans="1:9" hidden="1" x14ac:dyDescent="0.25">
      <c r="A516" s="258" t="str">
        <f>IF('IMPRESSÃO (Aux)'!K516="","",'IMPRESSÃO (Aux)'!K516)</f>
        <v/>
      </c>
      <c r="B516" s="258" t="str">
        <f>IF(A516="","",VLOOKUP(A516,'IMPRESSÃO (Aux)'!$A$4:$I$1048576,2,0))</f>
        <v/>
      </c>
      <c r="C516" s="258" t="str">
        <f>IF(A516="","",IF(VLOOKUP(A516,'IMPRESSÃO (Aux)'!$A$4:$I$1048576,3,0)=0,"",VLOOKUP(A516,'IMPRESSÃO (Aux)'!$A$4:$I$1048576,3,0)))</f>
        <v/>
      </c>
      <c r="D516" s="258" t="str">
        <f>IF(A516="","",SUMIF('IMPRESSÃO (Aux)'!$A$4:$A$1048576,IMPRESSÃO!A516,'IMPRESSÃO (Aux)'!$D$4:$D$1048576))</f>
        <v/>
      </c>
      <c r="E516" s="258" t="str">
        <f>IF(A516="","",VLOOKUP(A516,'IMPRESSÃO (Aux)'!$A$4:$I$1048576,5,0))</f>
        <v/>
      </c>
      <c r="F516" s="258" t="str">
        <f>IF(A516="","",VLOOKUP(A516,'IMPRESSÃO (Aux)'!$A$4:$I$1048576,6,0))</f>
        <v/>
      </c>
      <c r="G516" s="258" t="str">
        <f>IF(A516="","",VLOOKUP(A516,'IMPRESSÃO (Aux)'!$A$4:$I$1048576,7,0))</f>
        <v/>
      </c>
      <c r="H516" s="258" t="str">
        <f>IF(A516="","",VLOOKUP(A516,'IMPRESSÃO (Aux)'!$A$4:$I$1048576,8,0))</f>
        <v/>
      </c>
      <c r="I516" s="259" t="str">
        <f>IF(A516="","",SUMIF('IMPRESSÃO (Aux)'!$A$4:$A$1048576,IMPRESSÃO!A516,'IMPRESSÃO (Aux)'!$I$4:$I$1048576))</f>
        <v/>
      </c>
    </row>
    <row r="517" spans="1:9" hidden="1" x14ac:dyDescent="0.25">
      <c r="A517" s="258" t="str">
        <f>IF('IMPRESSÃO (Aux)'!K517="","",'IMPRESSÃO (Aux)'!K517)</f>
        <v/>
      </c>
      <c r="B517" s="258" t="str">
        <f>IF(A517="","",VLOOKUP(A517,'IMPRESSÃO (Aux)'!$A$4:$I$1048576,2,0))</f>
        <v/>
      </c>
      <c r="C517" s="258" t="str">
        <f>IF(A517="","",IF(VLOOKUP(A517,'IMPRESSÃO (Aux)'!$A$4:$I$1048576,3,0)=0,"",VLOOKUP(A517,'IMPRESSÃO (Aux)'!$A$4:$I$1048576,3,0)))</f>
        <v/>
      </c>
      <c r="D517" s="258" t="str">
        <f>IF(A517="","",SUMIF('IMPRESSÃO (Aux)'!$A$4:$A$1048576,IMPRESSÃO!A517,'IMPRESSÃO (Aux)'!$D$4:$D$1048576))</f>
        <v/>
      </c>
      <c r="E517" s="258" t="str">
        <f>IF(A517="","",VLOOKUP(A517,'IMPRESSÃO (Aux)'!$A$4:$I$1048576,5,0))</f>
        <v/>
      </c>
      <c r="F517" s="258" t="str">
        <f>IF(A517="","",VLOOKUP(A517,'IMPRESSÃO (Aux)'!$A$4:$I$1048576,6,0))</f>
        <v/>
      </c>
      <c r="G517" s="258" t="str">
        <f>IF(A517="","",VLOOKUP(A517,'IMPRESSÃO (Aux)'!$A$4:$I$1048576,7,0))</f>
        <v/>
      </c>
      <c r="H517" s="258" t="str">
        <f>IF(A517="","",VLOOKUP(A517,'IMPRESSÃO (Aux)'!$A$4:$I$1048576,8,0))</f>
        <v/>
      </c>
      <c r="I517" s="259" t="str">
        <f>IF(A517="","",SUMIF('IMPRESSÃO (Aux)'!$A$4:$A$1048576,IMPRESSÃO!A517,'IMPRESSÃO (Aux)'!$I$4:$I$1048576))</f>
        <v/>
      </c>
    </row>
    <row r="518" spans="1:9" hidden="1" x14ac:dyDescent="0.25">
      <c r="A518" s="258" t="str">
        <f>IF('IMPRESSÃO (Aux)'!K518="","",'IMPRESSÃO (Aux)'!K518)</f>
        <v/>
      </c>
      <c r="B518" s="258" t="str">
        <f>IF(A518="","",VLOOKUP(A518,'IMPRESSÃO (Aux)'!$A$4:$I$1048576,2,0))</f>
        <v/>
      </c>
      <c r="C518" s="258" t="str">
        <f>IF(A518="","",IF(VLOOKUP(A518,'IMPRESSÃO (Aux)'!$A$4:$I$1048576,3,0)=0,"",VLOOKUP(A518,'IMPRESSÃO (Aux)'!$A$4:$I$1048576,3,0)))</f>
        <v/>
      </c>
      <c r="D518" s="258" t="str">
        <f>IF(A518="","",SUMIF('IMPRESSÃO (Aux)'!$A$4:$A$1048576,IMPRESSÃO!A518,'IMPRESSÃO (Aux)'!$D$4:$D$1048576))</f>
        <v/>
      </c>
      <c r="E518" s="258" t="str">
        <f>IF(A518="","",VLOOKUP(A518,'IMPRESSÃO (Aux)'!$A$4:$I$1048576,5,0))</f>
        <v/>
      </c>
      <c r="F518" s="258" t="str">
        <f>IF(A518="","",VLOOKUP(A518,'IMPRESSÃO (Aux)'!$A$4:$I$1048576,6,0))</f>
        <v/>
      </c>
      <c r="G518" s="258" t="str">
        <f>IF(A518="","",VLOOKUP(A518,'IMPRESSÃO (Aux)'!$A$4:$I$1048576,7,0))</f>
        <v/>
      </c>
      <c r="H518" s="258" t="str">
        <f>IF(A518="","",VLOOKUP(A518,'IMPRESSÃO (Aux)'!$A$4:$I$1048576,8,0))</f>
        <v/>
      </c>
      <c r="I518" s="259" t="str">
        <f>IF(A518="","",SUMIF('IMPRESSÃO (Aux)'!$A$4:$A$1048576,IMPRESSÃO!A518,'IMPRESSÃO (Aux)'!$I$4:$I$1048576))</f>
        <v/>
      </c>
    </row>
    <row r="519" spans="1:9" hidden="1" x14ac:dyDescent="0.25">
      <c r="A519" s="258" t="str">
        <f>IF('IMPRESSÃO (Aux)'!K519="","",'IMPRESSÃO (Aux)'!K519)</f>
        <v/>
      </c>
      <c r="B519" s="258" t="str">
        <f>IF(A519="","",VLOOKUP(A519,'IMPRESSÃO (Aux)'!$A$4:$I$1048576,2,0))</f>
        <v/>
      </c>
      <c r="C519" s="258" t="str">
        <f>IF(A519="","",IF(VLOOKUP(A519,'IMPRESSÃO (Aux)'!$A$4:$I$1048576,3,0)=0,"",VLOOKUP(A519,'IMPRESSÃO (Aux)'!$A$4:$I$1048576,3,0)))</f>
        <v/>
      </c>
      <c r="D519" s="258" t="str">
        <f>IF(A519="","",SUMIF('IMPRESSÃO (Aux)'!$A$4:$A$1048576,IMPRESSÃO!A519,'IMPRESSÃO (Aux)'!$D$4:$D$1048576))</f>
        <v/>
      </c>
      <c r="E519" s="258" t="str">
        <f>IF(A519="","",VLOOKUP(A519,'IMPRESSÃO (Aux)'!$A$4:$I$1048576,5,0))</f>
        <v/>
      </c>
      <c r="F519" s="258" t="str">
        <f>IF(A519="","",VLOOKUP(A519,'IMPRESSÃO (Aux)'!$A$4:$I$1048576,6,0))</f>
        <v/>
      </c>
      <c r="G519" s="258" t="str">
        <f>IF(A519="","",VLOOKUP(A519,'IMPRESSÃO (Aux)'!$A$4:$I$1048576,7,0))</f>
        <v/>
      </c>
      <c r="H519" s="258" t="str">
        <f>IF(A519="","",VLOOKUP(A519,'IMPRESSÃO (Aux)'!$A$4:$I$1048576,8,0))</f>
        <v/>
      </c>
      <c r="I519" s="259" t="str">
        <f>IF(A519="","",SUMIF('IMPRESSÃO (Aux)'!$A$4:$A$1048576,IMPRESSÃO!A519,'IMPRESSÃO (Aux)'!$I$4:$I$1048576))</f>
        <v/>
      </c>
    </row>
    <row r="520" spans="1:9" hidden="1" x14ac:dyDescent="0.25">
      <c r="A520" s="258" t="str">
        <f>IF('IMPRESSÃO (Aux)'!K520="","",'IMPRESSÃO (Aux)'!K520)</f>
        <v/>
      </c>
      <c r="B520" s="258" t="str">
        <f>IF(A520="","",VLOOKUP(A520,'IMPRESSÃO (Aux)'!$A$4:$I$1048576,2,0))</f>
        <v/>
      </c>
      <c r="C520" s="258" t="str">
        <f>IF(A520="","",IF(VLOOKUP(A520,'IMPRESSÃO (Aux)'!$A$4:$I$1048576,3,0)=0,"",VLOOKUP(A520,'IMPRESSÃO (Aux)'!$A$4:$I$1048576,3,0)))</f>
        <v/>
      </c>
      <c r="D520" s="258" t="str">
        <f>IF(A520="","",SUMIF('IMPRESSÃO (Aux)'!$A$4:$A$1048576,IMPRESSÃO!A520,'IMPRESSÃO (Aux)'!$D$4:$D$1048576))</f>
        <v/>
      </c>
      <c r="E520" s="258" t="str">
        <f>IF(A520="","",VLOOKUP(A520,'IMPRESSÃO (Aux)'!$A$4:$I$1048576,5,0))</f>
        <v/>
      </c>
      <c r="F520" s="258" t="str">
        <f>IF(A520="","",VLOOKUP(A520,'IMPRESSÃO (Aux)'!$A$4:$I$1048576,6,0))</f>
        <v/>
      </c>
      <c r="G520" s="258" t="str">
        <f>IF(A520="","",VLOOKUP(A520,'IMPRESSÃO (Aux)'!$A$4:$I$1048576,7,0))</f>
        <v/>
      </c>
      <c r="H520" s="258" t="str">
        <f>IF(A520="","",VLOOKUP(A520,'IMPRESSÃO (Aux)'!$A$4:$I$1048576,8,0))</f>
        <v/>
      </c>
      <c r="I520" s="259" t="str">
        <f>IF(A520="","",SUMIF('IMPRESSÃO (Aux)'!$A$4:$A$1048576,IMPRESSÃO!A520,'IMPRESSÃO (Aux)'!$I$4:$I$1048576))</f>
        <v/>
      </c>
    </row>
    <row r="521" spans="1:9" hidden="1" x14ac:dyDescent="0.25">
      <c r="A521" s="258" t="str">
        <f>IF('IMPRESSÃO (Aux)'!K521="","",'IMPRESSÃO (Aux)'!K521)</f>
        <v/>
      </c>
      <c r="B521" s="258" t="str">
        <f>IF(A521="","",VLOOKUP(A521,'IMPRESSÃO (Aux)'!$A$4:$I$1048576,2,0))</f>
        <v/>
      </c>
      <c r="C521" s="258" t="str">
        <f>IF(A521="","",IF(VLOOKUP(A521,'IMPRESSÃO (Aux)'!$A$4:$I$1048576,3,0)=0,"",VLOOKUP(A521,'IMPRESSÃO (Aux)'!$A$4:$I$1048576,3,0)))</f>
        <v/>
      </c>
      <c r="D521" s="258" t="str">
        <f>IF(A521="","",SUMIF('IMPRESSÃO (Aux)'!$A$4:$A$1048576,IMPRESSÃO!A521,'IMPRESSÃO (Aux)'!$D$4:$D$1048576))</f>
        <v/>
      </c>
      <c r="E521" s="258" t="str">
        <f>IF(A521="","",VLOOKUP(A521,'IMPRESSÃO (Aux)'!$A$4:$I$1048576,5,0))</f>
        <v/>
      </c>
      <c r="F521" s="258" t="str">
        <f>IF(A521="","",VLOOKUP(A521,'IMPRESSÃO (Aux)'!$A$4:$I$1048576,6,0))</f>
        <v/>
      </c>
      <c r="G521" s="258" t="str">
        <f>IF(A521="","",VLOOKUP(A521,'IMPRESSÃO (Aux)'!$A$4:$I$1048576,7,0))</f>
        <v/>
      </c>
      <c r="H521" s="258" t="str">
        <f>IF(A521="","",VLOOKUP(A521,'IMPRESSÃO (Aux)'!$A$4:$I$1048576,8,0))</f>
        <v/>
      </c>
      <c r="I521" s="259" t="str">
        <f>IF(A521="","",SUMIF('IMPRESSÃO (Aux)'!$A$4:$A$1048576,IMPRESSÃO!A521,'IMPRESSÃO (Aux)'!$I$4:$I$1048576))</f>
        <v/>
      </c>
    </row>
    <row r="522" spans="1:9" hidden="1" x14ac:dyDescent="0.25">
      <c r="A522" s="258" t="str">
        <f>IF('IMPRESSÃO (Aux)'!K522="","",'IMPRESSÃO (Aux)'!K522)</f>
        <v/>
      </c>
      <c r="B522" s="258" t="str">
        <f>IF(A522="","",VLOOKUP(A522,'IMPRESSÃO (Aux)'!$A$4:$I$1048576,2,0))</f>
        <v/>
      </c>
      <c r="C522" s="258" t="str">
        <f>IF(A522="","",IF(VLOOKUP(A522,'IMPRESSÃO (Aux)'!$A$4:$I$1048576,3,0)=0,"",VLOOKUP(A522,'IMPRESSÃO (Aux)'!$A$4:$I$1048576,3,0)))</f>
        <v/>
      </c>
      <c r="D522" s="258" t="str">
        <f>IF(A522="","",SUMIF('IMPRESSÃO (Aux)'!$A$4:$A$1048576,IMPRESSÃO!A522,'IMPRESSÃO (Aux)'!$D$4:$D$1048576))</f>
        <v/>
      </c>
      <c r="E522" s="258" t="str">
        <f>IF(A522="","",VLOOKUP(A522,'IMPRESSÃO (Aux)'!$A$4:$I$1048576,5,0))</f>
        <v/>
      </c>
      <c r="F522" s="258" t="str">
        <f>IF(A522="","",VLOOKUP(A522,'IMPRESSÃO (Aux)'!$A$4:$I$1048576,6,0))</f>
        <v/>
      </c>
      <c r="G522" s="258" t="str">
        <f>IF(A522="","",VLOOKUP(A522,'IMPRESSÃO (Aux)'!$A$4:$I$1048576,7,0))</f>
        <v/>
      </c>
      <c r="H522" s="258" t="str">
        <f>IF(A522="","",VLOOKUP(A522,'IMPRESSÃO (Aux)'!$A$4:$I$1048576,8,0))</f>
        <v/>
      </c>
      <c r="I522" s="259" t="str">
        <f>IF(A522="","",SUMIF('IMPRESSÃO (Aux)'!$A$4:$A$1048576,IMPRESSÃO!A522,'IMPRESSÃO (Aux)'!$I$4:$I$1048576))</f>
        <v/>
      </c>
    </row>
    <row r="523" spans="1:9" hidden="1" x14ac:dyDescent="0.25">
      <c r="A523" s="258" t="str">
        <f>IF('IMPRESSÃO (Aux)'!K523="","",'IMPRESSÃO (Aux)'!K523)</f>
        <v/>
      </c>
      <c r="B523" s="258" t="str">
        <f>IF(A523="","",VLOOKUP(A523,'IMPRESSÃO (Aux)'!$A$4:$I$1048576,2,0))</f>
        <v/>
      </c>
      <c r="C523" s="258" t="str">
        <f>IF(A523="","",IF(VLOOKUP(A523,'IMPRESSÃO (Aux)'!$A$4:$I$1048576,3,0)=0,"",VLOOKUP(A523,'IMPRESSÃO (Aux)'!$A$4:$I$1048576,3,0)))</f>
        <v/>
      </c>
      <c r="D523" s="258" t="str">
        <f>IF(A523="","",SUMIF('IMPRESSÃO (Aux)'!$A$4:$A$1048576,IMPRESSÃO!A523,'IMPRESSÃO (Aux)'!$D$4:$D$1048576))</f>
        <v/>
      </c>
      <c r="E523" s="258" t="str">
        <f>IF(A523="","",VLOOKUP(A523,'IMPRESSÃO (Aux)'!$A$4:$I$1048576,5,0))</f>
        <v/>
      </c>
      <c r="F523" s="258" t="str">
        <f>IF(A523="","",VLOOKUP(A523,'IMPRESSÃO (Aux)'!$A$4:$I$1048576,6,0))</f>
        <v/>
      </c>
      <c r="G523" s="258" t="str">
        <f>IF(A523="","",VLOOKUP(A523,'IMPRESSÃO (Aux)'!$A$4:$I$1048576,7,0))</f>
        <v/>
      </c>
      <c r="H523" s="258" t="str">
        <f>IF(A523="","",VLOOKUP(A523,'IMPRESSÃO (Aux)'!$A$4:$I$1048576,8,0))</f>
        <v/>
      </c>
      <c r="I523" s="259" t="str">
        <f>IF(A523="","",SUMIF('IMPRESSÃO (Aux)'!$A$4:$A$1048576,IMPRESSÃO!A523,'IMPRESSÃO (Aux)'!$I$4:$I$1048576))</f>
        <v/>
      </c>
    </row>
    <row r="524" spans="1:9" hidden="1" x14ac:dyDescent="0.25">
      <c r="A524" s="258" t="str">
        <f>IF('IMPRESSÃO (Aux)'!K524="","",'IMPRESSÃO (Aux)'!K524)</f>
        <v/>
      </c>
      <c r="B524" s="258" t="str">
        <f>IF(A524="","",VLOOKUP(A524,'IMPRESSÃO (Aux)'!$A$4:$I$1048576,2,0))</f>
        <v/>
      </c>
      <c r="C524" s="258" t="str">
        <f>IF(A524="","",IF(VLOOKUP(A524,'IMPRESSÃO (Aux)'!$A$4:$I$1048576,3,0)=0,"",VLOOKUP(A524,'IMPRESSÃO (Aux)'!$A$4:$I$1048576,3,0)))</f>
        <v/>
      </c>
      <c r="D524" s="258" t="str">
        <f>IF(A524="","",SUMIF('IMPRESSÃO (Aux)'!$A$4:$A$1048576,IMPRESSÃO!A524,'IMPRESSÃO (Aux)'!$D$4:$D$1048576))</f>
        <v/>
      </c>
      <c r="E524" s="258" t="str">
        <f>IF(A524="","",VLOOKUP(A524,'IMPRESSÃO (Aux)'!$A$4:$I$1048576,5,0))</f>
        <v/>
      </c>
      <c r="F524" s="258" t="str">
        <f>IF(A524="","",VLOOKUP(A524,'IMPRESSÃO (Aux)'!$A$4:$I$1048576,6,0))</f>
        <v/>
      </c>
      <c r="G524" s="258" t="str">
        <f>IF(A524="","",VLOOKUP(A524,'IMPRESSÃO (Aux)'!$A$4:$I$1048576,7,0))</f>
        <v/>
      </c>
      <c r="H524" s="258" t="str">
        <f>IF(A524="","",VLOOKUP(A524,'IMPRESSÃO (Aux)'!$A$4:$I$1048576,8,0))</f>
        <v/>
      </c>
      <c r="I524" s="259" t="str">
        <f>IF(A524="","",SUMIF('IMPRESSÃO (Aux)'!$A$4:$A$1048576,IMPRESSÃO!A524,'IMPRESSÃO (Aux)'!$I$4:$I$1048576))</f>
        <v/>
      </c>
    </row>
    <row r="525" spans="1:9" hidden="1" x14ac:dyDescent="0.25">
      <c r="A525" s="258" t="str">
        <f>IF('IMPRESSÃO (Aux)'!K525="","",'IMPRESSÃO (Aux)'!K525)</f>
        <v/>
      </c>
      <c r="B525" s="258" t="str">
        <f>IF(A525="","",VLOOKUP(A525,'IMPRESSÃO (Aux)'!$A$4:$I$1048576,2,0))</f>
        <v/>
      </c>
      <c r="C525" s="258" t="str">
        <f>IF(A525="","",IF(VLOOKUP(A525,'IMPRESSÃO (Aux)'!$A$4:$I$1048576,3,0)=0,"",VLOOKUP(A525,'IMPRESSÃO (Aux)'!$A$4:$I$1048576,3,0)))</f>
        <v/>
      </c>
      <c r="D525" s="258" t="str">
        <f>IF(A525="","",SUMIF('IMPRESSÃO (Aux)'!$A$4:$A$1048576,IMPRESSÃO!A525,'IMPRESSÃO (Aux)'!$D$4:$D$1048576))</f>
        <v/>
      </c>
      <c r="E525" s="258" t="str">
        <f>IF(A525="","",VLOOKUP(A525,'IMPRESSÃO (Aux)'!$A$4:$I$1048576,5,0))</f>
        <v/>
      </c>
      <c r="F525" s="258" t="str">
        <f>IF(A525="","",VLOOKUP(A525,'IMPRESSÃO (Aux)'!$A$4:$I$1048576,6,0))</f>
        <v/>
      </c>
      <c r="G525" s="258" t="str">
        <f>IF(A525="","",VLOOKUP(A525,'IMPRESSÃO (Aux)'!$A$4:$I$1048576,7,0))</f>
        <v/>
      </c>
      <c r="H525" s="258" t="str">
        <f>IF(A525="","",VLOOKUP(A525,'IMPRESSÃO (Aux)'!$A$4:$I$1048576,8,0))</f>
        <v/>
      </c>
      <c r="I525" s="259" t="str">
        <f>IF(A525="","",SUMIF('IMPRESSÃO (Aux)'!$A$4:$A$1048576,IMPRESSÃO!A525,'IMPRESSÃO (Aux)'!$I$4:$I$1048576))</f>
        <v/>
      </c>
    </row>
    <row r="526" spans="1:9" hidden="1" x14ac:dyDescent="0.25">
      <c r="A526" s="258" t="str">
        <f>IF('IMPRESSÃO (Aux)'!K526="","",'IMPRESSÃO (Aux)'!K526)</f>
        <v/>
      </c>
      <c r="B526" s="258" t="str">
        <f>IF(A526="","",VLOOKUP(A526,'IMPRESSÃO (Aux)'!$A$4:$I$1048576,2,0))</f>
        <v/>
      </c>
      <c r="C526" s="258" t="str">
        <f>IF(A526="","",IF(VLOOKUP(A526,'IMPRESSÃO (Aux)'!$A$4:$I$1048576,3,0)=0,"",VLOOKUP(A526,'IMPRESSÃO (Aux)'!$A$4:$I$1048576,3,0)))</f>
        <v/>
      </c>
      <c r="D526" s="258" t="str">
        <f>IF(A526="","",SUMIF('IMPRESSÃO (Aux)'!$A$4:$A$1048576,IMPRESSÃO!A526,'IMPRESSÃO (Aux)'!$D$4:$D$1048576))</f>
        <v/>
      </c>
      <c r="E526" s="258" t="str">
        <f>IF(A526="","",VLOOKUP(A526,'IMPRESSÃO (Aux)'!$A$4:$I$1048576,5,0))</f>
        <v/>
      </c>
      <c r="F526" s="258" t="str">
        <f>IF(A526="","",VLOOKUP(A526,'IMPRESSÃO (Aux)'!$A$4:$I$1048576,6,0))</f>
        <v/>
      </c>
      <c r="G526" s="258" t="str">
        <f>IF(A526="","",VLOOKUP(A526,'IMPRESSÃO (Aux)'!$A$4:$I$1048576,7,0))</f>
        <v/>
      </c>
      <c r="H526" s="258" t="str">
        <f>IF(A526="","",VLOOKUP(A526,'IMPRESSÃO (Aux)'!$A$4:$I$1048576,8,0))</f>
        <v/>
      </c>
      <c r="I526" s="259" t="str">
        <f>IF(A526="","",SUMIF('IMPRESSÃO (Aux)'!$A$4:$A$1048576,IMPRESSÃO!A526,'IMPRESSÃO (Aux)'!$I$4:$I$1048576))</f>
        <v/>
      </c>
    </row>
    <row r="527" spans="1:9" hidden="1" x14ac:dyDescent="0.25">
      <c r="A527" s="258" t="str">
        <f>IF('IMPRESSÃO (Aux)'!K527="","",'IMPRESSÃO (Aux)'!K527)</f>
        <v/>
      </c>
      <c r="B527" s="258" t="str">
        <f>IF(A527="","",VLOOKUP(A527,'IMPRESSÃO (Aux)'!$A$4:$I$1048576,2,0))</f>
        <v/>
      </c>
      <c r="C527" s="258" t="str">
        <f>IF(A527="","",IF(VLOOKUP(A527,'IMPRESSÃO (Aux)'!$A$4:$I$1048576,3,0)=0,"",VLOOKUP(A527,'IMPRESSÃO (Aux)'!$A$4:$I$1048576,3,0)))</f>
        <v/>
      </c>
      <c r="D527" s="258" t="str">
        <f>IF(A527="","",SUMIF('IMPRESSÃO (Aux)'!$A$4:$A$1048576,IMPRESSÃO!A527,'IMPRESSÃO (Aux)'!$D$4:$D$1048576))</f>
        <v/>
      </c>
      <c r="E527" s="258" t="str">
        <f>IF(A527="","",VLOOKUP(A527,'IMPRESSÃO (Aux)'!$A$4:$I$1048576,5,0))</f>
        <v/>
      </c>
      <c r="F527" s="258" t="str">
        <f>IF(A527="","",VLOOKUP(A527,'IMPRESSÃO (Aux)'!$A$4:$I$1048576,6,0))</f>
        <v/>
      </c>
      <c r="G527" s="258" t="str">
        <f>IF(A527="","",VLOOKUP(A527,'IMPRESSÃO (Aux)'!$A$4:$I$1048576,7,0))</f>
        <v/>
      </c>
      <c r="H527" s="258" t="str">
        <f>IF(A527="","",VLOOKUP(A527,'IMPRESSÃO (Aux)'!$A$4:$I$1048576,8,0))</f>
        <v/>
      </c>
      <c r="I527" s="259" t="str">
        <f>IF(A527="","",SUMIF('IMPRESSÃO (Aux)'!$A$4:$A$1048576,IMPRESSÃO!A527,'IMPRESSÃO (Aux)'!$I$4:$I$1048576))</f>
        <v/>
      </c>
    </row>
    <row r="528" spans="1:9" hidden="1" x14ac:dyDescent="0.25">
      <c r="A528" s="258" t="str">
        <f>IF('IMPRESSÃO (Aux)'!K528="","",'IMPRESSÃO (Aux)'!K528)</f>
        <v/>
      </c>
      <c r="B528" s="258" t="str">
        <f>IF(A528="","",VLOOKUP(A528,'IMPRESSÃO (Aux)'!$A$4:$I$1048576,2,0))</f>
        <v/>
      </c>
      <c r="C528" s="258" t="str">
        <f>IF(A528="","",IF(VLOOKUP(A528,'IMPRESSÃO (Aux)'!$A$4:$I$1048576,3,0)=0,"",VLOOKUP(A528,'IMPRESSÃO (Aux)'!$A$4:$I$1048576,3,0)))</f>
        <v/>
      </c>
      <c r="D528" s="258" t="str">
        <f>IF(A528="","",SUMIF('IMPRESSÃO (Aux)'!$A$4:$A$1048576,IMPRESSÃO!A528,'IMPRESSÃO (Aux)'!$D$4:$D$1048576))</f>
        <v/>
      </c>
      <c r="E528" s="258" t="str">
        <f>IF(A528="","",VLOOKUP(A528,'IMPRESSÃO (Aux)'!$A$4:$I$1048576,5,0))</f>
        <v/>
      </c>
      <c r="F528" s="258" t="str">
        <f>IF(A528="","",VLOOKUP(A528,'IMPRESSÃO (Aux)'!$A$4:$I$1048576,6,0))</f>
        <v/>
      </c>
      <c r="G528" s="258" t="str">
        <f>IF(A528="","",VLOOKUP(A528,'IMPRESSÃO (Aux)'!$A$4:$I$1048576,7,0))</f>
        <v/>
      </c>
      <c r="H528" s="258" t="str">
        <f>IF(A528="","",VLOOKUP(A528,'IMPRESSÃO (Aux)'!$A$4:$I$1048576,8,0))</f>
        <v/>
      </c>
      <c r="I528" s="259" t="str">
        <f>IF(A528="","",SUMIF('IMPRESSÃO (Aux)'!$A$4:$A$1048576,IMPRESSÃO!A528,'IMPRESSÃO (Aux)'!$I$4:$I$1048576))</f>
        <v/>
      </c>
    </row>
    <row r="529" spans="1:9" hidden="1" x14ac:dyDescent="0.25">
      <c r="A529" s="258" t="str">
        <f>IF('IMPRESSÃO (Aux)'!K529="","",'IMPRESSÃO (Aux)'!K529)</f>
        <v/>
      </c>
      <c r="B529" s="258" t="str">
        <f>IF(A529="","",VLOOKUP(A529,'IMPRESSÃO (Aux)'!$A$4:$I$1048576,2,0))</f>
        <v/>
      </c>
      <c r="C529" s="258" t="str">
        <f>IF(A529="","",IF(VLOOKUP(A529,'IMPRESSÃO (Aux)'!$A$4:$I$1048576,3,0)=0,"",VLOOKUP(A529,'IMPRESSÃO (Aux)'!$A$4:$I$1048576,3,0)))</f>
        <v/>
      </c>
      <c r="D529" s="258" t="str">
        <f>IF(A529="","",SUMIF('IMPRESSÃO (Aux)'!$A$4:$A$1048576,IMPRESSÃO!A529,'IMPRESSÃO (Aux)'!$D$4:$D$1048576))</f>
        <v/>
      </c>
      <c r="E529" s="258" t="str">
        <f>IF(A529="","",VLOOKUP(A529,'IMPRESSÃO (Aux)'!$A$4:$I$1048576,5,0))</f>
        <v/>
      </c>
      <c r="F529" s="258" t="str">
        <f>IF(A529="","",VLOOKUP(A529,'IMPRESSÃO (Aux)'!$A$4:$I$1048576,6,0))</f>
        <v/>
      </c>
      <c r="G529" s="258" t="str">
        <f>IF(A529="","",VLOOKUP(A529,'IMPRESSÃO (Aux)'!$A$4:$I$1048576,7,0))</f>
        <v/>
      </c>
      <c r="H529" s="258" t="str">
        <f>IF(A529="","",VLOOKUP(A529,'IMPRESSÃO (Aux)'!$A$4:$I$1048576,8,0))</f>
        <v/>
      </c>
      <c r="I529" s="259" t="str">
        <f>IF(A529="","",SUMIF('IMPRESSÃO (Aux)'!$A$4:$A$1048576,IMPRESSÃO!A529,'IMPRESSÃO (Aux)'!$I$4:$I$1048576))</f>
        <v/>
      </c>
    </row>
    <row r="530" spans="1:9" hidden="1" x14ac:dyDescent="0.25">
      <c r="A530" s="258" t="str">
        <f>IF('IMPRESSÃO (Aux)'!K530="","",'IMPRESSÃO (Aux)'!K530)</f>
        <v/>
      </c>
      <c r="B530" s="258" t="str">
        <f>IF(A530="","",VLOOKUP(A530,'IMPRESSÃO (Aux)'!$A$4:$I$1048576,2,0))</f>
        <v/>
      </c>
      <c r="C530" s="258" t="str">
        <f>IF(A530="","",IF(VLOOKUP(A530,'IMPRESSÃO (Aux)'!$A$4:$I$1048576,3,0)=0,"",VLOOKUP(A530,'IMPRESSÃO (Aux)'!$A$4:$I$1048576,3,0)))</f>
        <v/>
      </c>
      <c r="D530" s="258" t="str">
        <f>IF(A530="","",SUMIF('IMPRESSÃO (Aux)'!$A$4:$A$1048576,IMPRESSÃO!A530,'IMPRESSÃO (Aux)'!$D$4:$D$1048576))</f>
        <v/>
      </c>
      <c r="E530" s="258" t="str">
        <f>IF(A530="","",VLOOKUP(A530,'IMPRESSÃO (Aux)'!$A$4:$I$1048576,5,0))</f>
        <v/>
      </c>
      <c r="F530" s="258" t="str">
        <f>IF(A530="","",VLOOKUP(A530,'IMPRESSÃO (Aux)'!$A$4:$I$1048576,6,0))</f>
        <v/>
      </c>
      <c r="G530" s="258" t="str">
        <f>IF(A530="","",VLOOKUP(A530,'IMPRESSÃO (Aux)'!$A$4:$I$1048576,7,0))</f>
        <v/>
      </c>
      <c r="H530" s="258" t="str">
        <f>IF(A530="","",VLOOKUP(A530,'IMPRESSÃO (Aux)'!$A$4:$I$1048576,8,0))</f>
        <v/>
      </c>
      <c r="I530" s="259" t="str">
        <f>IF(A530="","",SUMIF('IMPRESSÃO (Aux)'!$A$4:$A$1048576,IMPRESSÃO!A530,'IMPRESSÃO (Aux)'!$I$4:$I$1048576))</f>
        <v/>
      </c>
    </row>
    <row r="531" spans="1:9" hidden="1" x14ac:dyDescent="0.25">
      <c r="A531" s="258" t="str">
        <f>IF('IMPRESSÃO (Aux)'!K531="","",'IMPRESSÃO (Aux)'!K531)</f>
        <v/>
      </c>
      <c r="B531" s="258" t="str">
        <f>IF(A531="","",VLOOKUP(A531,'IMPRESSÃO (Aux)'!$A$4:$I$1048576,2,0))</f>
        <v/>
      </c>
      <c r="C531" s="258" t="str">
        <f>IF(A531="","",IF(VLOOKUP(A531,'IMPRESSÃO (Aux)'!$A$4:$I$1048576,3,0)=0,"",VLOOKUP(A531,'IMPRESSÃO (Aux)'!$A$4:$I$1048576,3,0)))</f>
        <v/>
      </c>
      <c r="D531" s="258" t="str">
        <f>IF(A531="","",SUMIF('IMPRESSÃO (Aux)'!$A$4:$A$1048576,IMPRESSÃO!A531,'IMPRESSÃO (Aux)'!$D$4:$D$1048576))</f>
        <v/>
      </c>
      <c r="E531" s="258" t="str">
        <f>IF(A531="","",VLOOKUP(A531,'IMPRESSÃO (Aux)'!$A$4:$I$1048576,5,0))</f>
        <v/>
      </c>
      <c r="F531" s="258" t="str">
        <f>IF(A531="","",VLOOKUP(A531,'IMPRESSÃO (Aux)'!$A$4:$I$1048576,6,0))</f>
        <v/>
      </c>
      <c r="G531" s="258" t="str">
        <f>IF(A531="","",VLOOKUP(A531,'IMPRESSÃO (Aux)'!$A$4:$I$1048576,7,0))</f>
        <v/>
      </c>
      <c r="H531" s="258" t="str">
        <f>IF(A531="","",VLOOKUP(A531,'IMPRESSÃO (Aux)'!$A$4:$I$1048576,8,0))</f>
        <v/>
      </c>
      <c r="I531" s="259" t="str">
        <f>IF(A531="","",SUMIF('IMPRESSÃO (Aux)'!$A$4:$A$1048576,IMPRESSÃO!A531,'IMPRESSÃO (Aux)'!$I$4:$I$1048576))</f>
        <v/>
      </c>
    </row>
    <row r="532" spans="1:9" hidden="1" x14ac:dyDescent="0.25">
      <c r="A532" s="258" t="str">
        <f>IF('IMPRESSÃO (Aux)'!K532="","",'IMPRESSÃO (Aux)'!K532)</f>
        <v/>
      </c>
      <c r="B532" s="258" t="str">
        <f>IF(A532="","",VLOOKUP(A532,'IMPRESSÃO (Aux)'!$A$4:$I$1048576,2,0))</f>
        <v/>
      </c>
      <c r="C532" s="258" t="str">
        <f>IF(A532="","",IF(VLOOKUP(A532,'IMPRESSÃO (Aux)'!$A$4:$I$1048576,3,0)=0,"",VLOOKUP(A532,'IMPRESSÃO (Aux)'!$A$4:$I$1048576,3,0)))</f>
        <v/>
      </c>
      <c r="D532" s="258" t="str">
        <f>IF(A532="","",SUMIF('IMPRESSÃO (Aux)'!$A$4:$A$1048576,IMPRESSÃO!A532,'IMPRESSÃO (Aux)'!$D$4:$D$1048576))</f>
        <v/>
      </c>
      <c r="E532" s="258" t="str">
        <f>IF(A532="","",VLOOKUP(A532,'IMPRESSÃO (Aux)'!$A$4:$I$1048576,5,0))</f>
        <v/>
      </c>
      <c r="F532" s="258" t="str">
        <f>IF(A532="","",VLOOKUP(A532,'IMPRESSÃO (Aux)'!$A$4:$I$1048576,6,0))</f>
        <v/>
      </c>
      <c r="G532" s="258" t="str">
        <f>IF(A532="","",VLOOKUP(A532,'IMPRESSÃO (Aux)'!$A$4:$I$1048576,7,0))</f>
        <v/>
      </c>
      <c r="H532" s="258" t="str">
        <f>IF(A532="","",VLOOKUP(A532,'IMPRESSÃO (Aux)'!$A$4:$I$1048576,8,0))</f>
        <v/>
      </c>
      <c r="I532" s="259" t="str">
        <f>IF(A532="","",SUMIF('IMPRESSÃO (Aux)'!$A$4:$A$1048576,IMPRESSÃO!A532,'IMPRESSÃO (Aux)'!$I$4:$I$1048576))</f>
        <v/>
      </c>
    </row>
    <row r="533" spans="1:9" hidden="1" x14ac:dyDescent="0.25">
      <c r="A533" s="258" t="str">
        <f>IF('IMPRESSÃO (Aux)'!K533="","",'IMPRESSÃO (Aux)'!K533)</f>
        <v/>
      </c>
      <c r="B533" s="258" t="str">
        <f>IF(A533="","",VLOOKUP(A533,'IMPRESSÃO (Aux)'!$A$4:$I$1048576,2,0))</f>
        <v/>
      </c>
      <c r="C533" s="258" t="str">
        <f>IF(A533="","",IF(VLOOKUP(A533,'IMPRESSÃO (Aux)'!$A$4:$I$1048576,3,0)=0,"",VLOOKUP(A533,'IMPRESSÃO (Aux)'!$A$4:$I$1048576,3,0)))</f>
        <v/>
      </c>
      <c r="D533" s="258" t="str">
        <f>IF(A533="","",SUMIF('IMPRESSÃO (Aux)'!$A$4:$A$1048576,IMPRESSÃO!A533,'IMPRESSÃO (Aux)'!$D$4:$D$1048576))</f>
        <v/>
      </c>
      <c r="E533" s="258" t="str">
        <f>IF(A533="","",VLOOKUP(A533,'IMPRESSÃO (Aux)'!$A$4:$I$1048576,5,0))</f>
        <v/>
      </c>
      <c r="F533" s="258" t="str">
        <f>IF(A533="","",VLOOKUP(A533,'IMPRESSÃO (Aux)'!$A$4:$I$1048576,6,0))</f>
        <v/>
      </c>
      <c r="G533" s="258" t="str">
        <f>IF(A533="","",VLOOKUP(A533,'IMPRESSÃO (Aux)'!$A$4:$I$1048576,7,0))</f>
        <v/>
      </c>
      <c r="H533" s="258" t="str">
        <f>IF(A533="","",VLOOKUP(A533,'IMPRESSÃO (Aux)'!$A$4:$I$1048576,8,0))</f>
        <v/>
      </c>
      <c r="I533" s="259" t="str">
        <f>IF(A533="","",SUMIF('IMPRESSÃO (Aux)'!$A$4:$A$1048576,IMPRESSÃO!A533,'IMPRESSÃO (Aux)'!$I$4:$I$1048576))</f>
        <v/>
      </c>
    </row>
    <row r="534" spans="1:9" hidden="1" x14ac:dyDescent="0.25">
      <c r="A534" s="258" t="str">
        <f>IF('IMPRESSÃO (Aux)'!K534="","",'IMPRESSÃO (Aux)'!K534)</f>
        <v/>
      </c>
      <c r="B534" s="258" t="str">
        <f>IF(A534="","",VLOOKUP(A534,'IMPRESSÃO (Aux)'!$A$4:$I$1048576,2,0))</f>
        <v/>
      </c>
      <c r="C534" s="258" t="str">
        <f>IF(A534="","",IF(VLOOKUP(A534,'IMPRESSÃO (Aux)'!$A$4:$I$1048576,3,0)=0,"",VLOOKUP(A534,'IMPRESSÃO (Aux)'!$A$4:$I$1048576,3,0)))</f>
        <v/>
      </c>
      <c r="D534" s="258" t="str">
        <f>IF(A534="","",SUMIF('IMPRESSÃO (Aux)'!$A$4:$A$1048576,IMPRESSÃO!A534,'IMPRESSÃO (Aux)'!$D$4:$D$1048576))</f>
        <v/>
      </c>
      <c r="E534" s="258" t="str">
        <f>IF(A534="","",VLOOKUP(A534,'IMPRESSÃO (Aux)'!$A$4:$I$1048576,5,0))</f>
        <v/>
      </c>
      <c r="F534" s="258" t="str">
        <f>IF(A534="","",VLOOKUP(A534,'IMPRESSÃO (Aux)'!$A$4:$I$1048576,6,0))</f>
        <v/>
      </c>
      <c r="G534" s="258" t="str">
        <f>IF(A534="","",VLOOKUP(A534,'IMPRESSÃO (Aux)'!$A$4:$I$1048576,7,0))</f>
        <v/>
      </c>
      <c r="H534" s="258" t="str">
        <f>IF(A534="","",VLOOKUP(A534,'IMPRESSÃO (Aux)'!$A$4:$I$1048576,8,0))</f>
        <v/>
      </c>
      <c r="I534" s="259" t="str">
        <f>IF(A534="","",SUMIF('IMPRESSÃO (Aux)'!$A$4:$A$1048576,IMPRESSÃO!A534,'IMPRESSÃO (Aux)'!$I$4:$I$1048576))</f>
        <v/>
      </c>
    </row>
    <row r="535" spans="1:9" hidden="1" x14ac:dyDescent="0.25">
      <c r="A535" s="258" t="str">
        <f>IF('IMPRESSÃO (Aux)'!K535="","",'IMPRESSÃO (Aux)'!K535)</f>
        <v/>
      </c>
      <c r="B535" s="258" t="str">
        <f>IF(A535="","",VLOOKUP(A535,'IMPRESSÃO (Aux)'!$A$4:$I$1048576,2,0))</f>
        <v/>
      </c>
      <c r="C535" s="258" t="str">
        <f>IF(A535="","",IF(VLOOKUP(A535,'IMPRESSÃO (Aux)'!$A$4:$I$1048576,3,0)=0,"",VLOOKUP(A535,'IMPRESSÃO (Aux)'!$A$4:$I$1048576,3,0)))</f>
        <v/>
      </c>
      <c r="D535" s="258" t="str">
        <f>IF(A535="","",SUMIF('IMPRESSÃO (Aux)'!$A$4:$A$1048576,IMPRESSÃO!A535,'IMPRESSÃO (Aux)'!$D$4:$D$1048576))</f>
        <v/>
      </c>
      <c r="E535" s="258" t="str">
        <f>IF(A535="","",VLOOKUP(A535,'IMPRESSÃO (Aux)'!$A$4:$I$1048576,5,0))</f>
        <v/>
      </c>
      <c r="F535" s="258" t="str">
        <f>IF(A535="","",VLOOKUP(A535,'IMPRESSÃO (Aux)'!$A$4:$I$1048576,6,0))</f>
        <v/>
      </c>
      <c r="G535" s="258" t="str">
        <f>IF(A535="","",VLOOKUP(A535,'IMPRESSÃO (Aux)'!$A$4:$I$1048576,7,0))</f>
        <v/>
      </c>
      <c r="H535" s="258" t="str">
        <f>IF(A535="","",VLOOKUP(A535,'IMPRESSÃO (Aux)'!$A$4:$I$1048576,8,0))</f>
        <v/>
      </c>
      <c r="I535" s="259" t="str">
        <f>IF(A535="","",SUMIF('IMPRESSÃO (Aux)'!$A$4:$A$1048576,IMPRESSÃO!A535,'IMPRESSÃO (Aux)'!$I$4:$I$1048576))</f>
        <v/>
      </c>
    </row>
    <row r="536" spans="1:9" hidden="1" x14ac:dyDescent="0.25">
      <c r="A536" s="258" t="str">
        <f>IF('IMPRESSÃO (Aux)'!K536="","",'IMPRESSÃO (Aux)'!K536)</f>
        <v/>
      </c>
      <c r="B536" s="258" t="str">
        <f>IF(A536="","",VLOOKUP(A536,'IMPRESSÃO (Aux)'!$A$4:$I$1048576,2,0))</f>
        <v/>
      </c>
      <c r="C536" s="258" t="str">
        <f>IF(A536="","",IF(VLOOKUP(A536,'IMPRESSÃO (Aux)'!$A$4:$I$1048576,3,0)=0,"",VLOOKUP(A536,'IMPRESSÃO (Aux)'!$A$4:$I$1048576,3,0)))</f>
        <v/>
      </c>
      <c r="D536" s="258" t="str">
        <f>IF(A536="","",SUMIF('IMPRESSÃO (Aux)'!$A$4:$A$1048576,IMPRESSÃO!A536,'IMPRESSÃO (Aux)'!$D$4:$D$1048576))</f>
        <v/>
      </c>
      <c r="E536" s="258" t="str">
        <f>IF(A536="","",VLOOKUP(A536,'IMPRESSÃO (Aux)'!$A$4:$I$1048576,5,0))</f>
        <v/>
      </c>
      <c r="F536" s="258" t="str">
        <f>IF(A536="","",VLOOKUP(A536,'IMPRESSÃO (Aux)'!$A$4:$I$1048576,6,0))</f>
        <v/>
      </c>
      <c r="G536" s="258" t="str">
        <f>IF(A536="","",VLOOKUP(A536,'IMPRESSÃO (Aux)'!$A$4:$I$1048576,7,0))</f>
        <v/>
      </c>
      <c r="H536" s="258" t="str">
        <f>IF(A536="","",VLOOKUP(A536,'IMPRESSÃO (Aux)'!$A$4:$I$1048576,8,0))</f>
        <v/>
      </c>
      <c r="I536" s="259" t="str">
        <f>IF(A536="","",SUMIF('IMPRESSÃO (Aux)'!$A$4:$A$1048576,IMPRESSÃO!A536,'IMPRESSÃO (Aux)'!$I$4:$I$1048576))</f>
        <v/>
      </c>
    </row>
    <row r="537" spans="1:9" hidden="1" x14ac:dyDescent="0.25">
      <c r="A537" s="258" t="str">
        <f>IF('IMPRESSÃO (Aux)'!K537="","",'IMPRESSÃO (Aux)'!K537)</f>
        <v/>
      </c>
      <c r="B537" s="258" t="str">
        <f>IF(A537="","",VLOOKUP(A537,'IMPRESSÃO (Aux)'!$A$4:$I$1048576,2,0))</f>
        <v/>
      </c>
      <c r="C537" s="258" t="str">
        <f>IF(A537="","",IF(VLOOKUP(A537,'IMPRESSÃO (Aux)'!$A$4:$I$1048576,3,0)=0,"",VLOOKUP(A537,'IMPRESSÃO (Aux)'!$A$4:$I$1048576,3,0)))</f>
        <v/>
      </c>
      <c r="D537" s="258" t="str">
        <f>IF(A537="","",SUMIF('IMPRESSÃO (Aux)'!$A$4:$A$1048576,IMPRESSÃO!A537,'IMPRESSÃO (Aux)'!$D$4:$D$1048576))</f>
        <v/>
      </c>
      <c r="E537" s="258" t="str">
        <f>IF(A537="","",VLOOKUP(A537,'IMPRESSÃO (Aux)'!$A$4:$I$1048576,5,0))</f>
        <v/>
      </c>
      <c r="F537" s="258" t="str">
        <f>IF(A537="","",VLOOKUP(A537,'IMPRESSÃO (Aux)'!$A$4:$I$1048576,6,0))</f>
        <v/>
      </c>
      <c r="G537" s="258" t="str">
        <f>IF(A537="","",VLOOKUP(A537,'IMPRESSÃO (Aux)'!$A$4:$I$1048576,7,0))</f>
        <v/>
      </c>
      <c r="H537" s="258" t="str">
        <f>IF(A537="","",VLOOKUP(A537,'IMPRESSÃO (Aux)'!$A$4:$I$1048576,8,0))</f>
        <v/>
      </c>
      <c r="I537" s="259" t="str">
        <f>IF(A537="","",SUMIF('IMPRESSÃO (Aux)'!$A$4:$A$1048576,IMPRESSÃO!A537,'IMPRESSÃO (Aux)'!$I$4:$I$1048576))</f>
        <v/>
      </c>
    </row>
    <row r="538" spans="1:9" hidden="1" x14ac:dyDescent="0.25">
      <c r="A538" s="258" t="str">
        <f>IF('IMPRESSÃO (Aux)'!K538="","",'IMPRESSÃO (Aux)'!K538)</f>
        <v/>
      </c>
      <c r="B538" s="258" t="str">
        <f>IF(A538="","",VLOOKUP(A538,'IMPRESSÃO (Aux)'!$A$4:$I$1048576,2,0))</f>
        <v/>
      </c>
      <c r="C538" s="258" t="str">
        <f>IF(A538="","",IF(VLOOKUP(A538,'IMPRESSÃO (Aux)'!$A$4:$I$1048576,3,0)=0,"",VLOOKUP(A538,'IMPRESSÃO (Aux)'!$A$4:$I$1048576,3,0)))</f>
        <v/>
      </c>
      <c r="D538" s="258" t="str">
        <f>IF(A538="","",SUMIF('IMPRESSÃO (Aux)'!$A$4:$A$1048576,IMPRESSÃO!A538,'IMPRESSÃO (Aux)'!$D$4:$D$1048576))</f>
        <v/>
      </c>
      <c r="E538" s="258" t="str">
        <f>IF(A538="","",VLOOKUP(A538,'IMPRESSÃO (Aux)'!$A$4:$I$1048576,5,0))</f>
        <v/>
      </c>
      <c r="F538" s="258" t="str">
        <f>IF(A538="","",VLOOKUP(A538,'IMPRESSÃO (Aux)'!$A$4:$I$1048576,6,0))</f>
        <v/>
      </c>
      <c r="G538" s="258" t="str">
        <f>IF(A538="","",VLOOKUP(A538,'IMPRESSÃO (Aux)'!$A$4:$I$1048576,7,0))</f>
        <v/>
      </c>
      <c r="H538" s="258" t="str">
        <f>IF(A538="","",VLOOKUP(A538,'IMPRESSÃO (Aux)'!$A$4:$I$1048576,8,0))</f>
        <v/>
      </c>
      <c r="I538" s="259" t="str">
        <f>IF(A538="","",SUMIF('IMPRESSÃO (Aux)'!$A$4:$A$1048576,IMPRESSÃO!A538,'IMPRESSÃO (Aux)'!$I$4:$I$1048576))</f>
        <v/>
      </c>
    </row>
    <row r="539" spans="1:9" hidden="1" x14ac:dyDescent="0.25">
      <c r="A539" s="258" t="str">
        <f>IF('IMPRESSÃO (Aux)'!K539="","",'IMPRESSÃO (Aux)'!K539)</f>
        <v/>
      </c>
      <c r="B539" s="258" t="str">
        <f>IF(A539="","",VLOOKUP(A539,'IMPRESSÃO (Aux)'!$A$4:$I$1048576,2,0))</f>
        <v/>
      </c>
      <c r="C539" s="258" t="str">
        <f>IF(A539="","",IF(VLOOKUP(A539,'IMPRESSÃO (Aux)'!$A$4:$I$1048576,3,0)=0,"",VLOOKUP(A539,'IMPRESSÃO (Aux)'!$A$4:$I$1048576,3,0)))</f>
        <v/>
      </c>
      <c r="D539" s="258" t="str">
        <f>IF(A539="","",SUMIF('IMPRESSÃO (Aux)'!$A$4:$A$1048576,IMPRESSÃO!A539,'IMPRESSÃO (Aux)'!$D$4:$D$1048576))</f>
        <v/>
      </c>
      <c r="E539" s="258" t="str">
        <f>IF(A539="","",VLOOKUP(A539,'IMPRESSÃO (Aux)'!$A$4:$I$1048576,5,0))</f>
        <v/>
      </c>
      <c r="F539" s="258" t="str">
        <f>IF(A539="","",VLOOKUP(A539,'IMPRESSÃO (Aux)'!$A$4:$I$1048576,6,0))</f>
        <v/>
      </c>
      <c r="G539" s="258" t="str">
        <f>IF(A539="","",VLOOKUP(A539,'IMPRESSÃO (Aux)'!$A$4:$I$1048576,7,0))</f>
        <v/>
      </c>
      <c r="H539" s="258" t="str">
        <f>IF(A539="","",VLOOKUP(A539,'IMPRESSÃO (Aux)'!$A$4:$I$1048576,8,0))</f>
        <v/>
      </c>
      <c r="I539" s="259" t="str">
        <f>IF(A539="","",SUMIF('IMPRESSÃO (Aux)'!$A$4:$A$1048576,IMPRESSÃO!A539,'IMPRESSÃO (Aux)'!$I$4:$I$1048576))</f>
        <v/>
      </c>
    </row>
    <row r="540" spans="1:9" hidden="1" x14ac:dyDescent="0.25">
      <c r="A540" s="258" t="str">
        <f>IF('IMPRESSÃO (Aux)'!K540="","",'IMPRESSÃO (Aux)'!K540)</f>
        <v/>
      </c>
      <c r="B540" s="258" t="str">
        <f>IF(A540="","",VLOOKUP(A540,'IMPRESSÃO (Aux)'!$A$4:$I$1048576,2,0))</f>
        <v/>
      </c>
      <c r="C540" s="258" t="str">
        <f>IF(A540="","",IF(VLOOKUP(A540,'IMPRESSÃO (Aux)'!$A$4:$I$1048576,3,0)=0,"",VLOOKUP(A540,'IMPRESSÃO (Aux)'!$A$4:$I$1048576,3,0)))</f>
        <v/>
      </c>
      <c r="D540" s="258" t="str">
        <f>IF(A540="","",SUMIF('IMPRESSÃO (Aux)'!$A$4:$A$1048576,IMPRESSÃO!A540,'IMPRESSÃO (Aux)'!$D$4:$D$1048576))</f>
        <v/>
      </c>
      <c r="E540" s="258" t="str">
        <f>IF(A540="","",VLOOKUP(A540,'IMPRESSÃO (Aux)'!$A$4:$I$1048576,5,0))</f>
        <v/>
      </c>
      <c r="F540" s="258" t="str">
        <f>IF(A540="","",VLOOKUP(A540,'IMPRESSÃO (Aux)'!$A$4:$I$1048576,6,0))</f>
        <v/>
      </c>
      <c r="G540" s="258" t="str">
        <f>IF(A540="","",VLOOKUP(A540,'IMPRESSÃO (Aux)'!$A$4:$I$1048576,7,0))</f>
        <v/>
      </c>
      <c r="H540" s="258" t="str">
        <f>IF(A540="","",VLOOKUP(A540,'IMPRESSÃO (Aux)'!$A$4:$I$1048576,8,0))</f>
        <v/>
      </c>
      <c r="I540" s="259" t="str">
        <f>IF(A540="","",SUMIF('IMPRESSÃO (Aux)'!$A$4:$A$1048576,IMPRESSÃO!A540,'IMPRESSÃO (Aux)'!$I$4:$I$1048576))</f>
        <v/>
      </c>
    </row>
    <row r="541" spans="1:9" hidden="1" x14ac:dyDescent="0.25">
      <c r="A541" s="258" t="str">
        <f>IF('IMPRESSÃO (Aux)'!K541="","",'IMPRESSÃO (Aux)'!K541)</f>
        <v/>
      </c>
      <c r="B541" s="258" t="str">
        <f>IF(A541="","",VLOOKUP(A541,'IMPRESSÃO (Aux)'!$A$4:$I$1048576,2,0))</f>
        <v/>
      </c>
      <c r="C541" s="258" t="str">
        <f>IF(A541="","",IF(VLOOKUP(A541,'IMPRESSÃO (Aux)'!$A$4:$I$1048576,3,0)=0,"",VLOOKUP(A541,'IMPRESSÃO (Aux)'!$A$4:$I$1048576,3,0)))</f>
        <v/>
      </c>
      <c r="D541" s="258" t="str">
        <f>IF(A541="","",SUMIF('IMPRESSÃO (Aux)'!$A$4:$A$1048576,IMPRESSÃO!A541,'IMPRESSÃO (Aux)'!$D$4:$D$1048576))</f>
        <v/>
      </c>
      <c r="E541" s="258" t="str">
        <f>IF(A541="","",VLOOKUP(A541,'IMPRESSÃO (Aux)'!$A$4:$I$1048576,5,0))</f>
        <v/>
      </c>
      <c r="F541" s="258" t="str">
        <f>IF(A541="","",VLOOKUP(A541,'IMPRESSÃO (Aux)'!$A$4:$I$1048576,6,0))</f>
        <v/>
      </c>
      <c r="G541" s="258" t="str">
        <f>IF(A541="","",VLOOKUP(A541,'IMPRESSÃO (Aux)'!$A$4:$I$1048576,7,0))</f>
        <v/>
      </c>
      <c r="H541" s="258" t="str">
        <f>IF(A541="","",VLOOKUP(A541,'IMPRESSÃO (Aux)'!$A$4:$I$1048576,8,0))</f>
        <v/>
      </c>
      <c r="I541" s="259" t="str">
        <f>IF(A541="","",SUMIF('IMPRESSÃO (Aux)'!$A$4:$A$1048576,IMPRESSÃO!A541,'IMPRESSÃO (Aux)'!$I$4:$I$1048576))</f>
        <v/>
      </c>
    </row>
    <row r="542" spans="1:9" hidden="1" x14ac:dyDescent="0.25">
      <c r="A542" s="258" t="str">
        <f>IF('IMPRESSÃO (Aux)'!K542="","",'IMPRESSÃO (Aux)'!K542)</f>
        <v/>
      </c>
      <c r="B542" s="258" t="str">
        <f>IF(A542="","",VLOOKUP(A542,'IMPRESSÃO (Aux)'!$A$4:$I$1048576,2,0))</f>
        <v/>
      </c>
      <c r="C542" s="258" t="str">
        <f>IF(A542="","",IF(VLOOKUP(A542,'IMPRESSÃO (Aux)'!$A$4:$I$1048576,3,0)=0,"",VLOOKUP(A542,'IMPRESSÃO (Aux)'!$A$4:$I$1048576,3,0)))</f>
        <v/>
      </c>
      <c r="D542" s="258" t="str">
        <f>IF(A542="","",SUMIF('IMPRESSÃO (Aux)'!$A$4:$A$1048576,IMPRESSÃO!A542,'IMPRESSÃO (Aux)'!$D$4:$D$1048576))</f>
        <v/>
      </c>
      <c r="E542" s="258" t="str">
        <f>IF(A542="","",VLOOKUP(A542,'IMPRESSÃO (Aux)'!$A$4:$I$1048576,5,0))</f>
        <v/>
      </c>
      <c r="F542" s="258" t="str">
        <f>IF(A542="","",VLOOKUP(A542,'IMPRESSÃO (Aux)'!$A$4:$I$1048576,6,0))</f>
        <v/>
      </c>
      <c r="G542" s="258" t="str">
        <f>IF(A542="","",VLOOKUP(A542,'IMPRESSÃO (Aux)'!$A$4:$I$1048576,7,0))</f>
        <v/>
      </c>
      <c r="H542" s="258" t="str">
        <f>IF(A542="","",VLOOKUP(A542,'IMPRESSÃO (Aux)'!$A$4:$I$1048576,8,0))</f>
        <v/>
      </c>
      <c r="I542" s="259" t="str">
        <f>IF(A542="","",SUMIF('IMPRESSÃO (Aux)'!$A$4:$A$1048576,IMPRESSÃO!A542,'IMPRESSÃO (Aux)'!$I$4:$I$1048576))</f>
        <v/>
      </c>
    </row>
    <row r="543" spans="1:9" hidden="1" x14ac:dyDescent="0.25">
      <c r="A543" s="258" t="str">
        <f>IF('IMPRESSÃO (Aux)'!K543="","",'IMPRESSÃO (Aux)'!K543)</f>
        <v/>
      </c>
      <c r="B543" s="258" t="str">
        <f>IF(A543="","",VLOOKUP(A543,'IMPRESSÃO (Aux)'!$A$4:$I$1048576,2,0))</f>
        <v/>
      </c>
      <c r="C543" s="258" t="str">
        <f>IF(A543="","",IF(VLOOKUP(A543,'IMPRESSÃO (Aux)'!$A$4:$I$1048576,3,0)=0,"",VLOOKUP(A543,'IMPRESSÃO (Aux)'!$A$4:$I$1048576,3,0)))</f>
        <v/>
      </c>
      <c r="D543" s="258" t="str">
        <f>IF(A543="","",SUMIF('IMPRESSÃO (Aux)'!$A$4:$A$1048576,IMPRESSÃO!A543,'IMPRESSÃO (Aux)'!$D$4:$D$1048576))</f>
        <v/>
      </c>
      <c r="E543" s="258" t="str">
        <f>IF(A543="","",VLOOKUP(A543,'IMPRESSÃO (Aux)'!$A$4:$I$1048576,5,0))</f>
        <v/>
      </c>
      <c r="F543" s="258" t="str">
        <f>IF(A543="","",VLOOKUP(A543,'IMPRESSÃO (Aux)'!$A$4:$I$1048576,6,0))</f>
        <v/>
      </c>
      <c r="G543" s="258" t="str">
        <f>IF(A543="","",VLOOKUP(A543,'IMPRESSÃO (Aux)'!$A$4:$I$1048576,7,0))</f>
        <v/>
      </c>
      <c r="H543" s="258" t="str">
        <f>IF(A543="","",VLOOKUP(A543,'IMPRESSÃO (Aux)'!$A$4:$I$1048576,8,0))</f>
        <v/>
      </c>
      <c r="I543" s="259" t="str">
        <f>IF(A543="","",SUMIF('IMPRESSÃO (Aux)'!$A$4:$A$1048576,IMPRESSÃO!A543,'IMPRESSÃO (Aux)'!$I$4:$I$1048576))</f>
        <v/>
      </c>
    </row>
    <row r="544" spans="1:9" hidden="1" x14ac:dyDescent="0.25">
      <c r="A544" s="258" t="str">
        <f>IF('IMPRESSÃO (Aux)'!K544="","",'IMPRESSÃO (Aux)'!K544)</f>
        <v/>
      </c>
      <c r="B544" s="258" t="str">
        <f>IF(A544="","",VLOOKUP(A544,'IMPRESSÃO (Aux)'!$A$4:$I$1048576,2,0))</f>
        <v/>
      </c>
      <c r="C544" s="258" t="str">
        <f>IF(A544="","",IF(VLOOKUP(A544,'IMPRESSÃO (Aux)'!$A$4:$I$1048576,3,0)=0,"",VLOOKUP(A544,'IMPRESSÃO (Aux)'!$A$4:$I$1048576,3,0)))</f>
        <v/>
      </c>
      <c r="D544" s="258" t="str">
        <f>IF(A544="","",SUMIF('IMPRESSÃO (Aux)'!$A$4:$A$1048576,IMPRESSÃO!A544,'IMPRESSÃO (Aux)'!$D$4:$D$1048576))</f>
        <v/>
      </c>
      <c r="E544" s="258" t="str">
        <f>IF(A544="","",VLOOKUP(A544,'IMPRESSÃO (Aux)'!$A$4:$I$1048576,5,0))</f>
        <v/>
      </c>
      <c r="F544" s="258" t="str">
        <f>IF(A544="","",VLOOKUP(A544,'IMPRESSÃO (Aux)'!$A$4:$I$1048576,6,0))</f>
        <v/>
      </c>
      <c r="G544" s="258" t="str">
        <f>IF(A544="","",VLOOKUP(A544,'IMPRESSÃO (Aux)'!$A$4:$I$1048576,7,0))</f>
        <v/>
      </c>
      <c r="H544" s="258" t="str">
        <f>IF(A544="","",VLOOKUP(A544,'IMPRESSÃO (Aux)'!$A$4:$I$1048576,8,0))</f>
        <v/>
      </c>
      <c r="I544" s="259" t="str">
        <f>IF(A544="","",SUMIF('IMPRESSÃO (Aux)'!$A$4:$A$1048576,IMPRESSÃO!A544,'IMPRESSÃO (Aux)'!$I$4:$I$1048576))</f>
        <v/>
      </c>
    </row>
    <row r="545" spans="1:9" hidden="1" x14ac:dyDescent="0.25">
      <c r="A545" s="258" t="str">
        <f>IF('IMPRESSÃO (Aux)'!K545="","",'IMPRESSÃO (Aux)'!K545)</f>
        <v/>
      </c>
      <c r="B545" s="258" t="str">
        <f>IF(A545="","",VLOOKUP(A545,'IMPRESSÃO (Aux)'!$A$4:$I$1048576,2,0))</f>
        <v/>
      </c>
      <c r="C545" s="258" t="str">
        <f>IF(A545="","",IF(VLOOKUP(A545,'IMPRESSÃO (Aux)'!$A$4:$I$1048576,3,0)=0,"",VLOOKUP(A545,'IMPRESSÃO (Aux)'!$A$4:$I$1048576,3,0)))</f>
        <v/>
      </c>
      <c r="D545" s="258" t="str">
        <f>IF(A545="","",SUMIF('IMPRESSÃO (Aux)'!$A$4:$A$1048576,IMPRESSÃO!A545,'IMPRESSÃO (Aux)'!$D$4:$D$1048576))</f>
        <v/>
      </c>
      <c r="E545" s="258" t="str">
        <f>IF(A545="","",VLOOKUP(A545,'IMPRESSÃO (Aux)'!$A$4:$I$1048576,5,0))</f>
        <v/>
      </c>
      <c r="F545" s="258" t="str">
        <f>IF(A545="","",VLOOKUP(A545,'IMPRESSÃO (Aux)'!$A$4:$I$1048576,6,0))</f>
        <v/>
      </c>
      <c r="G545" s="258" t="str">
        <f>IF(A545="","",VLOOKUP(A545,'IMPRESSÃO (Aux)'!$A$4:$I$1048576,7,0))</f>
        <v/>
      </c>
      <c r="H545" s="258" t="str">
        <f>IF(A545="","",VLOOKUP(A545,'IMPRESSÃO (Aux)'!$A$4:$I$1048576,8,0))</f>
        <v/>
      </c>
      <c r="I545" s="259" t="str">
        <f>IF(A545="","",SUMIF('IMPRESSÃO (Aux)'!$A$4:$A$1048576,IMPRESSÃO!A545,'IMPRESSÃO (Aux)'!$I$4:$I$1048576))</f>
        <v/>
      </c>
    </row>
    <row r="546" spans="1:9" hidden="1" x14ac:dyDescent="0.25">
      <c r="A546" s="258" t="str">
        <f>IF('IMPRESSÃO (Aux)'!K546="","",'IMPRESSÃO (Aux)'!K546)</f>
        <v/>
      </c>
      <c r="B546" s="258" t="str">
        <f>IF(A546="","",VLOOKUP(A546,'IMPRESSÃO (Aux)'!$A$4:$I$1048576,2,0))</f>
        <v/>
      </c>
      <c r="C546" s="258" t="str">
        <f>IF(A546="","",IF(VLOOKUP(A546,'IMPRESSÃO (Aux)'!$A$4:$I$1048576,3,0)=0,"",VLOOKUP(A546,'IMPRESSÃO (Aux)'!$A$4:$I$1048576,3,0)))</f>
        <v/>
      </c>
      <c r="D546" s="258" t="str">
        <f>IF(A546="","",SUMIF('IMPRESSÃO (Aux)'!$A$4:$A$1048576,IMPRESSÃO!A546,'IMPRESSÃO (Aux)'!$D$4:$D$1048576))</f>
        <v/>
      </c>
      <c r="E546" s="258" t="str">
        <f>IF(A546="","",VLOOKUP(A546,'IMPRESSÃO (Aux)'!$A$4:$I$1048576,5,0))</f>
        <v/>
      </c>
      <c r="F546" s="258" t="str">
        <f>IF(A546="","",VLOOKUP(A546,'IMPRESSÃO (Aux)'!$A$4:$I$1048576,6,0))</f>
        <v/>
      </c>
      <c r="G546" s="258" t="str">
        <f>IF(A546="","",VLOOKUP(A546,'IMPRESSÃO (Aux)'!$A$4:$I$1048576,7,0))</f>
        <v/>
      </c>
      <c r="H546" s="258" t="str">
        <f>IF(A546="","",VLOOKUP(A546,'IMPRESSÃO (Aux)'!$A$4:$I$1048576,8,0))</f>
        <v/>
      </c>
      <c r="I546" s="259" t="str">
        <f>IF(A546="","",SUMIF('IMPRESSÃO (Aux)'!$A$4:$A$1048576,IMPRESSÃO!A546,'IMPRESSÃO (Aux)'!$I$4:$I$1048576))</f>
        <v/>
      </c>
    </row>
    <row r="547" spans="1:9" hidden="1" x14ac:dyDescent="0.25">
      <c r="A547" s="258" t="str">
        <f>IF('IMPRESSÃO (Aux)'!K547="","",'IMPRESSÃO (Aux)'!K547)</f>
        <v/>
      </c>
      <c r="B547" s="258" t="str">
        <f>IF(A547="","",VLOOKUP(A547,'IMPRESSÃO (Aux)'!$A$4:$I$1048576,2,0))</f>
        <v/>
      </c>
      <c r="C547" s="258" t="str">
        <f>IF(A547="","",IF(VLOOKUP(A547,'IMPRESSÃO (Aux)'!$A$4:$I$1048576,3,0)=0,"",VLOOKUP(A547,'IMPRESSÃO (Aux)'!$A$4:$I$1048576,3,0)))</f>
        <v/>
      </c>
      <c r="D547" s="258" t="str">
        <f>IF(A547="","",SUMIF('IMPRESSÃO (Aux)'!$A$4:$A$1048576,IMPRESSÃO!A547,'IMPRESSÃO (Aux)'!$D$4:$D$1048576))</f>
        <v/>
      </c>
      <c r="E547" s="258" t="str">
        <f>IF(A547="","",VLOOKUP(A547,'IMPRESSÃO (Aux)'!$A$4:$I$1048576,5,0))</f>
        <v/>
      </c>
      <c r="F547" s="258" t="str">
        <f>IF(A547="","",VLOOKUP(A547,'IMPRESSÃO (Aux)'!$A$4:$I$1048576,6,0))</f>
        <v/>
      </c>
      <c r="G547" s="258" t="str">
        <f>IF(A547="","",VLOOKUP(A547,'IMPRESSÃO (Aux)'!$A$4:$I$1048576,7,0))</f>
        <v/>
      </c>
      <c r="H547" s="258" t="str">
        <f>IF(A547="","",VLOOKUP(A547,'IMPRESSÃO (Aux)'!$A$4:$I$1048576,8,0))</f>
        <v/>
      </c>
      <c r="I547" s="259" t="str">
        <f>IF(A547="","",SUMIF('IMPRESSÃO (Aux)'!$A$4:$A$1048576,IMPRESSÃO!A547,'IMPRESSÃO (Aux)'!$I$4:$I$1048576))</f>
        <v/>
      </c>
    </row>
    <row r="548" spans="1:9" hidden="1" x14ac:dyDescent="0.25">
      <c r="A548" s="258" t="str">
        <f>IF('IMPRESSÃO (Aux)'!K548="","",'IMPRESSÃO (Aux)'!K548)</f>
        <v/>
      </c>
      <c r="B548" s="258" t="str">
        <f>IF(A548="","",VLOOKUP(A548,'IMPRESSÃO (Aux)'!$A$4:$I$1048576,2,0))</f>
        <v/>
      </c>
      <c r="C548" s="258" t="str">
        <f>IF(A548="","",IF(VLOOKUP(A548,'IMPRESSÃO (Aux)'!$A$4:$I$1048576,3,0)=0,"",VLOOKUP(A548,'IMPRESSÃO (Aux)'!$A$4:$I$1048576,3,0)))</f>
        <v/>
      </c>
      <c r="D548" s="258" t="str">
        <f>IF(A548="","",SUMIF('IMPRESSÃO (Aux)'!$A$4:$A$1048576,IMPRESSÃO!A548,'IMPRESSÃO (Aux)'!$D$4:$D$1048576))</f>
        <v/>
      </c>
      <c r="E548" s="258" t="str">
        <f>IF(A548="","",VLOOKUP(A548,'IMPRESSÃO (Aux)'!$A$4:$I$1048576,5,0))</f>
        <v/>
      </c>
      <c r="F548" s="258" t="str">
        <f>IF(A548="","",VLOOKUP(A548,'IMPRESSÃO (Aux)'!$A$4:$I$1048576,6,0))</f>
        <v/>
      </c>
      <c r="G548" s="258" t="str">
        <f>IF(A548="","",VLOOKUP(A548,'IMPRESSÃO (Aux)'!$A$4:$I$1048576,7,0))</f>
        <v/>
      </c>
      <c r="H548" s="258" t="str">
        <f>IF(A548="","",VLOOKUP(A548,'IMPRESSÃO (Aux)'!$A$4:$I$1048576,8,0))</f>
        <v/>
      </c>
      <c r="I548" s="259" t="str">
        <f>IF(A548="","",SUMIF('IMPRESSÃO (Aux)'!$A$4:$A$1048576,IMPRESSÃO!A548,'IMPRESSÃO (Aux)'!$I$4:$I$1048576))</f>
        <v/>
      </c>
    </row>
    <row r="549" spans="1:9" hidden="1" x14ac:dyDescent="0.25">
      <c r="A549" s="258" t="str">
        <f>IF('IMPRESSÃO (Aux)'!K549="","",'IMPRESSÃO (Aux)'!K549)</f>
        <v/>
      </c>
      <c r="B549" s="258" t="str">
        <f>IF(A549="","",VLOOKUP(A549,'IMPRESSÃO (Aux)'!$A$4:$I$1048576,2,0))</f>
        <v/>
      </c>
      <c r="C549" s="258" t="str">
        <f>IF(A549="","",IF(VLOOKUP(A549,'IMPRESSÃO (Aux)'!$A$4:$I$1048576,3,0)=0,"",VLOOKUP(A549,'IMPRESSÃO (Aux)'!$A$4:$I$1048576,3,0)))</f>
        <v/>
      </c>
      <c r="D549" s="258" t="str">
        <f>IF(A549="","",SUMIF('IMPRESSÃO (Aux)'!$A$4:$A$1048576,IMPRESSÃO!A549,'IMPRESSÃO (Aux)'!$D$4:$D$1048576))</f>
        <v/>
      </c>
      <c r="E549" s="258" t="str">
        <f>IF(A549="","",VLOOKUP(A549,'IMPRESSÃO (Aux)'!$A$4:$I$1048576,5,0))</f>
        <v/>
      </c>
      <c r="F549" s="258" t="str">
        <f>IF(A549="","",VLOOKUP(A549,'IMPRESSÃO (Aux)'!$A$4:$I$1048576,6,0))</f>
        <v/>
      </c>
      <c r="G549" s="258" t="str">
        <f>IF(A549="","",VLOOKUP(A549,'IMPRESSÃO (Aux)'!$A$4:$I$1048576,7,0))</f>
        <v/>
      </c>
      <c r="H549" s="258" t="str">
        <f>IF(A549="","",VLOOKUP(A549,'IMPRESSÃO (Aux)'!$A$4:$I$1048576,8,0))</f>
        <v/>
      </c>
      <c r="I549" s="259" t="str">
        <f>IF(A549="","",SUMIF('IMPRESSÃO (Aux)'!$A$4:$A$1048576,IMPRESSÃO!A549,'IMPRESSÃO (Aux)'!$I$4:$I$1048576))</f>
        <v/>
      </c>
    </row>
    <row r="550" spans="1:9" hidden="1" x14ac:dyDescent="0.25">
      <c r="A550" s="258" t="str">
        <f>IF('IMPRESSÃO (Aux)'!K550="","",'IMPRESSÃO (Aux)'!K550)</f>
        <v/>
      </c>
      <c r="B550" s="258" t="str">
        <f>IF(A550="","",VLOOKUP(A550,'IMPRESSÃO (Aux)'!$A$4:$I$1048576,2,0))</f>
        <v/>
      </c>
      <c r="C550" s="258" t="str">
        <f>IF(A550="","",IF(VLOOKUP(A550,'IMPRESSÃO (Aux)'!$A$4:$I$1048576,3,0)=0,"",VLOOKUP(A550,'IMPRESSÃO (Aux)'!$A$4:$I$1048576,3,0)))</f>
        <v/>
      </c>
      <c r="D550" s="258" t="str">
        <f>IF(A550="","",SUMIF('IMPRESSÃO (Aux)'!$A$4:$A$1048576,IMPRESSÃO!A550,'IMPRESSÃO (Aux)'!$D$4:$D$1048576))</f>
        <v/>
      </c>
      <c r="E550" s="258" t="str">
        <f>IF(A550="","",VLOOKUP(A550,'IMPRESSÃO (Aux)'!$A$4:$I$1048576,5,0))</f>
        <v/>
      </c>
      <c r="F550" s="258" t="str">
        <f>IF(A550="","",VLOOKUP(A550,'IMPRESSÃO (Aux)'!$A$4:$I$1048576,6,0))</f>
        <v/>
      </c>
      <c r="G550" s="258" t="str">
        <f>IF(A550="","",VLOOKUP(A550,'IMPRESSÃO (Aux)'!$A$4:$I$1048576,7,0))</f>
        <v/>
      </c>
      <c r="H550" s="258" t="str">
        <f>IF(A550="","",VLOOKUP(A550,'IMPRESSÃO (Aux)'!$A$4:$I$1048576,8,0))</f>
        <v/>
      </c>
      <c r="I550" s="259" t="str">
        <f>IF(A550="","",SUMIF('IMPRESSÃO (Aux)'!$A$4:$A$1048576,IMPRESSÃO!A550,'IMPRESSÃO (Aux)'!$I$4:$I$1048576))</f>
        <v/>
      </c>
    </row>
    <row r="551" spans="1:9" hidden="1" x14ac:dyDescent="0.25">
      <c r="A551" s="258" t="str">
        <f>IF('IMPRESSÃO (Aux)'!K551="","",'IMPRESSÃO (Aux)'!K551)</f>
        <v/>
      </c>
      <c r="B551" s="258" t="str">
        <f>IF(A551="","",VLOOKUP(A551,'IMPRESSÃO (Aux)'!$A$4:$I$1048576,2,0))</f>
        <v/>
      </c>
      <c r="C551" s="258" t="str">
        <f>IF(A551="","",IF(VLOOKUP(A551,'IMPRESSÃO (Aux)'!$A$4:$I$1048576,3,0)=0,"",VLOOKUP(A551,'IMPRESSÃO (Aux)'!$A$4:$I$1048576,3,0)))</f>
        <v/>
      </c>
      <c r="D551" s="258" t="str">
        <f>IF(A551="","",SUMIF('IMPRESSÃO (Aux)'!$A$4:$A$1048576,IMPRESSÃO!A551,'IMPRESSÃO (Aux)'!$D$4:$D$1048576))</f>
        <v/>
      </c>
      <c r="E551" s="258" t="str">
        <f>IF(A551="","",VLOOKUP(A551,'IMPRESSÃO (Aux)'!$A$4:$I$1048576,5,0))</f>
        <v/>
      </c>
      <c r="F551" s="258" t="str">
        <f>IF(A551="","",VLOOKUP(A551,'IMPRESSÃO (Aux)'!$A$4:$I$1048576,6,0))</f>
        <v/>
      </c>
      <c r="G551" s="258" t="str">
        <f>IF(A551="","",VLOOKUP(A551,'IMPRESSÃO (Aux)'!$A$4:$I$1048576,7,0))</f>
        <v/>
      </c>
      <c r="H551" s="258" t="str">
        <f>IF(A551="","",VLOOKUP(A551,'IMPRESSÃO (Aux)'!$A$4:$I$1048576,8,0))</f>
        <v/>
      </c>
      <c r="I551" s="259" t="str">
        <f>IF(A551="","",SUMIF('IMPRESSÃO (Aux)'!$A$4:$A$1048576,IMPRESSÃO!A551,'IMPRESSÃO (Aux)'!$I$4:$I$1048576))</f>
        <v/>
      </c>
    </row>
    <row r="552" spans="1:9" hidden="1" x14ac:dyDescent="0.25">
      <c r="A552" s="258" t="str">
        <f>IF('IMPRESSÃO (Aux)'!K552="","",'IMPRESSÃO (Aux)'!K552)</f>
        <v/>
      </c>
      <c r="B552" s="258" t="str">
        <f>IF(A552="","",VLOOKUP(A552,'IMPRESSÃO (Aux)'!$A$4:$I$1048576,2,0))</f>
        <v/>
      </c>
      <c r="C552" s="258" t="str">
        <f>IF(A552="","",IF(VLOOKUP(A552,'IMPRESSÃO (Aux)'!$A$4:$I$1048576,3,0)=0,"",VLOOKUP(A552,'IMPRESSÃO (Aux)'!$A$4:$I$1048576,3,0)))</f>
        <v/>
      </c>
      <c r="D552" s="258" t="str">
        <f>IF(A552="","",SUMIF('IMPRESSÃO (Aux)'!$A$4:$A$1048576,IMPRESSÃO!A552,'IMPRESSÃO (Aux)'!$D$4:$D$1048576))</f>
        <v/>
      </c>
      <c r="E552" s="258" t="str">
        <f>IF(A552="","",VLOOKUP(A552,'IMPRESSÃO (Aux)'!$A$4:$I$1048576,5,0))</f>
        <v/>
      </c>
      <c r="F552" s="258" t="str">
        <f>IF(A552="","",VLOOKUP(A552,'IMPRESSÃO (Aux)'!$A$4:$I$1048576,6,0))</f>
        <v/>
      </c>
      <c r="G552" s="258" t="str">
        <f>IF(A552="","",VLOOKUP(A552,'IMPRESSÃO (Aux)'!$A$4:$I$1048576,7,0))</f>
        <v/>
      </c>
      <c r="H552" s="258" t="str">
        <f>IF(A552="","",VLOOKUP(A552,'IMPRESSÃO (Aux)'!$A$4:$I$1048576,8,0))</f>
        <v/>
      </c>
      <c r="I552" s="259" t="str">
        <f>IF(A552="","",SUMIF('IMPRESSÃO (Aux)'!$A$4:$A$1048576,IMPRESSÃO!A552,'IMPRESSÃO (Aux)'!$I$4:$I$1048576))</f>
        <v/>
      </c>
    </row>
    <row r="553" spans="1:9" hidden="1" x14ac:dyDescent="0.25">
      <c r="A553" s="258" t="str">
        <f>IF('IMPRESSÃO (Aux)'!K553="","",'IMPRESSÃO (Aux)'!K553)</f>
        <v/>
      </c>
      <c r="B553" s="258" t="str">
        <f>IF(A553="","",VLOOKUP(A553,'IMPRESSÃO (Aux)'!$A$4:$I$1048576,2,0))</f>
        <v/>
      </c>
      <c r="C553" s="258" t="str">
        <f>IF(A553="","",IF(VLOOKUP(A553,'IMPRESSÃO (Aux)'!$A$4:$I$1048576,3,0)=0,"",VLOOKUP(A553,'IMPRESSÃO (Aux)'!$A$4:$I$1048576,3,0)))</f>
        <v/>
      </c>
      <c r="D553" s="258" t="str">
        <f>IF(A553="","",SUMIF('IMPRESSÃO (Aux)'!$A$4:$A$1048576,IMPRESSÃO!A553,'IMPRESSÃO (Aux)'!$D$4:$D$1048576))</f>
        <v/>
      </c>
      <c r="E553" s="258" t="str">
        <f>IF(A553="","",VLOOKUP(A553,'IMPRESSÃO (Aux)'!$A$4:$I$1048576,5,0))</f>
        <v/>
      </c>
      <c r="F553" s="258" t="str">
        <f>IF(A553="","",VLOOKUP(A553,'IMPRESSÃO (Aux)'!$A$4:$I$1048576,6,0))</f>
        <v/>
      </c>
      <c r="G553" s="258" t="str">
        <f>IF(A553="","",VLOOKUP(A553,'IMPRESSÃO (Aux)'!$A$4:$I$1048576,7,0))</f>
        <v/>
      </c>
      <c r="H553" s="258" t="str">
        <f>IF(A553="","",VLOOKUP(A553,'IMPRESSÃO (Aux)'!$A$4:$I$1048576,8,0))</f>
        <v/>
      </c>
      <c r="I553" s="259" t="str">
        <f>IF(A553="","",SUMIF('IMPRESSÃO (Aux)'!$A$4:$A$1048576,IMPRESSÃO!A553,'IMPRESSÃO (Aux)'!$I$4:$I$1048576))</f>
        <v/>
      </c>
    </row>
    <row r="554" spans="1:9" hidden="1" x14ac:dyDescent="0.25">
      <c r="A554" s="258" t="str">
        <f>IF('IMPRESSÃO (Aux)'!K554="","",'IMPRESSÃO (Aux)'!K554)</f>
        <v/>
      </c>
      <c r="B554" s="258" t="str">
        <f>IF(A554="","",VLOOKUP(A554,'IMPRESSÃO (Aux)'!$A$4:$I$1048576,2,0))</f>
        <v/>
      </c>
      <c r="C554" s="258" t="str">
        <f>IF(A554="","",IF(VLOOKUP(A554,'IMPRESSÃO (Aux)'!$A$4:$I$1048576,3,0)=0,"",VLOOKUP(A554,'IMPRESSÃO (Aux)'!$A$4:$I$1048576,3,0)))</f>
        <v/>
      </c>
      <c r="D554" s="258" t="str">
        <f>IF(A554="","",SUMIF('IMPRESSÃO (Aux)'!$A$4:$A$1048576,IMPRESSÃO!A554,'IMPRESSÃO (Aux)'!$D$4:$D$1048576))</f>
        <v/>
      </c>
      <c r="E554" s="258" t="str">
        <f>IF(A554="","",VLOOKUP(A554,'IMPRESSÃO (Aux)'!$A$4:$I$1048576,5,0))</f>
        <v/>
      </c>
      <c r="F554" s="258" t="str">
        <f>IF(A554="","",VLOOKUP(A554,'IMPRESSÃO (Aux)'!$A$4:$I$1048576,6,0))</f>
        <v/>
      </c>
      <c r="G554" s="258" t="str">
        <f>IF(A554="","",VLOOKUP(A554,'IMPRESSÃO (Aux)'!$A$4:$I$1048576,7,0))</f>
        <v/>
      </c>
      <c r="H554" s="258" t="str">
        <f>IF(A554="","",VLOOKUP(A554,'IMPRESSÃO (Aux)'!$A$4:$I$1048576,8,0))</f>
        <v/>
      </c>
      <c r="I554" s="259" t="str">
        <f>IF(A554="","",SUMIF('IMPRESSÃO (Aux)'!$A$4:$A$1048576,IMPRESSÃO!A554,'IMPRESSÃO (Aux)'!$I$4:$I$1048576))</f>
        <v/>
      </c>
    </row>
    <row r="555" spans="1:9" hidden="1" x14ac:dyDescent="0.25">
      <c r="A555" s="258" t="str">
        <f>IF('IMPRESSÃO (Aux)'!K555="","",'IMPRESSÃO (Aux)'!K555)</f>
        <v/>
      </c>
      <c r="B555" s="258" t="str">
        <f>IF(A555="","",VLOOKUP(A555,'IMPRESSÃO (Aux)'!$A$4:$I$1048576,2,0))</f>
        <v/>
      </c>
      <c r="C555" s="258" t="str">
        <f>IF(A555="","",IF(VLOOKUP(A555,'IMPRESSÃO (Aux)'!$A$4:$I$1048576,3,0)=0,"",VLOOKUP(A555,'IMPRESSÃO (Aux)'!$A$4:$I$1048576,3,0)))</f>
        <v/>
      </c>
      <c r="D555" s="258" t="str">
        <f>IF(A555="","",SUMIF('IMPRESSÃO (Aux)'!$A$4:$A$1048576,IMPRESSÃO!A555,'IMPRESSÃO (Aux)'!$D$4:$D$1048576))</f>
        <v/>
      </c>
      <c r="E555" s="258" t="str">
        <f>IF(A555="","",VLOOKUP(A555,'IMPRESSÃO (Aux)'!$A$4:$I$1048576,5,0))</f>
        <v/>
      </c>
      <c r="F555" s="258" t="str">
        <f>IF(A555="","",VLOOKUP(A555,'IMPRESSÃO (Aux)'!$A$4:$I$1048576,6,0))</f>
        <v/>
      </c>
      <c r="G555" s="258" t="str">
        <f>IF(A555="","",VLOOKUP(A555,'IMPRESSÃO (Aux)'!$A$4:$I$1048576,7,0))</f>
        <v/>
      </c>
      <c r="H555" s="258" t="str">
        <f>IF(A555="","",VLOOKUP(A555,'IMPRESSÃO (Aux)'!$A$4:$I$1048576,8,0))</f>
        <v/>
      </c>
      <c r="I555" s="259" t="str">
        <f>IF(A555="","",SUMIF('IMPRESSÃO (Aux)'!$A$4:$A$1048576,IMPRESSÃO!A555,'IMPRESSÃO (Aux)'!$I$4:$I$1048576))</f>
        <v/>
      </c>
    </row>
    <row r="556" spans="1:9" hidden="1" x14ac:dyDescent="0.25">
      <c r="A556" s="258" t="str">
        <f>IF('IMPRESSÃO (Aux)'!K556="","",'IMPRESSÃO (Aux)'!K556)</f>
        <v/>
      </c>
      <c r="B556" s="258" t="str">
        <f>IF(A556="","",VLOOKUP(A556,'IMPRESSÃO (Aux)'!$A$4:$I$1048576,2,0))</f>
        <v/>
      </c>
      <c r="C556" s="258" t="str">
        <f>IF(A556="","",IF(VLOOKUP(A556,'IMPRESSÃO (Aux)'!$A$4:$I$1048576,3,0)=0,"",VLOOKUP(A556,'IMPRESSÃO (Aux)'!$A$4:$I$1048576,3,0)))</f>
        <v/>
      </c>
      <c r="D556" s="258" t="str">
        <f>IF(A556="","",SUMIF('IMPRESSÃO (Aux)'!$A$4:$A$1048576,IMPRESSÃO!A556,'IMPRESSÃO (Aux)'!$D$4:$D$1048576))</f>
        <v/>
      </c>
      <c r="E556" s="258" t="str">
        <f>IF(A556="","",VLOOKUP(A556,'IMPRESSÃO (Aux)'!$A$4:$I$1048576,5,0))</f>
        <v/>
      </c>
      <c r="F556" s="258" t="str">
        <f>IF(A556="","",VLOOKUP(A556,'IMPRESSÃO (Aux)'!$A$4:$I$1048576,6,0))</f>
        <v/>
      </c>
      <c r="G556" s="258" t="str">
        <f>IF(A556="","",VLOOKUP(A556,'IMPRESSÃO (Aux)'!$A$4:$I$1048576,7,0))</f>
        <v/>
      </c>
      <c r="H556" s="258" t="str">
        <f>IF(A556="","",VLOOKUP(A556,'IMPRESSÃO (Aux)'!$A$4:$I$1048576,8,0))</f>
        <v/>
      </c>
      <c r="I556" s="259" t="str">
        <f>IF(A556="","",SUMIF('IMPRESSÃO (Aux)'!$A$4:$A$1048576,IMPRESSÃO!A556,'IMPRESSÃO (Aux)'!$I$4:$I$1048576))</f>
        <v/>
      </c>
    </row>
    <row r="557" spans="1:9" hidden="1" x14ac:dyDescent="0.25">
      <c r="A557" s="258" t="str">
        <f>IF('IMPRESSÃO (Aux)'!K557="","",'IMPRESSÃO (Aux)'!K557)</f>
        <v/>
      </c>
      <c r="B557" s="258" t="str">
        <f>IF(A557="","",VLOOKUP(A557,'IMPRESSÃO (Aux)'!$A$4:$I$1048576,2,0))</f>
        <v/>
      </c>
      <c r="C557" s="258" t="str">
        <f>IF(A557="","",IF(VLOOKUP(A557,'IMPRESSÃO (Aux)'!$A$4:$I$1048576,3,0)=0,"",VLOOKUP(A557,'IMPRESSÃO (Aux)'!$A$4:$I$1048576,3,0)))</f>
        <v/>
      </c>
      <c r="D557" s="258" t="str">
        <f>IF(A557="","",SUMIF('IMPRESSÃO (Aux)'!$A$4:$A$1048576,IMPRESSÃO!A557,'IMPRESSÃO (Aux)'!$D$4:$D$1048576))</f>
        <v/>
      </c>
      <c r="E557" s="258" t="str">
        <f>IF(A557="","",VLOOKUP(A557,'IMPRESSÃO (Aux)'!$A$4:$I$1048576,5,0))</f>
        <v/>
      </c>
      <c r="F557" s="258" t="str">
        <f>IF(A557="","",VLOOKUP(A557,'IMPRESSÃO (Aux)'!$A$4:$I$1048576,6,0))</f>
        <v/>
      </c>
      <c r="G557" s="258" t="str">
        <f>IF(A557="","",VLOOKUP(A557,'IMPRESSÃO (Aux)'!$A$4:$I$1048576,7,0))</f>
        <v/>
      </c>
      <c r="H557" s="258" t="str">
        <f>IF(A557="","",VLOOKUP(A557,'IMPRESSÃO (Aux)'!$A$4:$I$1048576,8,0))</f>
        <v/>
      </c>
      <c r="I557" s="259" t="str">
        <f>IF(A557="","",SUMIF('IMPRESSÃO (Aux)'!$A$4:$A$1048576,IMPRESSÃO!A557,'IMPRESSÃO (Aux)'!$I$4:$I$1048576))</f>
        <v/>
      </c>
    </row>
    <row r="558" spans="1:9" hidden="1" x14ac:dyDescent="0.25">
      <c r="A558" s="258" t="str">
        <f>IF('IMPRESSÃO (Aux)'!K558="","",'IMPRESSÃO (Aux)'!K558)</f>
        <v/>
      </c>
      <c r="B558" s="258" t="str">
        <f>IF(A558="","",VLOOKUP(A558,'IMPRESSÃO (Aux)'!$A$4:$I$1048576,2,0))</f>
        <v/>
      </c>
      <c r="C558" s="258" t="str">
        <f>IF(A558="","",IF(VLOOKUP(A558,'IMPRESSÃO (Aux)'!$A$4:$I$1048576,3,0)=0,"",VLOOKUP(A558,'IMPRESSÃO (Aux)'!$A$4:$I$1048576,3,0)))</f>
        <v/>
      </c>
      <c r="D558" s="258" t="str">
        <f>IF(A558="","",SUMIF('IMPRESSÃO (Aux)'!$A$4:$A$1048576,IMPRESSÃO!A558,'IMPRESSÃO (Aux)'!$D$4:$D$1048576))</f>
        <v/>
      </c>
      <c r="E558" s="258" t="str">
        <f>IF(A558="","",VLOOKUP(A558,'IMPRESSÃO (Aux)'!$A$4:$I$1048576,5,0))</f>
        <v/>
      </c>
      <c r="F558" s="258" t="str">
        <f>IF(A558="","",VLOOKUP(A558,'IMPRESSÃO (Aux)'!$A$4:$I$1048576,6,0))</f>
        <v/>
      </c>
      <c r="G558" s="258" t="str">
        <f>IF(A558="","",VLOOKUP(A558,'IMPRESSÃO (Aux)'!$A$4:$I$1048576,7,0))</f>
        <v/>
      </c>
      <c r="H558" s="258" t="str">
        <f>IF(A558="","",VLOOKUP(A558,'IMPRESSÃO (Aux)'!$A$4:$I$1048576,8,0))</f>
        <v/>
      </c>
      <c r="I558" s="259" t="str">
        <f>IF(A558="","",SUMIF('IMPRESSÃO (Aux)'!$A$4:$A$1048576,IMPRESSÃO!A558,'IMPRESSÃO (Aux)'!$I$4:$I$1048576))</f>
        <v/>
      </c>
    </row>
    <row r="559" spans="1:9" hidden="1" x14ac:dyDescent="0.25">
      <c r="A559" s="258" t="str">
        <f>IF('IMPRESSÃO (Aux)'!K559="","",'IMPRESSÃO (Aux)'!K559)</f>
        <v/>
      </c>
      <c r="B559" s="258" t="str">
        <f>IF(A559="","",VLOOKUP(A559,'IMPRESSÃO (Aux)'!$A$4:$I$1048576,2,0))</f>
        <v/>
      </c>
      <c r="C559" s="258" t="str">
        <f>IF(A559="","",IF(VLOOKUP(A559,'IMPRESSÃO (Aux)'!$A$4:$I$1048576,3,0)=0,"",VLOOKUP(A559,'IMPRESSÃO (Aux)'!$A$4:$I$1048576,3,0)))</f>
        <v/>
      </c>
      <c r="D559" s="258" t="str">
        <f>IF(A559="","",SUMIF('IMPRESSÃO (Aux)'!$A$4:$A$1048576,IMPRESSÃO!A559,'IMPRESSÃO (Aux)'!$D$4:$D$1048576))</f>
        <v/>
      </c>
      <c r="E559" s="258" t="str">
        <f>IF(A559="","",VLOOKUP(A559,'IMPRESSÃO (Aux)'!$A$4:$I$1048576,5,0))</f>
        <v/>
      </c>
      <c r="F559" s="258" t="str">
        <f>IF(A559="","",VLOOKUP(A559,'IMPRESSÃO (Aux)'!$A$4:$I$1048576,6,0))</f>
        <v/>
      </c>
      <c r="G559" s="258" t="str">
        <f>IF(A559="","",VLOOKUP(A559,'IMPRESSÃO (Aux)'!$A$4:$I$1048576,7,0))</f>
        <v/>
      </c>
      <c r="H559" s="258" t="str">
        <f>IF(A559="","",VLOOKUP(A559,'IMPRESSÃO (Aux)'!$A$4:$I$1048576,8,0))</f>
        <v/>
      </c>
      <c r="I559" s="259" t="str">
        <f>IF(A559="","",SUMIF('IMPRESSÃO (Aux)'!$A$4:$A$1048576,IMPRESSÃO!A559,'IMPRESSÃO (Aux)'!$I$4:$I$1048576))</f>
        <v/>
      </c>
    </row>
    <row r="560" spans="1:9" hidden="1" x14ac:dyDescent="0.25">
      <c r="A560" s="258" t="str">
        <f>IF('IMPRESSÃO (Aux)'!K560="","",'IMPRESSÃO (Aux)'!K560)</f>
        <v/>
      </c>
      <c r="B560" s="258" t="str">
        <f>IF(A560="","",VLOOKUP(A560,'IMPRESSÃO (Aux)'!$A$4:$I$1048576,2,0))</f>
        <v/>
      </c>
      <c r="C560" s="258" t="str">
        <f>IF(A560="","",IF(VLOOKUP(A560,'IMPRESSÃO (Aux)'!$A$4:$I$1048576,3,0)=0,"",VLOOKUP(A560,'IMPRESSÃO (Aux)'!$A$4:$I$1048576,3,0)))</f>
        <v/>
      </c>
      <c r="D560" s="258" t="str">
        <f>IF(A560="","",SUMIF('IMPRESSÃO (Aux)'!$A$4:$A$1048576,IMPRESSÃO!A560,'IMPRESSÃO (Aux)'!$D$4:$D$1048576))</f>
        <v/>
      </c>
      <c r="E560" s="258" t="str">
        <f>IF(A560="","",VLOOKUP(A560,'IMPRESSÃO (Aux)'!$A$4:$I$1048576,5,0))</f>
        <v/>
      </c>
      <c r="F560" s="258" t="str">
        <f>IF(A560="","",VLOOKUP(A560,'IMPRESSÃO (Aux)'!$A$4:$I$1048576,6,0))</f>
        <v/>
      </c>
      <c r="G560" s="258" t="str">
        <f>IF(A560="","",VLOOKUP(A560,'IMPRESSÃO (Aux)'!$A$4:$I$1048576,7,0))</f>
        <v/>
      </c>
      <c r="H560" s="258" t="str">
        <f>IF(A560="","",VLOOKUP(A560,'IMPRESSÃO (Aux)'!$A$4:$I$1048576,8,0))</f>
        <v/>
      </c>
      <c r="I560" s="259" t="str">
        <f>IF(A560="","",SUMIF('IMPRESSÃO (Aux)'!$A$4:$A$1048576,IMPRESSÃO!A560,'IMPRESSÃO (Aux)'!$I$4:$I$1048576))</f>
        <v/>
      </c>
    </row>
    <row r="561" spans="1:9" hidden="1" x14ac:dyDescent="0.25">
      <c r="A561" s="258" t="str">
        <f>IF('IMPRESSÃO (Aux)'!K561="","",'IMPRESSÃO (Aux)'!K561)</f>
        <v/>
      </c>
      <c r="B561" s="258" t="str">
        <f>IF(A561="","",VLOOKUP(A561,'IMPRESSÃO (Aux)'!$A$4:$I$1048576,2,0))</f>
        <v/>
      </c>
      <c r="C561" s="258" t="str">
        <f>IF(A561="","",IF(VLOOKUP(A561,'IMPRESSÃO (Aux)'!$A$4:$I$1048576,3,0)=0,"",VLOOKUP(A561,'IMPRESSÃO (Aux)'!$A$4:$I$1048576,3,0)))</f>
        <v/>
      </c>
      <c r="D561" s="258" t="str">
        <f>IF(A561="","",SUMIF('IMPRESSÃO (Aux)'!$A$4:$A$1048576,IMPRESSÃO!A561,'IMPRESSÃO (Aux)'!$D$4:$D$1048576))</f>
        <v/>
      </c>
      <c r="E561" s="258" t="str">
        <f>IF(A561="","",VLOOKUP(A561,'IMPRESSÃO (Aux)'!$A$4:$I$1048576,5,0))</f>
        <v/>
      </c>
      <c r="F561" s="258" t="str">
        <f>IF(A561="","",VLOOKUP(A561,'IMPRESSÃO (Aux)'!$A$4:$I$1048576,6,0))</f>
        <v/>
      </c>
      <c r="G561" s="258" t="str">
        <f>IF(A561="","",VLOOKUP(A561,'IMPRESSÃO (Aux)'!$A$4:$I$1048576,7,0))</f>
        <v/>
      </c>
      <c r="H561" s="258" t="str">
        <f>IF(A561="","",VLOOKUP(A561,'IMPRESSÃO (Aux)'!$A$4:$I$1048576,8,0))</f>
        <v/>
      </c>
      <c r="I561" s="259" t="str">
        <f>IF(A561="","",SUMIF('IMPRESSÃO (Aux)'!$A$4:$A$1048576,IMPRESSÃO!A561,'IMPRESSÃO (Aux)'!$I$4:$I$1048576))</f>
        <v/>
      </c>
    </row>
    <row r="562" spans="1:9" hidden="1" x14ac:dyDescent="0.25">
      <c r="A562" s="258" t="str">
        <f>IF('IMPRESSÃO (Aux)'!K562="","",'IMPRESSÃO (Aux)'!K562)</f>
        <v/>
      </c>
      <c r="B562" s="258" t="str">
        <f>IF(A562="","",VLOOKUP(A562,'IMPRESSÃO (Aux)'!$A$4:$I$1048576,2,0))</f>
        <v/>
      </c>
      <c r="C562" s="258" t="str">
        <f>IF(A562="","",IF(VLOOKUP(A562,'IMPRESSÃO (Aux)'!$A$4:$I$1048576,3,0)=0,"",VLOOKUP(A562,'IMPRESSÃO (Aux)'!$A$4:$I$1048576,3,0)))</f>
        <v/>
      </c>
      <c r="D562" s="258" t="str">
        <f>IF(A562="","",SUMIF('IMPRESSÃO (Aux)'!$A$4:$A$1048576,IMPRESSÃO!A562,'IMPRESSÃO (Aux)'!$D$4:$D$1048576))</f>
        <v/>
      </c>
      <c r="E562" s="258" t="str">
        <f>IF(A562="","",VLOOKUP(A562,'IMPRESSÃO (Aux)'!$A$4:$I$1048576,5,0))</f>
        <v/>
      </c>
      <c r="F562" s="258" t="str">
        <f>IF(A562="","",VLOOKUP(A562,'IMPRESSÃO (Aux)'!$A$4:$I$1048576,6,0))</f>
        <v/>
      </c>
      <c r="G562" s="258" t="str">
        <f>IF(A562="","",VLOOKUP(A562,'IMPRESSÃO (Aux)'!$A$4:$I$1048576,7,0))</f>
        <v/>
      </c>
      <c r="H562" s="258" t="str">
        <f>IF(A562="","",VLOOKUP(A562,'IMPRESSÃO (Aux)'!$A$4:$I$1048576,8,0))</f>
        <v/>
      </c>
      <c r="I562" s="259" t="str">
        <f>IF(A562="","",SUMIF('IMPRESSÃO (Aux)'!$A$4:$A$1048576,IMPRESSÃO!A562,'IMPRESSÃO (Aux)'!$I$4:$I$1048576))</f>
        <v/>
      </c>
    </row>
    <row r="563" spans="1:9" hidden="1" x14ac:dyDescent="0.25">
      <c r="A563" s="258" t="str">
        <f>IF('IMPRESSÃO (Aux)'!K563="","",'IMPRESSÃO (Aux)'!K563)</f>
        <v/>
      </c>
      <c r="B563" s="258" t="str">
        <f>IF(A563="","",VLOOKUP(A563,'IMPRESSÃO (Aux)'!$A$4:$I$1048576,2,0))</f>
        <v/>
      </c>
      <c r="C563" s="258" t="str">
        <f>IF(A563="","",IF(VLOOKUP(A563,'IMPRESSÃO (Aux)'!$A$4:$I$1048576,3,0)=0,"",VLOOKUP(A563,'IMPRESSÃO (Aux)'!$A$4:$I$1048576,3,0)))</f>
        <v/>
      </c>
      <c r="D563" s="258" t="str">
        <f>IF(A563="","",SUMIF('IMPRESSÃO (Aux)'!$A$4:$A$1048576,IMPRESSÃO!A563,'IMPRESSÃO (Aux)'!$D$4:$D$1048576))</f>
        <v/>
      </c>
      <c r="E563" s="258" t="str">
        <f>IF(A563="","",VLOOKUP(A563,'IMPRESSÃO (Aux)'!$A$4:$I$1048576,5,0))</f>
        <v/>
      </c>
      <c r="F563" s="258" t="str">
        <f>IF(A563="","",VLOOKUP(A563,'IMPRESSÃO (Aux)'!$A$4:$I$1048576,6,0))</f>
        <v/>
      </c>
      <c r="G563" s="258" t="str">
        <f>IF(A563="","",VLOOKUP(A563,'IMPRESSÃO (Aux)'!$A$4:$I$1048576,7,0))</f>
        <v/>
      </c>
      <c r="H563" s="258" t="str">
        <f>IF(A563="","",VLOOKUP(A563,'IMPRESSÃO (Aux)'!$A$4:$I$1048576,8,0))</f>
        <v/>
      </c>
      <c r="I563" s="259" t="str">
        <f>IF(A563="","",SUMIF('IMPRESSÃO (Aux)'!$A$4:$A$1048576,IMPRESSÃO!A563,'IMPRESSÃO (Aux)'!$I$4:$I$1048576))</f>
        <v/>
      </c>
    </row>
    <row r="564" spans="1:9" hidden="1" x14ac:dyDescent="0.25">
      <c r="A564" s="258" t="str">
        <f>IF('IMPRESSÃO (Aux)'!K564="","",'IMPRESSÃO (Aux)'!K564)</f>
        <v/>
      </c>
      <c r="B564" s="258" t="str">
        <f>IF(A564="","",VLOOKUP(A564,'IMPRESSÃO (Aux)'!$A$4:$I$1048576,2,0))</f>
        <v/>
      </c>
      <c r="C564" s="258" t="str">
        <f>IF(A564="","",IF(VLOOKUP(A564,'IMPRESSÃO (Aux)'!$A$4:$I$1048576,3,0)=0,"",VLOOKUP(A564,'IMPRESSÃO (Aux)'!$A$4:$I$1048576,3,0)))</f>
        <v/>
      </c>
      <c r="D564" s="258" t="str">
        <f>IF(A564="","",SUMIF('IMPRESSÃO (Aux)'!$A$4:$A$1048576,IMPRESSÃO!A564,'IMPRESSÃO (Aux)'!$D$4:$D$1048576))</f>
        <v/>
      </c>
      <c r="E564" s="258" t="str">
        <f>IF(A564="","",VLOOKUP(A564,'IMPRESSÃO (Aux)'!$A$4:$I$1048576,5,0))</f>
        <v/>
      </c>
      <c r="F564" s="258" t="str">
        <f>IF(A564="","",VLOOKUP(A564,'IMPRESSÃO (Aux)'!$A$4:$I$1048576,6,0))</f>
        <v/>
      </c>
      <c r="G564" s="258" t="str">
        <f>IF(A564="","",VLOOKUP(A564,'IMPRESSÃO (Aux)'!$A$4:$I$1048576,7,0))</f>
        <v/>
      </c>
      <c r="H564" s="258" t="str">
        <f>IF(A564="","",VLOOKUP(A564,'IMPRESSÃO (Aux)'!$A$4:$I$1048576,8,0))</f>
        <v/>
      </c>
      <c r="I564" s="259" t="str">
        <f>IF(A564="","",SUMIF('IMPRESSÃO (Aux)'!$A$4:$A$1048576,IMPRESSÃO!A564,'IMPRESSÃO (Aux)'!$I$4:$I$1048576))</f>
        <v/>
      </c>
    </row>
    <row r="565" spans="1:9" hidden="1" x14ac:dyDescent="0.25">
      <c r="A565" s="258" t="str">
        <f>IF('IMPRESSÃO (Aux)'!K565="","",'IMPRESSÃO (Aux)'!K565)</f>
        <v/>
      </c>
      <c r="B565" s="258" t="str">
        <f>IF(A565="","",VLOOKUP(A565,'IMPRESSÃO (Aux)'!$A$4:$I$1048576,2,0))</f>
        <v/>
      </c>
      <c r="C565" s="258" t="str">
        <f>IF(A565="","",IF(VLOOKUP(A565,'IMPRESSÃO (Aux)'!$A$4:$I$1048576,3,0)=0,"",VLOOKUP(A565,'IMPRESSÃO (Aux)'!$A$4:$I$1048576,3,0)))</f>
        <v/>
      </c>
      <c r="D565" s="258" t="str">
        <f>IF(A565="","",SUMIF('IMPRESSÃO (Aux)'!$A$4:$A$1048576,IMPRESSÃO!A565,'IMPRESSÃO (Aux)'!$D$4:$D$1048576))</f>
        <v/>
      </c>
      <c r="E565" s="258" t="str">
        <f>IF(A565="","",VLOOKUP(A565,'IMPRESSÃO (Aux)'!$A$4:$I$1048576,5,0))</f>
        <v/>
      </c>
      <c r="F565" s="258" t="str">
        <f>IF(A565="","",VLOOKUP(A565,'IMPRESSÃO (Aux)'!$A$4:$I$1048576,6,0))</f>
        <v/>
      </c>
      <c r="G565" s="258" t="str">
        <f>IF(A565="","",VLOOKUP(A565,'IMPRESSÃO (Aux)'!$A$4:$I$1048576,7,0))</f>
        <v/>
      </c>
      <c r="H565" s="258" t="str">
        <f>IF(A565="","",VLOOKUP(A565,'IMPRESSÃO (Aux)'!$A$4:$I$1048576,8,0))</f>
        <v/>
      </c>
      <c r="I565" s="259" t="str">
        <f>IF(A565="","",SUMIF('IMPRESSÃO (Aux)'!$A$4:$A$1048576,IMPRESSÃO!A565,'IMPRESSÃO (Aux)'!$I$4:$I$1048576))</f>
        <v/>
      </c>
    </row>
    <row r="566" spans="1:9" hidden="1" x14ac:dyDescent="0.25">
      <c r="A566" s="258" t="str">
        <f>IF('IMPRESSÃO (Aux)'!K566="","",'IMPRESSÃO (Aux)'!K566)</f>
        <v/>
      </c>
      <c r="B566" s="258" t="str">
        <f>IF(A566="","",VLOOKUP(A566,'IMPRESSÃO (Aux)'!$A$4:$I$1048576,2,0))</f>
        <v/>
      </c>
      <c r="C566" s="258" t="str">
        <f>IF(A566="","",IF(VLOOKUP(A566,'IMPRESSÃO (Aux)'!$A$4:$I$1048576,3,0)=0,"",VLOOKUP(A566,'IMPRESSÃO (Aux)'!$A$4:$I$1048576,3,0)))</f>
        <v/>
      </c>
      <c r="D566" s="258" t="str">
        <f>IF(A566="","",SUMIF('IMPRESSÃO (Aux)'!$A$4:$A$1048576,IMPRESSÃO!A566,'IMPRESSÃO (Aux)'!$D$4:$D$1048576))</f>
        <v/>
      </c>
      <c r="E566" s="258" t="str">
        <f>IF(A566="","",VLOOKUP(A566,'IMPRESSÃO (Aux)'!$A$4:$I$1048576,5,0))</f>
        <v/>
      </c>
      <c r="F566" s="258" t="str">
        <f>IF(A566="","",VLOOKUP(A566,'IMPRESSÃO (Aux)'!$A$4:$I$1048576,6,0))</f>
        <v/>
      </c>
      <c r="G566" s="258" t="str">
        <f>IF(A566="","",VLOOKUP(A566,'IMPRESSÃO (Aux)'!$A$4:$I$1048576,7,0))</f>
        <v/>
      </c>
      <c r="H566" s="258" t="str">
        <f>IF(A566="","",VLOOKUP(A566,'IMPRESSÃO (Aux)'!$A$4:$I$1048576,8,0))</f>
        <v/>
      </c>
      <c r="I566" s="259" t="str">
        <f>IF(A566="","",SUMIF('IMPRESSÃO (Aux)'!$A$4:$A$1048576,IMPRESSÃO!A566,'IMPRESSÃO (Aux)'!$I$4:$I$1048576))</f>
        <v/>
      </c>
    </row>
    <row r="567" spans="1:9" hidden="1" x14ac:dyDescent="0.25">
      <c r="A567" s="258" t="str">
        <f>IF('IMPRESSÃO (Aux)'!K567="","",'IMPRESSÃO (Aux)'!K567)</f>
        <v/>
      </c>
      <c r="B567" s="258" t="str">
        <f>IF(A567="","",VLOOKUP(A567,'IMPRESSÃO (Aux)'!$A$4:$I$1048576,2,0))</f>
        <v/>
      </c>
      <c r="C567" s="258" t="str">
        <f>IF(A567="","",IF(VLOOKUP(A567,'IMPRESSÃO (Aux)'!$A$4:$I$1048576,3,0)=0,"",VLOOKUP(A567,'IMPRESSÃO (Aux)'!$A$4:$I$1048576,3,0)))</f>
        <v/>
      </c>
      <c r="D567" s="258" t="str">
        <f>IF(A567="","",SUMIF('IMPRESSÃO (Aux)'!$A$4:$A$1048576,IMPRESSÃO!A567,'IMPRESSÃO (Aux)'!$D$4:$D$1048576))</f>
        <v/>
      </c>
      <c r="E567" s="258" t="str">
        <f>IF(A567="","",VLOOKUP(A567,'IMPRESSÃO (Aux)'!$A$4:$I$1048576,5,0))</f>
        <v/>
      </c>
      <c r="F567" s="258" t="str">
        <f>IF(A567="","",VLOOKUP(A567,'IMPRESSÃO (Aux)'!$A$4:$I$1048576,6,0))</f>
        <v/>
      </c>
      <c r="G567" s="258" t="str">
        <f>IF(A567="","",VLOOKUP(A567,'IMPRESSÃO (Aux)'!$A$4:$I$1048576,7,0))</f>
        <v/>
      </c>
      <c r="H567" s="258" t="str">
        <f>IF(A567="","",VLOOKUP(A567,'IMPRESSÃO (Aux)'!$A$4:$I$1048576,8,0))</f>
        <v/>
      </c>
      <c r="I567" s="259" t="str">
        <f>IF(A567="","",SUMIF('IMPRESSÃO (Aux)'!$A$4:$A$1048576,IMPRESSÃO!A567,'IMPRESSÃO (Aux)'!$I$4:$I$1048576))</f>
        <v/>
      </c>
    </row>
    <row r="568" spans="1:9" hidden="1" x14ac:dyDescent="0.25">
      <c r="A568" s="258" t="str">
        <f>IF('IMPRESSÃO (Aux)'!K568="","",'IMPRESSÃO (Aux)'!K568)</f>
        <v/>
      </c>
      <c r="B568" s="258" t="str">
        <f>IF(A568="","",VLOOKUP(A568,'IMPRESSÃO (Aux)'!$A$4:$I$1048576,2,0))</f>
        <v/>
      </c>
      <c r="C568" s="258" t="str">
        <f>IF(A568="","",IF(VLOOKUP(A568,'IMPRESSÃO (Aux)'!$A$4:$I$1048576,3,0)=0,"",VLOOKUP(A568,'IMPRESSÃO (Aux)'!$A$4:$I$1048576,3,0)))</f>
        <v/>
      </c>
      <c r="D568" s="258" t="str">
        <f>IF(A568="","",SUMIF('IMPRESSÃO (Aux)'!$A$4:$A$1048576,IMPRESSÃO!A568,'IMPRESSÃO (Aux)'!$D$4:$D$1048576))</f>
        <v/>
      </c>
      <c r="E568" s="258" t="str">
        <f>IF(A568="","",VLOOKUP(A568,'IMPRESSÃO (Aux)'!$A$4:$I$1048576,5,0))</f>
        <v/>
      </c>
      <c r="F568" s="258" t="str">
        <f>IF(A568="","",VLOOKUP(A568,'IMPRESSÃO (Aux)'!$A$4:$I$1048576,6,0))</f>
        <v/>
      </c>
      <c r="G568" s="258" t="str">
        <f>IF(A568="","",VLOOKUP(A568,'IMPRESSÃO (Aux)'!$A$4:$I$1048576,7,0))</f>
        <v/>
      </c>
      <c r="H568" s="258" t="str">
        <f>IF(A568="","",VLOOKUP(A568,'IMPRESSÃO (Aux)'!$A$4:$I$1048576,8,0))</f>
        <v/>
      </c>
      <c r="I568" s="259" t="str">
        <f>IF(A568="","",SUMIF('IMPRESSÃO (Aux)'!$A$4:$A$1048576,IMPRESSÃO!A568,'IMPRESSÃO (Aux)'!$I$4:$I$1048576))</f>
        <v/>
      </c>
    </row>
    <row r="569" spans="1:9" hidden="1" x14ac:dyDescent="0.25">
      <c r="A569" s="258" t="str">
        <f>IF('IMPRESSÃO (Aux)'!K569="","",'IMPRESSÃO (Aux)'!K569)</f>
        <v/>
      </c>
      <c r="B569" s="258" t="str">
        <f>IF(A569="","",VLOOKUP(A569,'IMPRESSÃO (Aux)'!$A$4:$I$1048576,2,0))</f>
        <v/>
      </c>
      <c r="C569" s="258" t="str">
        <f>IF(A569="","",IF(VLOOKUP(A569,'IMPRESSÃO (Aux)'!$A$4:$I$1048576,3,0)=0,"",VLOOKUP(A569,'IMPRESSÃO (Aux)'!$A$4:$I$1048576,3,0)))</f>
        <v/>
      </c>
      <c r="D569" s="258" t="str">
        <f>IF(A569="","",SUMIF('IMPRESSÃO (Aux)'!$A$4:$A$1048576,IMPRESSÃO!A569,'IMPRESSÃO (Aux)'!$D$4:$D$1048576))</f>
        <v/>
      </c>
      <c r="E569" s="258" t="str">
        <f>IF(A569="","",VLOOKUP(A569,'IMPRESSÃO (Aux)'!$A$4:$I$1048576,5,0))</f>
        <v/>
      </c>
      <c r="F569" s="258" t="str">
        <f>IF(A569="","",VLOOKUP(A569,'IMPRESSÃO (Aux)'!$A$4:$I$1048576,6,0))</f>
        <v/>
      </c>
      <c r="G569" s="258" t="str">
        <f>IF(A569="","",VLOOKUP(A569,'IMPRESSÃO (Aux)'!$A$4:$I$1048576,7,0))</f>
        <v/>
      </c>
      <c r="H569" s="258" t="str">
        <f>IF(A569="","",VLOOKUP(A569,'IMPRESSÃO (Aux)'!$A$4:$I$1048576,8,0))</f>
        <v/>
      </c>
      <c r="I569" s="259" t="str">
        <f>IF(A569="","",SUMIF('IMPRESSÃO (Aux)'!$A$4:$A$1048576,IMPRESSÃO!A569,'IMPRESSÃO (Aux)'!$I$4:$I$1048576))</f>
        <v/>
      </c>
    </row>
    <row r="570" spans="1:9" hidden="1" x14ac:dyDescent="0.25">
      <c r="A570" s="258" t="str">
        <f>IF('IMPRESSÃO (Aux)'!K570="","",'IMPRESSÃO (Aux)'!K570)</f>
        <v/>
      </c>
      <c r="B570" s="258" t="str">
        <f>IF(A570="","",VLOOKUP(A570,'IMPRESSÃO (Aux)'!$A$4:$I$1048576,2,0))</f>
        <v/>
      </c>
      <c r="C570" s="258" t="str">
        <f>IF(A570="","",IF(VLOOKUP(A570,'IMPRESSÃO (Aux)'!$A$4:$I$1048576,3,0)=0,"",VLOOKUP(A570,'IMPRESSÃO (Aux)'!$A$4:$I$1048576,3,0)))</f>
        <v/>
      </c>
      <c r="D570" s="258" t="str">
        <f>IF(A570="","",SUMIF('IMPRESSÃO (Aux)'!$A$4:$A$1048576,IMPRESSÃO!A570,'IMPRESSÃO (Aux)'!$D$4:$D$1048576))</f>
        <v/>
      </c>
      <c r="E570" s="258" t="str">
        <f>IF(A570="","",VLOOKUP(A570,'IMPRESSÃO (Aux)'!$A$4:$I$1048576,5,0))</f>
        <v/>
      </c>
      <c r="F570" s="258" t="str">
        <f>IF(A570="","",VLOOKUP(A570,'IMPRESSÃO (Aux)'!$A$4:$I$1048576,6,0))</f>
        <v/>
      </c>
      <c r="G570" s="258" t="str">
        <f>IF(A570="","",VLOOKUP(A570,'IMPRESSÃO (Aux)'!$A$4:$I$1048576,7,0))</f>
        <v/>
      </c>
      <c r="H570" s="258" t="str">
        <f>IF(A570="","",VLOOKUP(A570,'IMPRESSÃO (Aux)'!$A$4:$I$1048576,8,0))</f>
        <v/>
      </c>
      <c r="I570" s="259" t="str">
        <f>IF(A570="","",SUMIF('IMPRESSÃO (Aux)'!$A$4:$A$1048576,IMPRESSÃO!A570,'IMPRESSÃO (Aux)'!$I$4:$I$1048576))</f>
        <v/>
      </c>
    </row>
    <row r="571" spans="1:9" hidden="1" x14ac:dyDescent="0.25">
      <c r="A571" s="258" t="str">
        <f>IF('IMPRESSÃO (Aux)'!K571="","",'IMPRESSÃO (Aux)'!K571)</f>
        <v/>
      </c>
      <c r="B571" s="258" t="str">
        <f>IF(A571="","",VLOOKUP(A571,'IMPRESSÃO (Aux)'!$A$4:$I$1048576,2,0))</f>
        <v/>
      </c>
      <c r="C571" s="258" t="str">
        <f>IF(A571="","",IF(VLOOKUP(A571,'IMPRESSÃO (Aux)'!$A$4:$I$1048576,3,0)=0,"",VLOOKUP(A571,'IMPRESSÃO (Aux)'!$A$4:$I$1048576,3,0)))</f>
        <v/>
      </c>
      <c r="D571" s="258" t="str">
        <f>IF(A571="","",SUMIF('IMPRESSÃO (Aux)'!$A$4:$A$1048576,IMPRESSÃO!A571,'IMPRESSÃO (Aux)'!$D$4:$D$1048576))</f>
        <v/>
      </c>
      <c r="E571" s="258" t="str">
        <f>IF(A571="","",VLOOKUP(A571,'IMPRESSÃO (Aux)'!$A$4:$I$1048576,5,0))</f>
        <v/>
      </c>
      <c r="F571" s="258" t="str">
        <f>IF(A571="","",VLOOKUP(A571,'IMPRESSÃO (Aux)'!$A$4:$I$1048576,6,0))</f>
        <v/>
      </c>
      <c r="G571" s="258" t="str">
        <f>IF(A571="","",VLOOKUP(A571,'IMPRESSÃO (Aux)'!$A$4:$I$1048576,7,0))</f>
        <v/>
      </c>
      <c r="H571" s="258" t="str">
        <f>IF(A571="","",VLOOKUP(A571,'IMPRESSÃO (Aux)'!$A$4:$I$1048576,8,0))</f>
        <v/>
      </c>
      <c r="I571" s="259" t="str">
        <f>IF(A571="","",SUMIF('IMPRESSÃO (Aux)'!$A$4:$A$1048576,IMPRESSÃO!A571,'IMPRESSÃO (Aux)'!$I$4:$I$1048576))</f>
        <v/>
      </c>
    </row>
    <row r="572" spans="1:9" hidden="1" x14ac:dyDescent="0.25">
      <c r="A572" s="258" t="str">
        <f>IF('IMPRESSÃO (Aux)'!K572="","",'IMPRESSÃO (Aux)'!K572)</f>
        <v/>
      </c>
      <c r="B572" s="258" t="str">
        <f>IF(A572="","",VLOOKUP(A572,'IMPRESSÃO (Aux)'!$A$4:$I$1048576,2,0))</f>
        <v/>
      </c>
      <c r="C572" s="258" t="str">
        <f>IF(A572="","",IF(VLOOKUP(A572,'IMPRESSÃO (Aux)'!$A$4:$I$1048576,3,0)=0,"",VLOOKUP(A572,'IMPRESSÃO (Aux)'!$A$4:$I$1048576,3,0)))</f>
        <v/>
      </c>
      <c r="D572" s="258" t="str">
        <f>IF(A572="","",SUMIF('IMPRESSÃO (Aux)'!$A$4:$A$1048576,IMPRESSÃO!A572,'IMPRESSÃO (Aux)'!$D$4:$D$1048576))</f>
        <v/>
      </c>
      <c r="E572" s="258" t="str">
        <f>IF(A572="","",VLOOKUP(A572,'IMPRESSÃO (Aux)'!$A$4:$I$1048576,5,0))</f>
        <v/>
      </c>
      <c r="F572" s="258" t="str">
        <f>IF(A572="","",VLOOKUP(A572,'IMPRESSÃO (Aux)'!$A$4:$I$1048576,6,0))</f>
        <v/>
      </c>
      <c r="G572" s="258" t="str">
        <f>IF(A572="","",VLOOKUP(A572,'IMPRESSÃO (Aux)'!$A$4:$I$1048576,7,0))</f>
        <v/>
      </c>
      <c r="H572" s="258" t="str">
        <f>IF(A572="","",VLOOKUP(A572,'IMPRESSÃO (Aux)'!$A$4:$I$1048576,8,0))</f>
        <v/>
      </c>
      <c r="I572" s="259" t="str">
        <f>IF(A572="","",SUMIF('IMPRESSÃO (Aux)'!$A$4:$A$1048576,IMPRESSÃO!A572,'IMPRESSÃO (Aux)'!$I$4:$I$1048576))</f>
        <v/>
      </c>
    </row>
    <row r="573" spans="1:9" hidden="1" x14ac:dyDescent="0.25">
      <c r="A573" s="258" t="str">
        <f>IF('IMPRESSÃO (Aux)'!K573="","",'IMPRESSÃO (Aux)'!K573)</f>
        <v/>
      </c>
      <c r="B573" s="258" t="str">
        <f>IF(A573="","",VLOOKUP(A573,'IMPRESSÃO (Aux)'!$A$4:$I$1048576,2,0))</f>
        <v/>
      </c>
      <c r="C573" s="258" t="str">
        <f>IF(A573="","",IF(VLOOKUP(A573,'IMPRESSÃO (Aux)'!$A$4:$I$1048576,3,0)=0,"",VLOOKUP(A573,'IMPRESSÃO (Aux)'!$A$4:$I$1048576,3,0)))</f>
        <v/>
      </c>
      <c r="D573" s="258" t="str">
        <f>IF(A573="","",SUMIF('IMPRESSÃO (Aux)'!$A$4:$A$1048576,IMPRESSÃO!A573,'IMPRESSÃO (Aux)'!$D$4:$D$1048576))</f>
        <v/>
      </c>
      <c r="E573" s="258" t="str">
        <f>IF(A573="","",VLOOKUP(A573,'IMPRESSÃO (Aux)'!$A$4:$I$1048576,5,0))</f>
        <v/>
      </c>
      <c r="F573" s="258" t="str">
        <f>IF(A573="","",VLOOKUP(A573,'IMPRESSÃO (Aux)'!$A$4:$I$1048576,6,0))</f>
        <v/>
      </c>
      <c r="G573" s="258" t="str">
        <f>IF(A573="","",VLOOKUP(A573,'IMPRESSÃO (Aux)'!$A$4:$I$1048576,7,0))</f>
        <v/>
      </c>
      <c r="H573" s="258" t="str">
        <f>IF(A573="","",VLOOKUP(A573,'IMPRESSÃO (Aux)'!$A$4:$I$1048576,8,0))</f>
        <v/>
      </c>
      <c r="I573" s="259" t="str">
        <f>IF(A573="","",SUMIF('IMPRESSÃO (Aux)'!$A$4:$A$1048576,IMPRESSÃO!A573,'IMPRESSÃO (Aux)'!$I$4:$I$1048576))</f>
        <v/>
      </c>
    </row>
    <row r="574" spans="1:9" hidden="1" x14ac:dyDescent="0.25">
      <c r="A574" s="258" t="str">
        <f>IF('IMPRESSÃO (Aux)'!K574="","",'IMPRESSÃO (Aux)'!K574)</f>
        <v/>
      </c>
      <c r="B574" s="258" t="str">
        <f>IF(A574="","",VLOOKUP(A574,'IMPRESSÃO (Aux)'!$A$4:$I$1048576,2,0))</f>
        <v/>
      </c>
      <c r="C574" s="258" t="str">
        <f>IF(A574="","",IF(VLOOKUP(A574,'IMPRESSÃO (Aux)'!$A$4:$I$1048576,3,0)=0,"",VLOOKUP(A574,'IMPRESSÃO (Aux)'!$A$4:$I$1048576,3,0)))</f>
        <v/>
      </c>
      <c r="D574" s="258" t="str">
        <f>IF(A574="","",SUMIF('IMPRESSÃO (Aux)'!$A$4:$A$1048576,IMPRESSÃO!A574,'IMPRESSÃO (Aux)'!$D$4:$D$1048576))</f>
        <v/>
      </c>
      <c r="E574" s="258" t="str">
        <f>IF(A574="","",VLOOKUP(A574,'IMPRESSÃO (Aux)'!$A$4:$I$1048576,5,0))</f>
        <v/>
      </c>
      <c r="F574" s="258" t="str">
        <f>IF(A574="","",VLOOKUP(A574,'IMPRESSÃO (Aux)'!$A$4:$I$1048576,6,0))</f>
        <v/>
      </c>
      <c r="G574" s="258" t="str">
        <f>IF(A574="","",VLOOKUP(A574,'IMPRESSÃO (Aux)'!$A$4:$I$1048576,7,0))</f>
        <v/>
      </c>
      <c r="H574" s="258" t="str">
        <f>IF(A574="","",VLOOKUP(A574,'IMPRESSÃO (Aux)'!$A$4:$I$1048576,8,0))</f>
        <v/>
      </c>
      <c r="I574" s="259" t="str">
        <f>IF(A574="","",SUMIF('IMPRESSÃO (Aux)'!$A$4:$A$1048576,IMPRESSÃO!A574,'IMPRESSÃO (Aux)'!$I$4:$I$1048576))</f>
        <v/>
      </c>
    </row>
    <row r="575" spans="1:9" hidden="1" x14ac:dyDescent="0.25">
      <c r="A575" s="258" t="str">
        <f>IF('IMPRESSÃO (Aux)'!K575="","",'IMPRESSÃO (Aux)'!K575)</f>
        <v/>
      </c>
      <c r="B575" s="258" t="str">
        <f>IF(A575="","",VLOOKUP(A575,'IMPRESSÃO (Aux)'!$A$4:$I$1048576,2,0))</f>
        <v/>
      </c>
      <c r="C575" s="258" t="str">
        <f>IF(A575="","",IF(VLOOKUP(A575,'IMPRESSÃO (Aux)'!$A$4:$I$1048576,3,0)=0,"",VLOOKUP(A575,'IMPRESSÃO (Aux)'!$A$4:$I$1048576,3,0)))</f>
        <v/>
      </c>
      <c r="D575" s="258" t="str">
        <f>IF(A575="","",SUMIF('IMPRESSÃO (Aux)'!$A$4:$A$1048576,IMPRESSÃO!A575,'IMPRESSÃO (Aux)'!$D$4:$D$1048576))</f>
        <v/>
      </c>
      <c r="E575" s="258" t="str">
        <f>IF(A575="","",VLOOKUP(A575,'IMPRESSÃO (Aux)'!$A$4:$I$1048576,5,0))</f>
        <v/>
      </c>
      <c r="F575" s="258" t="str">
        <f>IF(A575="","",VLOOKUP(A575,'IMPRESSÃO (Aux)'!$A$4:$I$1048576,6,0))</f>
        <v/>
      </c>
      <c r="G575" s="258" t="str">
        <f>IF(A575="","",VLOOKUP(A575,'IMPRESSÃO (Aux)'!$A$4:$I$1048576,7,0))</f>
        <v/>
      </c>
      <c r="H575" s="258" t="str">
        <f>IF(A575="","",VLOOKUP(A575,'IMPRESSÃO (Aux)'!$A$4:$I$1048576,8,0))</f>
        <v/>
      </c>
      <c r="I575" s="259" t="str">
        <f>IF(A575="","",SUMIF('IMPRESSÃO (Aux)'!$A$4:$A$1048576,IMPRESSÃO!A575,'IMPRESSÃO (Aux)'!$I$4:$I$1048576))</f>
        <v/>
      </c>
    </row>
    <row r="576" spans="1:9" hidden="1" x14ac:dyDescent="0.25">
      <c r="A576" s="258" t="str">
        <f>IF('IMPRESSÃO (Aux)'!K576="","",'IMPRESSÃO (Aux)'!K576)</f>
        <v/>
      </c>
      <c r="B576" s="258" t="str">
        <f>IF(A576="","",VLOOKUP(A576,'IMPRESSÃO (Aux)'!$A$4:$I$1048576,2,0))</f>
        <v/>
      </c>
      <c r="C576" s="258" t="str">
        <f>IF(A576="","",IF(VLOOKUP(A576,'IMPRESSÃO (Aux)'!$A$4:$I$1048576,3,0)=0,"",VLOOKUP(A576,'IMPRESSÃO (Aux)'!$A$4:$I$1048576,3,0)))</f>
        <v/>
      </c>
      <c r="D576" s="258" t="str">
        <f>IF(A576="","",SUMIF('IMPRESSÃO (Aux)'!$A$4:$A$1048576,IMPRESSÃO!A576,'IMPRESSÃO (Aux)'!$D$4:$D$1048576))</f>
        <v/>
      </c>
      <c r="E576" s="258" t="str">
        <f>IF(A576="","",VLOOKUP(A576,'IMPRESSÃO (Aux)'!$A$4:$I$1048576,5,0))</f>
        <v/>
      </c>
      <c r="F576" s="258" t="str">
        <f>IF(A576="","",VLOOKUP(A576,'IMPRESSÃO (Aux)'!$A$4:$I$1048576,6,0))</f>
        <v/>
      </c>
      <c r="G576" s="258" t="str">
        <f>IF(A576="","",VLOOKUP(A576,'IMPRESSÃO (Aux)'!$A$4:$I$1048576,7,0))</f>
        <v/>
      </c>
      <c r="H576" s="258" t="str">
        <f>IF(A576="","",VLOOKUP(A576,'IMPRESSÃO (Aux)'!$A$4:$I$1048576,8,0))</f>
        <v/>
      </c>
      <c r="I576" s="259" t="str">
        <f>IF(A576="","",SUMIF('IMPRESSÃO (Aux)'!$A$4:$A$1048576,IMPRESSÃO!A576,'IMPRESSÃO (Aux)'!$I$4:$I$1048576))</f>
        <v/>
      </c>
    </row>
    <row r="577" spans="1:9" hidden="1" x14ac:dyDescent="0.25">
      <c r="A577" s="258" t="str">
        <f>IF('IMPRESSÃO (Aux)'!K577="","",'IMPRESSÃO (Aux)'!K577)</f>
        <v/>
      </c>
      <c r="B577" s="258" t="str">
        <f>IF(A577="","",VLOOKUP(A577,'IMPRESSÃO (Aux)'!$A$4:$I$1048576,2,0))</f>
        <v/>
      </c>
      <c r="C577" s="258" t="str">
        <f>IF(A577="","",IF(VLOOKUP(A577,'IMPRESSÃO (Aux)'!$A$4:$I$1048576,3,0)=0,"",VLOOKUP(A577,'IMPRESSÃO (Aux)'!$A$4:$I$1048576,3,0)))</f>
        <v/>
      </c>
      <c r="D577" s="258" t="str">
        <f>IF(A577="","",SUMIF('IMPRESSÃO (Aux)'!$A$4:$A$1048576,IMPRESSÃO!A577,'IMPRESSÃO (Aux)'!$D$4:$D$1048576))</f>
        <v/>
      </c>
      <c r="E577" s="258" t="str">
        <f>IF(A577="","",VLOOKUP(A577,'IMPRESSÃO (Aux)'!$A$4:$I$1048576,5,0))</f>
        <v/>
      </c>
      <c r="F577" s="258" t="str">
        <f>IF(A577="","",VLOOKUP(A577,'IMPRESSÃO (Aux)'!$A$4:$I$1048576,6,0))</f>
        <v/>
      </c>
      <c r="G577" s="258" t="str">
        <f>IF(A577="","",VLOOKUP(A577,'IMPRESSÃO (Aux)'!$A$4:$I$1048576,7,0))</f>
        <v/>
      </c>
      <c r="H577" s="258" t="str">
        <f>IF(A577="","",VLOOKUP(A577,'IMPRESSÃO (Aux)'!$A$4:$I$1048576,8,0))</f>
        <v/>
      </c>
      <c r="I577" s="259" t="str">
        <f>IF(A577="","",SUMIF('IMPRESSÃO (Aux)'!$A$4:$A$1048576,IMPRESSÃO!A577,'IMPRESSÃO (Aux)'!$I$4:$I$1048576))</f>
        <v/>
      </c>
    </row>
    <row r="578" spans="1:9" hidden="1" x14ac:dyDescent="0.25">
      <c r="A578" s="258" t="str">
        <f>IF('IMPRESSÃO (Aux)'!K578="","",'IMPRESSÃO (Aux)'!K578)</f>
        <v/>
      </c>
      <c r="B578" s="258" t="str">
        <f>IF(A578="","",VLOOKUP(A578,'IMPRESSÃO (Aux)'!$A$4:$I$1048576,2,0))</f>
        <v/>
      </c>
      <c r="C578" s="258" t="str">
        <f>IF(A578="","",IF(VLOOKUP(A578,'IMPRESSÃO (Aux)'!$A$4:$I$1048576,3,0)=0,"",VLOOKUP(A578,'IMPRESSÃO (Aux)'!$A$4:$I$1048576,3,0)))</f>
        <v/>
      </c>
      <c r="D578" s="258" t="str">
        <f>IF(A578="","",SUMIF('IMPRESSÃO (Aux)'!$A$4:$A$1048576,IMPRESSÃO!A578,'IMPRESSÃO (Aux)'!$D$4:$D$1048576))</f>
        <v/>
      </c>
      <c r="E578" s="258" t="str">
        <f>IF(A578="","",VLOOKUP(A578,'IMPRESSÃO (Aux)'!$A$4:$I$1048576,5,0))</f>
        <v/>
      </c>
      <c r="F578" s="258" t="str">
        <f>IF(A578="","",VLOOKUP(A578,'IMPRESSÃO (Aux)'!$A$4:$I$1048576,6,0))</f>
        <v/>
      </c>
      <c r="G578" s="258" t="str">
        <f>IF(A578="","",VLOOKUP(A578,'IMPRESSÃO (Aux)'!$A$4:$I$1048576,7,0))</f>
        <v/>
      </c>
      <c r="H578" s="258" t="str">
        <f>IF(A578="","",VLOOKUP(A578,'IMPRESSÃO (Aux)'!$A$4:$I$1048576,8,0))</f>
        <v/>
      </c>
      <c r="I578" s="259" t="str">
        <f>IF(A578="","",SUMIF('IMPRESSÃO (Aux)'!$A$4:$A$1048576,IMPRESSÃO!A578,'IMPRESSÃO (Aux)'!$I$4:$I$1048576))</f>
        <v/>
      </c>
    </row>
    <row r="579" spans="1:9" hidden="1" x14ac:dyDescent="0.25">
      <c r="A579" s="258" t="str">
        <f>IF('IMPRESSÃO (Aux)'!K579="","",'IMPRESSÃO (Aux)'!K579)</f>
        <v/>
      </c>
      <c r="B579" s="258" t="str">
        <f>IF(A579="","",VLOOKUP(A579,'IMPRESSÃO (Aux)'!$A$4:$I$1048576,2,0))</f>
        <v/>
      </c>
      <c r="C579" s="258" t="str">
        <f>IF(A579="","",IF(VLOOKUP(A579,'IMPRESSÃO (Aux)'!$A$4:$I$1048576,3,0)=0,"",VLOOKUP(A579,'IMPRESSÃO (Aux)'!$A$4:$I$1048576,3,0)))</f>
        <v/>
      </c>
      <c r="D579" s="258" t="str">
        <f>IF(A579="","",SUMIF('IMPRESSÃO (Aux)'!$A$4:$A$1048576,IMPRESSÃO!A579,'IMPRESSÃO (Aux)'!$D$4:$D$1048576))</f>
        <v/>
      </c>
      <c r="E579" s="258" t="str">
        <f>IF(A579="","",VLOOKUP(A579,'IMPRESSÃO (Aux)'!$A$4:$I$1048576,5,0))</f>
        <v/>
      </c>
      <c r="F579" s="258" t="str">
        <f>IF(A579="","",VLOOKUP(A579,'IMPRESSÃO (Aux)'!$A$4:$I$1048576,6,0))</f>
        <v/>
      </c>
      <c r="G579" s="258" t="str">
        <f>IF(A579="","",VLOOKUP(A579,'IMPRESSÃO (Aux)'!$A$4:$I$1048576,7,0))</f>
        <v/>
      </c>
      <c r="H579" s="258" t="str">
        <f>IF(A579="","",VLOOKUP(A579,'IMPRESSÃO (Aux)'!$A$4:$I$1048576,8,0))</f>
        <v/>
      </c>
      <c r="I579" s="259" t="str">
        <f>IF(A579="","",SUMIF('IMPRESSÃO (Aux)'!$A$4:$A$1048576,IMPRESSÃO!A579,'IMPRESSÃO (Aux)'!$I$4:$I$1048576))</f>
        <v/>
      </c>
    </row>
    <row r="580" spans="1:9" hidden="1" x14ac:dyDescent="0.25">
      <c r="A580" s="258" t="str">
        <f>IF('IMPRESSÃO (Aux)'!K580="","",'IMPRESSÃO (Aux)'!K580)</f>
        <v/>
      </c>
      <c r="B580" s="258" t="str">
        <f>IF(A580="","",VLOOKUP(A580,'IMPRESSÃO (Aux)'!$A$4:$I$1048576,2,0))</f>
        <v/>
      </c>
      <c r="C580" s="258" t="str">
        <f>IF(A580="","",IF(VLOOKUP(A580,'IMPRESSÃO (Aux)'!$A$4:$I$1048576,3,0)=0,"",VLOOKUP(A580,'IMPRESSÃO (Aux)'!$A$4:$I$1048576,3,0)))</f>
        <v/>
      </c>
      <c r="D580" s="258" t="str">
        <f>IF(A580="","",SUMIF('IMPRESSÃO (Aux)'!$A$4:$A$1048576,IMPRESSÃO!A580,'IMPRESSÃO (Aux)'!$D$4:$D$1048576))</f>
        <v/>
      </c>
      <c r="E580" s="258" t="str">
        <f>IF(A580="","",VLOOKUP(A580,'IMPRESSÃO (Aux)'!$A$4:$I$1048576,5,0))</f>
        <v/>
      </c>
      <c r="F580" s="258" t="str">
        <f>IF(A580="","",VLOOKUP(A580,'IMPRESSÃO (Aux)'!$A$4:$I$1048576,6,0))</f>
        <v/>
      </c>
      <c r="G580" s="258" t="str">
        <f>IF(A580="","",VLOOKUP(A580,'IMPRESSÃO (Aux)'!$A$4:$I$1048576,7,0))</f>
        <v/>
      </c>
      <c r="H580" s="258" t="str">
        <f>IF(A580="","",VLOOKUP(A580,'IMPRESSÃO (Aux)'!$A$4:$I$1048576,8,0))</f>
        <v/>
      </c>
      <c r="I580" s="259" t="str">
        <f>IF(A580="","",SUMIF('IMPRESSÃO (Aux)'!$A$4:$A$1048576,IMPRESSÃO!A580,'IMPRESSÃO (Aux)'!$I$4:$I$1048576))</f>
        <v/>
      </c>
    </row>
    <row r="581" spans="1:9" hidden="1" x14ac:dyDescent="0.25">
      <c r="A581" s="258" t="str">
        <f>IF('IMPRESSÃO (Aux)'!K581="","",'IMPRESSÃO (Aux)'!K581)</f>
        <v/>
      </c>
      <c r="B581" s="258" t="str">
        <f>IF(A581="","",VLOOKUP(A581,'IMPRESSÃO (Aux)'!$A$4:$I$1048576,2,0))</f>
        <v/>
      </c>
      <c r="C581" s="258" t="str">
        <f>IF(A581="","",IF(VLOOKUP(A581,'IMPRESSÃO (Aux)'!$A$4:$I$1048576,3,0)=0,"",VLOOKUP(A581,'IMPRESSÃO (Aux)'!$A$4:$I$1048576,3,0)))</f>
        <v/>
      </c>
      <c r="D581" s="258" t="str">
        <f>IF(A581="","",SUMIF('IMPRESSÃO (Aux)'!$A$4:$A$1048576,IMPRESSÃO!A581,'IMPRESSÃO (Aux)'!$D$4:$D$1048576))</f>
        <v/>
      </c>
      <c r="E581" s="258" t="str">
        <f>IF(A581="","",VLOOKUP(A581,'IMPRESSÃO (Aux)'!$A$4:$I$1048576,5,0))</f>
        <v/>
      </c>
      <c r="F581" s="258" t="str">
        <f>IF(A581="","",VLOOKUP(A581,'IMPRESSÃO (Aux)'!$A$4:$I$1048576,6,0))</f>
        <v/>
      </c>
      <c r="G581" s="258" t="str">
        <f>IF(A581="","",VLOOKUP(A581,'IMPRESSÃO (Aux)'!$A$4:$I$1048576,7,0))</f>
        <v/>
      </c>
      <c r="H581" s="258" t="str">
        <f>IF(A581="","",VLOOKUP(A581,'IMPRESSÃO (Aux)'!$A$4:$I$1048576,8,0))</f>
        <v/>
      </c>
      <c r="I581" s="259" t="str">
        <f>IF(A581="","",SUMIF('IMPRESSÃO (Aux)'!$A$4:$A$1048576,IMPRESSÃO!A581,'IMPRESSÃO (Aux)'!$I$4:$I$1048576))</f>
        <v/>
      </c>
    </row>
    <row r="582" spans="1:9" hidden="1" x14ac:dyDescent="0.25">
      <c r="A582" s="258" t="str">
        <f>IF('IMPRESSÃO (Aux)'!K582="","",'IMPRESSÃO (Aux)'!K582)</f>
        <v/>
      </c>
      <c r="B582" s="258" t="str">
        <f>IF(A582="","",VLOOKUP(A582,'IMPRESSÃO (Aux)'!$A$4:$I$1048576,2,0))</f>
        <v/>
      </c>
      <c r="C582" s="258" t="str">
        <f>IF(A582="","",IF(VLOOKUP(A582,'IMPRESSÃO (Aux)'!$A$4:$I$1048576,3,0)=0,"",VLOOKUP(A582,'IMPRESSÃO (Aux)'!$A$4:$I$1048576,3,0)))</f>
        <v/>
      </c>
      <c r="D582" s="258" t="str">
        <f>IF(A582="","",SUMIF('IMPRESSÃO (Aux)'!$A$4:$A$1048576,IMPRESSÃO!A582,'IMPRESSÃO (Aux)'!$D$4:$D$1048576))</f>
        <v/>
      </c>
      <c r="E582" s="258" t="str">
        <f>IF(A582="","",VLOOKUP(A582,'IMPRESSÃO (Aux)'!$A$4:$I$1048576,5,0))</f>
        <v/>
      </c>
      <c r="F582" s="258" t="str">
        <f>IF(A582="","",VLOOKUP(A582,'IMPRESSÃO (Aux)'!$A$4:$I$1048576,6,0))</f>
        <v/>
      </c>
      <c r="G582" s="258" t="str">
        <f>IF(A582="","",VLOOKUP(A582,'IMPRESSÃO (Aux)'!$A$4:$I$1048576,7,0))</f>
        <v/>
      </c>
      <c r="H582" s="258" t="str">
        <f>IF(A582="","",VLOOKUP(A582,'IMPRESSÃO (Aux)'!$A$4:$I$1048576,8,0))</f>
        <v/>
      </c>
      <c r="I582" s="259" t="str">
        <f>IF(A582="","",SUMIF('IMPRESSÃO (Aux)'!$A$4:$A$1048576,IMPRESSÃO!A582,'IMPRESSÃO (Aux)'!$I$4:$I$1048576))</f>
        <v/>
      </c>
    </row>
    <row r="583" spans="1:9" hidden="1" x14ac:dyDescent="0.25">
      <c r="A583" s="258" t="str">
        <f>IF('IMPRESSÃO (Aux)'!K583="","",'IMPRESSÃO (Aux)'!K583)</f>
        <v/>
      </c>
      <c r="B583" s="258" t="str">
        <f>IF(A583="","",VLOOKUP(A583,'IMPRESSÃO (Aux)'!$A$4:$I$1048576,2,0))</f>
        <v/>
      </c>
      <c r="C583" s="258" t="str">
        <f>IF(A583="","",IF(VLOOKUP(A583,'IMPRESSÃO (Aux)'!$A$4:$I$1048576,3,0)=0,"",VLOOKUP(A583,'IMPRESSÃO (Aux)'!$A$4:$I$1048576,3,0)))</f>
        <v/>
      </c>
      <c r="D583" s="258" t="str">
        <f>IF(A583="","",SUMIF('IMPRESSÃO (Aux)'!$A$4:$A$1048576,IMPRESSÃO!A583,'IMPRESSÃO (Aux)'!$D$4:$D$1048576))</f>
        <v/>
      </c>
      <c r="E583" s="258" t="str">
        <f>IF(A583="","",VLOOKUP(A583,'IMPRESSÃO (Aux)'!$A$4:$I$1048576,5,0))</f>
        <v/>
      </c>
      <c r="F583" s="258" t="str">
        <f>IF(A583="","",VLOOKUP(A583,'IMPRESSÃO (Aux)'!$A$4:$I$1048576,6,0))</f>
        <v/>
      </c>
      <c r="G583" s="258" t="str">
        <f>IF(A583="","",VLOOKUP(A583,'IMPRESSÃO (Aux)'!$A$4:$I$1048576,7,0))</f>
        <v/>
      </c>
      <c r="H583" s="258" t="str">
        <f>IF(A583="","",VLOOKUP(A583,'IMPRESSÃO (Aux)'!$A$4:$I$1048576,8,0))</f>
        <v/>
      </c>
      <c r="I583" s="259" t="str">
        <f>IF(A583="","",SUMIF('IMPRESSÃO (Aux)'!$A$4:$A$1048576,IMPRESSÃO!A583,'IMPRESSÃO (Aux)'!$I$4:$I$1048576))</f>
        <v/>
      </c>
    </row>
    <row r="584" spans="1:9" hidden="1" x14ac:dyDescent="0.25">
      <c r="A584" s="258" t="str">
        <f>IF('IMPRESSÃO (Aux)'!K584="","",'IMPRESSÃO (Aux)'!K584)</f>
        <v/>
      </c>
      <c r="B584" s="258" t="str">
        <f>IF(A584="","",VLOOKUP(A584,'IMPRESSÃO (Aux)'!$A$4:$I$1048576,2,0))</f>
        <v/>
      </c>
      <c r="C584" s="258" t="str">
        <f>IF(A584="","",IF(VLOOKUP(A584,'IMPRESSÃO (Aux)'!$A$4:$I$1048576,3,0)=0,"",VLOOKUP(A584,'IMPRESSÃO (Aux)'!$A$4:$I$1048576,3,0)))</f>
        <v/>
      </c>
      <c r="D584" s="258" t="str">
        <f>IF(A584="","",SUMIF('IMPRESSÃO (Aux)'!$A$4:$A$1048576,IMPRESSÃO!A584,'IMPRESSÃO (Aux)'!$D$4:$D$1048576))</f>
        <v/>
      </c>
      <c r="E584" s="258" t="str">
        <f>IF(A584="","",VLOOKUP(A584,'IMPRESSÃO (Aux)'!$A$4:$I$1048576,5,0))</f>
        <v/>
      </c>
      <c r="F584" s="258" t="str">
        <f>IF(A584="","",VLOOKUP(A584,'IMPRESSÃO (Aux)'!$A$4:$I$1048576,6,0))</f>
        <v/>
      </c>
      <c r="G584" s="258" t="str">
        <f>IF(A584="","",VLOOKUP(A584,'IMPRESSÃO (Aux)'!$A$4:$I$1048576,7,0))</f>
        <v/>
      </c>
      <c r="H584" s="258" t="str">
        <f>IF(A584="","",VLOOKUP(A584,'IMPRESSÃO (Aux)'!$A$4:$I$1048576,8,0))</f>
        <v/>
      </c>
      <c r="I584" s="259" t="str">
        <f>IF(A584="","",SUMIF('IMPRESSÃO (Aux)'!$A$4:$A$1048576,IMPRESSÃO!A584,'IMPRESSÃO (Aux)'!$I$4:$I$1048576))</f>
        <v/>
      </c>
    </row>
    <row r="585" spans="1:9" hidden="1" x14ac:dyDescent="0.25">
      <c r="A585" s="258" t="str">
        <f>IF('IMPRESSÃO (Aux)'!K585="","",'IMPRESSÃO (Aux)'!K585)</f>
        <v/>
      </c>
      <c r="B585" s="258" t="str">
        <f>IF(A585="","",VLOOKUP(A585,'IMPRESSÃO (Aux)'!$A$4:$I$1048576,2,0))</f>
        <v/>
      </c>
      <c r="C585" s="258" t="str">
        <f>IF(A585="","",IF(VLOOKUP(A585,'IMPRESSÃO (Aux)'!$A$4:$I$1048576,3,0)=0,"",VLOOKUP(A585,'IMPRESSÃO (Aux)'!$A$4:$I$1048576,3,0)))</f>
        <v/>
      </c>
      <c r="D585" s="258" t="str">
        <f>IF(A585="","",SUMIF('IMPRESSÃO (Aux)'!$A$4:$A$1048576,IMPRESSÃO!A585,'IMPRESSÃO (Aux)'!$D$4:$D$1048576))</f>
        <v/>
      </c>
      <c r="E585" s="258" t="str">
        <f>IF(A585="","",VLOOKUP(A585,'IMPRESSÃO (Aux)'!$A$4:$I$1048576,5,0))</f>
        <v/>
      </c>
      <c r="F585" s="258" t="str">
        <f>IF(A585="","",VLOOKUP(A585,'IMPRESSÃO (Aux)'!$A$4:$I$1048576,6,0))</f>
        <v/>
      </c>
      <c r="G585" s="258" t="str">
        <f>IF(A585="","",VLOOKUP(A585,'IMPRESSÃO (Aux)'!$A$4:$I$1048576,7,0))</f>
        <v/>
      </c>
      <c r="H585" s="258" t="str">
        <f>IF(A585="","",VLOOKUP(A585,'IMPRESSÃO (Aux)'!$A$4:$I$1048576,8,0))</f>
        <v/>
      </c>
      <c r="I585" s="259" t="str">
        <f>IF(A585="","",SUMIF('IMPRESSÃO (Aux)'!$A$4:$A$1048576,IMPRESSÃO!A585,'IMPRESSÃO (Aux)'!$I$4:$I$1048576))</f>
        <v/>
      </c>
    </row>
    <row r="586" spans="1:9" hidden="1" x14ac:dyDescent="0.25">
      <c r="A586" s="258" t="str">
        <f>IF('IMPRESSÃO (Aux)'!K586="","",'IMPRESSÃO (Aux)'!K586)</f>
        <v/>
      </c>
      <c r="B586" s="258" t="str">
        <f>IF(A586="","",VLOOKUP(A586,'IMPRESSÃO (Aux)'!$A$4:$I$1048576,2,0))</f>
        <v/>
      </c>
      <c r="C586" s="258" t="str">
        <f>IF(A586="","",IF(VLOOKUP(A586,'IMPRESSÃO (Aux)'!$A$4:$I$1048576,3,0)=0,"",VLOOKUP(A586,'IMPRESSÃO (Aux)'!$A$4:$I$1048576,3,0)))</f>
        <v/>
      </c>
      <c r="D586" s="258" t="str">
        <f>IF(A586="","",SUMIF('IMPRESSÃO (Aux)'!$A$4:$A$1048576,IMPRESSÃO!A586,'IMPRESSÃO (Aux)'!$D$4:$D$1048576))</f>
        <v/>
      </c>
      <c r="E586" s="258" t="str">
        <f>IF(A586="","",VLOOKUP(A586,'IMPRESSÃO (Aux)'!$A$4:$I$1048576,5,0))</f>
        <v/>
      </c>
      <c r="F586" s="258" t="str">
        <f>IF(A586="","",VLOOKUP(A586,'IMPRESSÃO (Aux)'!$A$4:$I$1048576,6,0))</f>
        <v/>
      </c>
      <c r="G586" s="258" t="str">
        <f>IF(A586="","",VLOOKUP(A586,'IMPRESSÃO (Aux)'!$A$4:$I$1048576,7,0))</f>
        <v/>
      </c>
      <c r="H586" s="258" t="str">
        <f>IF(A586="","",VLOOKUP(A586,'IMPRESSÃO (Aux)'!$A$4:$I$1048576,8,0))</f>
        <v/>
      </c>
      <c r="I586" s="259" t="str">
        <f>IF(A586="","",SUMIF('IMPRESSÃO (Aux)'!$A$4:$A$1048576,IMPRESSÃO!A586,'IMPRESSÃO (Aux)'!$I$4:$I$1048576))</f>
        <v/>
      </c>
    </row>
    <row r="587" spans="1:9" hidden="1" x14ac:dyDescent="0.25">
      <c r="A587" s="258" t="str">
        <f>IF('IMPRESSÃO (Aux)'!K587="","",'IMPRESSÃO (Aux)'!K587)</f>
        <v/>
      </c>
      <c r="B587" s="258" t="str">
        <f>IF(A587="","",VLOOKUP(A587,'IMPRESSÃO (Aux)'!$A$4:$I$1048576,2,0))</f>
        <v/>
      </c>
      <c r="C587" s="258" t="str">
        <f>IF(A587="","",IF(VLOOKUP(A587,'IMPRESSÃO (Aux)'!$A$4:$I$1048576,3,0)=0,"",VLOOKUP(A587,'IMPRESSÃO (Aux)'!$A$4:$I$1048576,3,0)))</f>
        <v/>
      </c>
      <c r="D587" s="258" t="str">
        <f>IF(A587="","",SUMIF('IMPRESSÃO (Aux)'!$A$4:$A$1048576,IMPRESSÃO!A587,'IMPRESSÃO (Aux)'!$D$4:$D$1048576))</f>
        <v/>
      </c>
      <c r="E587" s="258" t="str">
        <f>IF(A587="","",VLOOKUP(A587,'IMPRESSÃO (Aux)'!$A$4:$I$1048576,5,0))</f>
        <v/>
      </c>
      <c r="F587" s="258" t="str">
        <f>IF(A587="","",VLOOKUP(A587,'IMPRESSÃO (Aux)'!$A$4:$I$1048576,6,0))</f>
        <v/>
      </c>
      <c r="G587" s="258" t="str">
        <f>IF(A587="","",VLOOKUP(A587,'IMPRESSÃO (Aux)'!$A$4:$I$1048576,7,0))</f>
        <v/>
      </c>
      <c r="H587" s="258" t="str">
        <f>IF(A587="","",VLOOKUP(A587,'IMPRESSÃO (Aux)'!$A$4:$I$1048576,8,0))</f>
        <v/>
      </c>
      <c r="I587" s="259" t="str">
        <f>IF(A587="","",SUMIF('IMPRESSÃO (Aux)'!$A$4:$A$1048576,IMPRESSÃO!A587,'IMPRESSÃO (Aux)'!$I$4:$I$1048576))</f>
        <v/>
      </c>
    </row>
    <row r="588" spans="1:9" hidden="1" x14ac:dyDescent="0.25">
      <c r="A588" s="258" t="str">
        <f>IF('IMPRESSÃO (Aux)'!K588="","",'IMPRESSÃO (Aux)'!K588)</f>
        <v/>
      </c>
      <c r="B588" s="258" t="str">
        <f>IF(A588="","",VLOOKUP(A588,'IMPRESSÃO (Aux)'!$A$4:$I$1048576,2,0))</f>
        <v/>
      </c>
      <c r="C588" s="258" t="str">
        <f>IF(A588="","",IF(VLOOKUP(A588,'IMPRESSÃO (Aux)'!$A$4:$I$1048576,3,0)=0,"",VLOOKUP(A588,'IMPRESSÃO (Aux)'!$A$4:$I$1048576,3,0)))</f>
        <v/>
      </c>
      <c r="D588" s="258" t="str">
        <f>IF(A588="","",SUMIF('IMPRESSÃO (Aux)'!$A$4:$A$1048576,IMPRESSÃO!A588,'IMPRESSÃO (Aux)'!$D$4:$D$1048576))</f>
        <v/>
      </c>
      <c r="E588" s="258" t="str">
        <f>IF(A588="","",VLOOKUP(A588,'IMPRESSÃO (Aux)'!$A$4:$I$1048576,5,0))</f>
        <v/>
      </c>
      <c r="F588" s="258" t="str">
        <f>IF(A588="","",VLOOKUP(A588,'IMPRESSÃO (Aux)'!$A$4:$I$1048576,6,0))</f>
        <v/>
      </c>
      <c r="G588" s="258" t="str">
        <f>IF(A588="","",VLOOKUP(A588,'IMPRESSÃO (Aux)'!$A$4:$I$1048576,7,0))</f>
        <v/>
      </c>
      <c r="H588" s="258" t="str">
        <f>IF(A588="","",VLOOKUP(A588,'IMPRESSÃO (Aux)'!$A$4:$I$1048576,8,0))</f>
        <v/>
      </c>
      <c r="I588" s="259" t="str">
        <f>IF(A588="","",SUMIF('IMPRESSÃO (Aux)'!$A$4:$A$1048576,IMPRESSÃO!A588,'IMPRESSÃO (Aux)'!$I$4:$I$1048576))</f>
        <v/>
      </c>
    </row>
    <row r="589" spans="1:9" hidden="1" x14ac:dyDescent="0.25">
      <c r="A589" s="258" t="str">
        <f>IF('IMPRESSÃO (Aux)'!K589="","",'IMPRESSÃO (Aux)'!K589)</f>
        <v/>
      </c>
      <c r="B589" s="258" t="str">
        <f>IF(A589="","",VLOOKUP(A589,'IMPRESSÃO (Aux)'!$A$4:$I$1048576,2,0))</f>
        <v/>
      </c>
      <c r="C589" s="258" t="str">
        <f>IF(A589="","",IF(VLOOKUP(A589,'IMPRESSÃO (Aux)'!$A$4:$I$1048576,3,0)=0,"",VLOOKUP(A589,'IMPRESSÃO (Aux)'!$A$4:$I$1048576,3,0)))</f>
        <v/>
      </c>
      <c r="D589" s="258" t="str">
        <f>IF(A589="","",SUMIF('IMPRESSÃO (Aux)'!$A$4:$A$1048576,IMPRESSÃO!A589,'IMPRESSÃO (Aux)'!$D$4:$D$1048576))</f>
        <v/>
      </c>
      <c r="E589" s="258" t="str">
        <f>IF(A589="","",VLOOKUP(A589,'IMPRESSÃO (Aux)'!$A$4:$I$1048576,5,0))</f>
        <v/>
      </c>
      <c r="F589" s="258" t="str">
        <f>IF(A589="","",VLOOKUP(A589,'IMPRESSÃO (Aux)'!$A$4:$I$1048576,6,0))</f>
        <v/>
      </c>
      <c r="G589" s="258" t="str">
        <f>IF(A589="","",VLOOKUP(A589,'IMPRESSÃO (Aux)'!$A$4:$I$1048576,7,0))</f>
        <v/>
      </c>
      <c r="H589" s="258" t="str">
        <f>IF(A589="","",VLOOKUP(A589,'IMPRESSÃO (Aux)'!$A$4:$I$1048576,8,0))</f>
        <v/>
      </c>
      <c r="I589" s="259" t="str">
        <f>IF(A589="","",SUMIF('IMPRESSÃO (Aux)'!$A$4:$A$1048576,IMPRESSÃO!A589,'IMPRESSÃO (Aux)'!$I$4:$I$1048576))</f>
        <v/>
      </c>
    </row>
    <row r="590" spans="1:9" hidden="1" x14ac:dyDescent="0.25">
      <c r="A590" s="258" t="str">
        <f>IF('IMPRESSÃO (Aux)'!K590="","",'IMPRESSÃO (Aux)'!K590)</f>
        <v/>
      </c>
      <c r="B590" s="258" t="str">
        <f>IF(A590="","",VLOOKUP(A590,'IMPRESSÃO (Aux)'!$A$4:$I$1048576,2,0))</f>
        <v/>
      </c>
      <c r="C590" s="258" t="str">
        <f>IF(A590="","",IF(VLOOKUP(A590,'IMPRESSÃO (Aux)'!$A$4:$I$1048576,3,0)=0,"",VLOOKUP(A590,'IMPRESSÃO (Aux)'!$A$4:$I$1048576,3,0)))</f>
        <v/>
      </c>
      <c r="D590" s="258" t="str">
        <f>IF(A590="","",SUMIF('IMPRESSÃO (Aux)'!$A$4:$A$1048576,IMPRESSÃO!A590,'IMPRESSÃO (Aux)'!$D$4:$D$1048576))</f>
        <v/>
      </c>
      <c r="E590" s="258" t="str">
        <f>IF(A590="","",VLOOKUP(A590,'IMPRESSÃO (Aux)'!$A$4:$I$1048576,5,0))</f>
        <v/>
      </c>
      <c r="F590" s="258" t="str">
        <f>IF(A590="","",VLOOKUP(A590,'IMPRESSÃO (Aux)'!$A$4:$I$1048576,6,0))</f>
        <v/>
      </c>
      <c r="G590" s="258" t="str">
        <f>IF(A590="","",VLOOKUP(A590,'IMPRESSÃO (Aux)'!$A$4:$I$1048576,7,0))</f>
        <v/>
      </c>
      <c r="H590" s="258" t="str">
        <f>IF(A590="","",VLOOKUP(A590,'IMPRESSÃO (Aux)'!$A$4:$I$1048576,8,0))</f>
        <v/>
      </c>
      <c r="I590" s="259" t="str">
        <f>IF(A590="","",SUMIF('IMPRESSÃO (Aux)'!$A$4:$A$1048576,IMPRESSÃO!A590,'IMPRESSÃO (Aux)'!$I$4:$I$1048576))</f>
        <v/>
      </c>
    </row>
    <row r="591" spans="1:9" hidden="1" x14ac:dyDescent="0.25">
      <c r="A591" s="258" t="str">
        <f>IF('IMPRESSÃO (Aux)'!K591="","",'IMPRESSÃO (Aux)'!K591)</f>
        <v/>
      </c>
      <c r="B591" s="258" t="str">
        <f>IF(A591="","",VLOOKUP(A591,'IMPRESSÃO (Aux)'!$A$4:$I$1048576,2,0))</f>
        <v/>
      </c>
      <c r="C591" s="258" t="str">
        <f>IF(A591="","",IF(VLOOKUP(A591,'IMPRESSÃO (Aux)'!$A$4:$I$1048576,3,0)=0,"",VLOOKUP(A591,'IMPRESSÃO (Aux)'!$A$4:$I$1048576,3,0)))</f>
        <v/>
      </c>
      <c r="D591" s="258" t="str">
        <f>IF(A591="","",SUMIF('IMPRESSÃO (Aux)'!$A$4:$A$1048576,IMPRESSÃO!A591,'IMPRESSÃO (Aux)'!$D$4:$D$1048576))</f>
        <v/>
      </c>
      <c r="E591" s="258" t="str">
        <f>IF(A591="","",VLOOKUP(A591,'IMPRESSÃO (Aux)'!$A$4:$I$1048576,5,0))</f>
        <v/>
      </c>
      <c r="F591" s="258" t="str">
        <f>IF(A591="","",VLOOKUP(A591,'IMPRESSÃO (Aux)'!$A$4:$I$1048576,6,0))</f>
        <v/>
      </c>
      <c r="G591" s="258" t="str">
        <f>IF(A591="","",VLOOKUP(A591,'IMPRESSÃO (Aux)'!$A$4:$I$1048576,7,0))</f>
        <v/>
      </c>
      <c r="H591" s="258" t="str">
        <f>IF(A591="","",VLOOKUP(A591,'IMPRESSÃO (Aux)'!$A$4:$I$1048576,8,0))</f>
        <v/>
      </c>
      <c r="I591" s="259" t="str">
        <f>IF(A591="","",SUMIF('IMPRESSÃO (Aux)'!$A$4:$A$1048576,IMPRESSÃO!A591,'IMPRESSÃO (Aux)'!$I$4:$I$1048576))</f>
        <v/>
      </c>
    </row>
    <row r="592" spans="1:9" hidden="1" x14ac:dyDescent="0.25">
      <c r="A592" s="258" t="str">
        <f>IF('IMPRESSÃO (Aux)'!K592="","",'IMPRESSÃO (Aux)'!K592)</f>
        <v/>
      </c>
      <c r="B592" s="258" t="str">
        <f>IF(A592="","",VLOOKUP(A592,'IMPRESSÃO (Aux)'!$A$4:$I$1048576,2,0))</f>
        <v/>
      </c>
      <c r="C592" s="258" t="str">
        <f>IF(A592="","",IF(VLOOKUP(A592,'IMPRESSÃO (Aux)'!$A$4:$I$1048576,3,0)=0,"",VLOOKUP(A592,'IMPRESSÃO (Aux)'!$A$4:$I$1048576,3,0)))</f>
        <v/>
      </c>
      <c r="D592" s="258" t="str">
        <f>IF(A592="","",SUMIF('IMPRESSÃO (Aux)'!$A$4:$A$1048576,IMPRESSÃO!A592,'IMPRESSÃO (Aux)'!$D$4:$D$1048576))</f>
        <v/>
      </c>
      <c r="E592" s="258" t="str">
        <f>IF(A592="","",VLOOKUP(A592,'IMPRESSÃO (Aux)'!$A$4:$I$1048576,5,0))</f>
        <v/>
      </c>
      <c r="F592" s="258" t="str">
        <f>IF(A592="","",VLOOKUP(A592,'IMPRESSÃO (Aux)'!$A$4:$I$1048576,6,0))</f>
        <v/>
      </c>
      <c r="G592" s="258" t="str">
        <f>IF(A592="","",VLOOKUP(A592,'IMPRESSÃO (Aux)'!$A$4:$I$1048576,7,0))</f>
        <v/>
      </c>
      <c r="H592" s="258" t="str">
        <f>IF(A592="","",VLOOKUP(A592,'IMPRESSÃO (Aux)'!$A$4:$I$1048576,8,0))</f>
        <v/>
      </c>
      <c r="I592" s="259" t="str">
        <f>IF(A592="","",SUMIF('IMPRESSÃO (Aux)'!$A$4:$A$1048576,IMPRESSÃO!A592,'IMPRESSÃO (Aux)'!$I$4:$I$1048576))</f>
        <v/>
      </c>
    </row>
    <row r="593" spans="1:9" hidden="1" x14ac:dyDescent="0.25">
      <c r="A593" s="258" t="str">
        <f>IF('IMPRESSÃO (Aux)'!K593="","",'IMPRESSÃO (Aux)'!K593)</f>
        <v/>
      </c>
      <c r="B593" s="258" t="str">
        <f>IF(A593="","",VLOOKUP(A593,'IMPRESSÃO (Aux)'!$A$4:$I$1048576,2,0))</f>
        <v/>
      </c>
      <c r="C593" s="258" t="str">
        <f>IF(A593="","",IF(VLOOKUP(A593,'IMPRESSÃO (Aux)'!$A$4:$I$1048576,3,0)=0,"",VLOOKUP(A593,'IMPRESSÃO (Aux)'!$A$4:$I$1048576,3,0)))</f>
        <v/>
      </c>
      <c r="D593" s="258" t="str">
        <f>IF(A593="","",SUMIF('IMPRESSÃO (Aux)'!$A$4:$A$1048576,IMPRESSÃO!A593,'IMPRESSÃO (Aux)'!$D$4:$D$1048576))</f>
        <v/>
      </c>
      <c r="E593" s="258" t="str">
        <f>IF(A593="","",VLOOKUP(A593,'IMPRESSÃO (Aux)'!$A$4:$I$1048576,5,0))</f>
        <v/>
      </c>
      <c r="F593" s="258" t="str">
        <f>IF(A593="","",VLOOKUP(A593,'IMPRESSÃO (Aux)'!$A$4:$I$1048576,6,0))</f>
        <v/>
      </c>
      <c r="G593" s="258" t="str">
        <f>IF(A593="","",VLOOKUP(A593,'IMPRESSÃO (Aux)'!$A$4:$I$1048576,7,0))</f>
        <v/>
      </c>
      <c r="H593" s="258" t="str">
        <f>IF(A593="","",VLOOKUP(A593,'IMPRESSÃO (Aux)'!$A$4:$I$1048576,8,0))</f>
        <v/>
      </c>
      <c r="I593" s="259" t="str">
        <f>IF(A593="","",SUMIF('IMPRESSÃO (Aux)'!$A$4:$A$1048576,IMPRESSÃO!A593,'IMPRESSÃO (Aux)'!$I$4:$I$1048576))</f>
        <v/>
      </c>
    </row>
    <row r="594" spans="1:9" hidden="1" x14ac:dyDescent="0.25">
      <c r="A594" s="258" t="str">
        <f>IF('IMPRESSÃO (Aux)'!K594="","",'IMPRESSÃO (Aux)'!K594)</f>
        <v/>
      </c>
      <c r="B594" s="258" t="str">
        <f>IF(A594="","",VLOOKUP(A594,'IMPRESSÃO (Aux)'!$A$4:$I$1048576,2,0))</f>
        <v/>
      </c>
      <c r="C594" s="258" t="str">
        <f>IF(A594="","",IF(VLOOKUP(A594,'IMPRESSÃO (Aux)'!$A$4:$I$1048576,3,0)=0,"",VLOOKUP(A594,'IMPRESSÃO (Aux)'!$A$4:$I$1048576,3,0)))</f>
        <v/>
      </c>
      <c r="D594" s="258" t="str">
        <f>IF(A594="","",SUMIF('IMPRESSÃO (Aux)'!$A$4:$A$1048576,IMPRESSÃO!A594,'IMPRESSÃO (Aux)'!$D$4:$D$1048576))</f>
        <v/>
      </c>
      <c r="E594" s="258" t="str">
        <f>IF(A594="","",VLOOKUP(A594,'IMPRESSÃO (Aux)'!$A$4:$I$1048576,5,0))</f>
        <v/>
      </c>
      <c r="F594" s="258" t="str">
        <f>IF(A594="","",VLOOKUP(A594,'IMPRESSÃO (Aux)'!$A$4:$I$1048576,6,0))</f>
        <v/>
      </c>
      <c r="G594" s="258" t="str">
        <f>IF(A594="","",VLOOKUP(A594,'IMPRESSÃO (Aux)'!$A$4:$I$1048576,7,0))</f>
        <v/>
      </c>
      <c r="H594" s="258" t="str">
        <f>IF(A594="","",VLOOKUP(A594,'IMPRESSÃO (Aux)'!$A$4:$I$1048576,8,0))</f>
        <v/>
      </c>
      <c r="I594" s="259" t="str">
        <f>IF(A594="","",SUMIF('IMPRESSÃO (Aux)'!$A$4:$A$1048576,IMPRESSÃO!A594,'IMPRESSÃO (Aux)'!$I$4:$I$1048576))</f>
        <v/>
      </c>
    </row>
    <row r="595" spans="1:9" hidden="1" x14ac:dyDescent="0.25">
      <c r="A595" s="258" t="str">
        <f>IF('IMPRESSÃO (Aux)'!K595="","",'IMPRESSÃO (Aux)'!K595)</f>
        <v/>
      </c>
      <c r="B595" s="258" t="str">
        <f>IF(A595="","",VLOOKUP(A595,'IMPRESSÃO (Aux)'!$A$4:$I$1048576,2,0))</f>
        <v/>
      </c>
      <c r="C595" s="258" t="str">
        <f>IF(A595="","",IF(VLOOKUP(A595,'IMPRESSÃO (Aux)'!$A$4:$I$1048576,3,0)=0,"",VLOOKUP(A595,'IMPRESSÃO (Aux)'!$A$4:$I$1048576,3,0)))</f>
        <v/>
      </c>
      <c r="D595" s="258" t="str">
        <f>IF(A595="","",SUMIF('IMPRESSÃO (Aux)'!$A$4:$A$1048576,IMPRESSÃO!A595,'IMPRESSÃO (Aux)'!$D$4:$D$1048576))</f>
        <v/>
      </c>
      <c r="E595" s="258" t="str">
        <f>IF(A595="","",VLOOKUP(A595,'IMPRESSÃO (Aux)'!$A$4:$I$1048576,5,0))</f>
        <v/>
      </c>
      <c r="F595" s="258" t="str">
        <f>IF(A595="","",VLOOKUP(A595,'IMPRESSÃO (Aux)'!$A$4:$I$1048576,6,0))</f>
        <v/>
      </c>
      <c r="G595" s="258" t="str">
        <f>IF(A595="","",VLOOKUP(A595,'IMPRESSÃO (Aux)'!$A$4:$I$1048576,7,0))</f>
        <v/>
      </c>
      <c r="H595" s="258" t="str">
        <f>IF(A595="","",VLOOKUP(A595,'IMPRESSÃO (Aux)'!$A$4:$I$1048576,8,0))</f>
        <v/>
      </c>
      <c r="I595" s="259" t="str">
        <f>IF(A595="","",SUMIF('IMPRESSÃO (Aux)'!$A$4:$A$1048576,IMPRESSÃO!A595,'IMPRESSÃO (Aux)'!$I$4:$I$1048576))</f>
        <v/>
      </c>
    </row>
    <row r="596" spans="1:9" hidden="1" x14ac:dyDescent="0.25">
      <c r="A596" s="258" t="str">
        <f>IF('IMPRESSÃO (Aux)'!K596="","",'IMPRESSÃO (Aux)'!K596)</f>
        <v/>
      </c>
      <c r="B596" s="258" t="str">
        <f>IF(A596="","",VLOOKUP(A596,'IMPRESSÃO (Aux)'!$A$4:$I$1048576,2,0))</f>
        <v/>
      </c>
      <c r="C596" s="258" t="str">
        <f>IF(A596="","",IF(VLOOKUP(A596,'IMPRESSÃO (Aux)'!$A$4:$I$1048576,3,0)=0,"",VLOOKUP(A596,'IMPRESSÃO (Aux)'!$A$4:$I$1048576,3,0)))</f>
        <v/>
      </c>
      <c r="D596" s="258" t="str">
        <f>IF(A596="","",SUMIF('IMPRESSÃO (Aux)'!$A$4:$A$1048576,IMPRESSÃO!A596,'IMPRESSÃO (Aux)'!$D$4:$D$1048576))</f>
        <v/>
      </c>
      <c r="E596" s="258" t="str">
        <f>IF(A596="","",VLOOKUP(A596,'IMPRESSÃO (Aux)'!$A$4:$I$1048576,5,0))</f>
        <v/>
      </c>
      <c r="F596" s="258" t="str">
        <f>IF(A596="","",VLOOKUP(A596,'IMPRESSÃO (Aux)'!$A$4:$I$1048576,6,0))</f>
        <v/>
      </c>
      <c r="G596" s="258" t="str">
        <f>IF(A596="","",VLOOKUP(A596,'IMPRESSÃO (Aux)'!$A$4:$I$1048576,7,0))</f>
        <v/>
      </c>
      <c r="H596" s="258" t="str">
        <f>IF(A596="","",VLOOKUP(A596,'IMPRESSÃO (Aux)'!$A$4:$I$1048576,8,0))</f>
        <v/>
      </c>
      <c r="I596" s="259" t="str">
        <f>IF(A596="","",SUMIF('IMPRESSÃO (Aux)'!$A$4:$A$1048576,IMPRESSÃO!A596,'IMPRESSÃO (Aux)'!$I$4:$I$1048576))</f>
        <v/>
      </c>
    </row>
    <row r="597" spans="1:9" hidden="1" x14ac:dyDescent="0.25">
      <c r="A597" s="258" t="str">
        <f>IF('IMPRESSÃO (Aux)'!K597="","",'IMPRESSÃO (Aux)'!K597)</f>
        <v/>
      </c>
      <c r="B597" s="258" t="str">
        <f>IF(A597="","",VLOOKUP(A597,'IMPRESSÃO (Aux)'!$A$4:$I$1048576,2,0))</f>
        <v/>
      </c>
      <c r="C597" s="258" t="str">
        <f>IF(A597="","",IF(VLOOKUP(A597,'IMPRESSÃO (Aux)'!$A$4:$I$1048576,3,0)=0,"",VLOOKUP(A597,'IMPRESSÃO (Aux)'!$A$4:$I$1048576,3,0)))</f>
        <v/>
      </c>
      <c r="D597" s="258" t="str">
        <f>IF(A597="","",SUMIF('IMPRESSÃO (Aux)'!$A$4:$A$1048576,IMPRESSÃO!A597,'IMPRESSÃO (Aux)'!$D$4:$D$1048576))</f>
        <v/>
      </c>
      <c r="E597" s="258" t="str">
        <f>IF(A597="","",VLOOKUP(A597,'IMPRESSÃO (Aux)'!$A$4:$I$1048576,5,0))</f>
        <v/>
      </c>
      <c r="F597" s="258" t="str">
        <f>IF(A597="","",VLOOKUP(A597,'IMPRESSÃO (Aux)'!$A$4:$I$1048576,6,0))</f>
        <v/>
      </c>
      <c r="G597" s="258" t="str">
        <f>IF(A597="","",VLOOKUP(A597,'IMPRESSÃO (Aux)'!$A$4:$I$1048576,7,0))</f>
        <v/>
      </c>
      <c r="H597" s="258" t="str">
        <f>IF(A597="","",VLOOKUP(A597,'IMPRESSÃO (Aux)'!$A$4:$I$1048576,8,0))</f>
        <v/>
      </c>
      <c r="I597" s="259" t="str">
        <f>IF(A597="","",SUMIF('IMPRESSÃO (Aux)'!$A$4:$A$1048576,IMPRESSÃO!A597,'IMPRESSÃO (Aux)'!$I$4:$I$1048576))</f>
        <v/>
      </c>
    </row>
    <row r="598" spans="1:9" hidden="1" x14ac:dyDescent="0.25">
      <c r="A598" s="258" t="str">
        <f>IF('IMPRESSÃO (Aux)'!K598="","",'IMPRESSÃO (Aux)'!K598)</f>
        <v/>
      </c>
      <c r="B598" s="258" t="str">
        <f>IF(A598="","",VLOOKUP(A598,'IMPRESSÃO (Aux)'!$A$4:$I$1048576,2,0))</f>
        <v/>
      </c>
      <c r="C598" s="258" t="str">
        <f>IF(A598="","",IF(VLOOKUP(A598,'IMPRESSÃO (Aux)'!$A$4:$I$1048576,3,0)=0,"",VLOOKUP(A598,'IMPRESSÃO (Aux)'!$A$4:$I$1048576,3,0)))</f>
        <v/>
      </c>
      <c r="D598" s="258" t="str">
        <f>IF(A598="","",SUMIF('IMPRESSÃO (Aux)'!$A$4:$A$1048576,IMPRESSÃO!A598,'IMPRESSÃO (Aux)'!$D$4:$D$1048576))</f>
        <v/>
      </c>
      <c r="E598" s="258" t="str">
        <f>IF(A598="","",VLOOKUP(A598,'IMPRESSÃO (Aux)'!$A$4:$I$1048576,5,0))</f>
        <v/>
      </c>
      <c r="F598" s="258" t="str">
        <f>IF(A598="","",VLOOKUP(A598,'IMPRESSÃO (Aux)'!$A$4:$I$1048576,6,0))</f>
        <v/>
      </c>
      <c r="G598" s="258" t="str">
        <f>IF(A598="","",VLOOKUP(A598,'IMPRESSÃO (Aux)'!$A$4:$I$1048576,7,0))</f>
        <v/>
      </c>
      <c r="H598" s="258" t="str">
        <f>IF(A598="","",VLOOKUP(A598,'IMPRESSÃO (Aux)'!$A$4:$I$1048576,8,0))</f>
        <v/>
      </c>
      <c r="I598" s="259" t="str">
        <f>IF(A598="","",SUMIF('IMPRESSÃO (Aux)'!$A$4:$A$1048576,IMPRESSÃO!A598,'IMPRESSÃO (Aux)'!$I$4:$I$1048576))</f>
        <v/>
      </c>
    </row>
    <row r="599" spans="1:9" hidden="1" x14ac:dyDescent="0.25">
      <c r="A599" s="258" t="str">
        <f>IF('IMPRESSÃO (Aux)'!K599="","",'IMPRESSÃO (Aux)'!K599)</f>
        <v/>
      </c>
      <c r="B599" s="258" t="str">
        <f>IF(A599="","",VLOOKUP(A599,'IMPRESSÃO (Aux)'!$A$4:$I$1048576,2,0))</f>
        <v/>
      </c>
      <c r="C599" s="258" t="str">
        <f>IF(A599="","",IF(VLOOKUP(A599,'IMPRESSÃO (Aux)'!$A$4:$I$1048576,3,0)=0,"",VLOOKUP(A599,'IMPRESSÃO (Aux)'!$A$4:$I$1048576,3,0)))</f>
        <v/>
      </c>
      <c r="D599" s="258" t="str">
        <f>IF(A599="","",SUMIF('IMPRESSÃO (Aux)'!$A$4:$A$1048576,IMPRESSÃO!A599,'IMPRESSÃO (Aux)'!$D$4:$D$1048576))</f>
        <v/>
      </c>
      <c r="E599" s="258" t="str">
        <f>IF(A599="","",VLOOKUP(A599,'IMPRESSÃO (Aux)'!$A$4:$I$1048576,5,0))</f>
        <v/>
      </c>
      <c r="F599" s="258" t="str">
        <f>IF(A599="","",VLOOKUP(A599,'IMPRESSÃO (Aux)'!$A$4:$I$1048576,6,0))</f>
        <v/>
      </c>
      <c r="G599" s="258" t="str">
        <f>IF(A599="","",VLOOKUP(A599,'IMPRESSÃO (Aux)'!$A$4:$I$1048576,7,0))</f>
        <v/>
      </c>
      <c r="H599" s="258" t="str">
        <f>IF(A599="","",VLOOKUP(A599,'IMPRESSÃO (Aux)'!$A$4:$I$1048576,8,0))</f>
        <v/>
      </c>
      <c r="I599" s="259" t="str">
        <f>IF(A599="","",SUMIF('IMPRESSÃO (Aux)'!$A$4:$A$1048576,IMPRESSÃO!A599,'IMPRESSÃO (Aux)'!$I$4:$I$1048576))</f>
        <v/>
      </c>
    </row>
    <row r="600" spans="1:9" hidden="1" x14ac:dyDescent="0.25">
      <c r="A600" s="258" t="str">
        <f>IF('IMPRESSÃO (Aux)'!K600="","",'IMPRESSÃO (Aux)'!K600)</f>
        <v/>
      </c>
      <c r="B600" s="258" t="str">
        <f>IF(A600="","",VLOOKUP(A600,'IMPRESSÃO (Aux)'!$A$4:$I$1048576,2,0))</f>
        <v/>
      </c>
      <c r="C600" s="258" t="str">
        <f>IF(A600="","",IF(VLOOKUP(A600,'IMPRESSÃO (Aux)'!$A$4:$I$1048576,3,0)=0,"",VLOOKUP(A600,'IMPRESSÃO (Aux)'!$A$4:$I$1048576,3,0)))</f>
        <v/>
      </c>
      <c r="D600" s="258" t="str">
        <f>IF(A600="","",SUMIF('IMPRESSÃO (Aux)'!$A$4:$A$1048576,IMPRESSÃO!A600,'IMPRESSÃO (Aux)'!$D$4:$D$1048576))</f>
        <v/>
      </c>
      <c r="E600" s="258" t="str">
        <f>IF(A600="","",VLOOKUP(A600,'IMPRESSÃO (Aux)'!$A$4:$I$1048576,5,0))</f>
        <v/>
      </c>
      <c r="F600" s="258" t="str">
        <f>IF(A600="","",VLOOKUP(A600,'IMPRESSÃO (Aux)'!$A$4:$I$1048576,6,0))</f>
        <v/>
      </c>
      <c r="G600" s="258" t="str">
        <f>IF(A600="","",VLOOKUP(A600,'IMPRESSÃO (Aux)'!$A$4:$I$1048576,7,0))</f>
        <v/>
      </c>
      <c r="H600" s="258" t="str">
        <f>IF(A600="","",VLOOKUP(A600,'IMPRESSÃO (Aux)'!$A$4:$I$1048576,8,0))</f>
        <v/>
      </c>
      <c r="I600" s="259" t="str">
        <f>IF(A600="","",SUMIF('IMPRESSÃO (Aux)'!$A$4:$A$1048576,IMPRESSÃO!A600,'IMPRESSÃO (Aux)'!$I$4:$I$1048576))</f>
        <v/>
      </c>
    </row>
    <row r="601" spans="1:9" hidden="1" x14ac:dyDescent="0.25">
      <c r="A601" s="258" t="str">
        <f>IF('IMPRESSÃO (Aux)'!K601="","",'IMPRESSÃO (Aux)'!K601)</f>
        <v/>
      </c>
      <c r="B601" s="258" t="str">
        <f>IF(A601="","",VLOOKUP(A601,'IMPRESSÃO (Aux)'!$A$4:$I$1048576,2,0))</f>
        <v/>
      </c>
      <c r="C601" s="258" t="str">
        <f>IF(A601="","",IF(VLOOKUP(A601,'IMPRESSÃO (Aux)'!$A$4:$I$1048576,3,0)=0,"",VLOOKUP(A601,'IMPRESSÃO (Aux)'!$A$4:$I$1048576,3,0)))</f>
        <v/>
      </c>
      <c r="D601" s="258" t="str">
        <f>IF(A601="","",SUMIF('IMPRESSÃO (Aux)'!$A$4:$A$1048576,IMPRESSÃO!A601,'IMPRESSÃO (Aux)'!$D$4:$D$1048576))</f>
        <v/>
      </c>
      <c r="E601" s="258" t="str">
        <f>IF(A601="","",VLOOKUP(A601,'IMPRESSÃO (Aux)'!$A$4:$I$1048576,5,0))</f>
        <v/>
      </c>
      <c r="F601" s="258" t="str">
        <f>IF(A601="","",VLOOKUP(A601,'IMPRESSÃO (Aux)'!$A$4:$I$1048576,6,0))</f>
        <v/>
      </c>
      <c r="G601" s="258" t="str">
        <f>IF(A601="","",VLOOKUP(A601,'IMPRESSÃO (Aux)'!$A$4:$I$1048576,7,0))</f>
        <v/>
      </c>
      <c r="H601" s="258" t="str">
        <f>IF(A601="","",VLOOKUP(A601,'IMPRESSÃO (Aux)'!$A$4:$I$1048576,8,0))</f>
        <v/>
      </c>
      <c r="I601" s="259" t="str">
        <f>IF(A601="","",SUMIF('IMPRESSÃO (Aux)'!$A$4:$A$1048576,IMPRESSÃO!A601,'IMPRESSÃO (Aux)'!$I$4:$I$1048576))</f>
        <v/>
      </c>
    </row>
    <row r="602" spans="1:9" hidden="1" x14ac:dyDescent="0.25">
      <c r="A602" s="258" t="str">
        <f>IF('IMPRESSÃO (Aux)'!K602="","",'IMPRESSÃO (Aux)'!K602)</f>
        <v/>
      </c>
      <c r="B602" s="258" t="str">
        <f>IF(A602="","",VLOOKUP(A602,'IMPRESSÃO (Aux)'!$A$4:$I$1048576,2,0))</f>
        <v/>
      </c>
      <c r="C602" s="258" t="str">
        <f>IF(A602="","",IF(VLOOKUP(A602,'IMPRESSÃO (Aux)'!$A$4:$I$1048576,3,0)=0,"",VLOOKUP(A602,'IMPRESSÃO (Aux)'!$A$4:$I$1048576,3,0)))</f>
        <v/>
      </c>
      <c r="D602" s="258" t="str">
        <f>IF(A602="","",SUMIF('IMPRESSÃO (Aux)'!$A$4:$A$1048576,IMPRESSÃO!A602,'IMPRESSÃO (Aux)'!$D$4:$D$1048576))</f>
        <v/>
      </c>
      <c r="E602" s="258" t="str">
        <f>IF(A602="","",VLOOKUP(A602,'IMPRESSÃO (Aux)'!$A$4:$I$1048576,5,0))</f>
        <v/>
      </c>
      <c r="F602" s="258" t="str">
        <f>IF(A602="","",VLOOKUP(A602,'IMPRESSÃO (Aux)'!$A$4:$I$1048576,6,0))</f>
        <v/>
      </c>
      <c r="G602" s="258" t="str">
        <f>IF(A602="","",VLOOKUP(A602,'IMPRESSÃO (Aux)'!$A$4:$I$1048576,7,0))</f>
        <v/>
      </c>
      <c r="H602" s="258" t="str">
        <f>IF(A602="","",VLOOKUP(A602,'IMPRESSÃO (Aux)'!$A$4:$I$1048576,8,0))</f>
        <v/>
      </c>
      <c r="I602" s="259" t="str">
        <f>IF(A602="","",SUMIF('IMPRESSÃO (Aux)'!$A$4:$A$1048576,IMPRESSÃO!A602,'IMPRESSÃO (Aux)'!$I$4:$I$1048576))</f>
        <v/>
      </c>
    </row>
    <row r="603" spans="1:9" hidden="1" x14ac:dyDescent="0.25">
      <c r="A603" s="258" t="str">
        <f>IF('IMPRESSÃO (Aux)'!K603="","",'IMPRESSÃO (Aux)'!K603)</f>
        <v/>
      </c>
      <c r="B603" s="258" t="str">
        <f>IF(A603="","",VLOOKUP(A603,'IMPRESSÃO (Aux)'!$A$4:$I$1048576,2,0))</f>
        <v/>
      </c>
      <c r="C603" s="258" t="str">
        <f>IF(A603="","",IF(VLOOKUP(A603,'IMPRESSÃO (Aux)'!$A$4:$I$1048576,3,0)=0,"",VLOOKUP(A603,'IMPRESSÃO (Aux)'!$A$4:$I$1048576,3,0)))</f>
        <v/>
      </c>
      <c r="D603" s="258" t="str">
        <f>IF(A603="","",SUMIF('IMPRESSÃO (Aux)'!$A$4:$A$1048576,IMPRESSÃO!A603,'IMPRESSÃO (Aux)'!$D$4:$D$1048576))</f>
        <v/>
      </c>
      <c r="E603" s="258" t="str">
        <f>IF(A603="","",VLOOKUP(A603,'IMPRESSÃO (Aux)'!$A$4:$I$1048576,5,0))</f>
        <v/>
      </c>
      <c r="F603" s="258" t="str">
        <f>IF(A603="","",VLOOKUP(A603,'IMPRESSÃO (Aux)'!$A$4:$I$1048576,6,0))</f>
        <v/>
      </c>
      <c r="G603" s="258" t="str">
        <f>IF(A603="","",VLOOKUP(A603,'IMPRESSÃO (Aux)'!$A$4:$I$1048576,7,0))</f>
        <v/>
      </c>
      <c r="H603" s="258" t="str">
        <f>IF(A603="","",VLOOKUP(A603,'IMPRESSÃO (Aux)'!$A$4:$I$1048576,8,0))</f>
        <v/>
      </c>
      <c r="I603" s="259" t="str">
        <f>IF(A603="","",SUMIF('IMPRESSÃO (Aux)'!$A$4:$A$1048576,IMPRESSÃO!A603,'IMPRESSÃO (Aux)'!$I$4:$I$1048576))</f>
        <v/>
      </c>
    </row>
    <row r="604" spans="1:9" hidden="1" x14ac:dyDescent="0.25">
      <c r="A604" s="258" t="str">
        <f>IF('IMPRESSÃO (Aux)'!K604="","",'IMPRESSÃO (Aux)'!K604)</f>
        <v/>
      </c>
      <c r="B604" s="258" t="str">
        <f>IF(A604="","",VLOOKUP(A604,'IMPRESSÃO (Aux)'!$A$4:$I$1048576,2,0))</f>
        <v/>
      </c>
      <c r="C604" s="258" t="str">
        <f>IF(A604="","",IF(VLOOKUP(A604,'IMPRESSÃO (Aux)'!$A$4:$I$1048576,3,0)=0,"",VLOOKUP(A604,'IMPRESSÃO (Aux)'!$A$4:$I$1048576,3,0)))</f>
        <v/>
      </c>
      <c r="D604" s="258" t="str">
        <f>IF(A604="","",SUMIF('IMPRESSÃO (Aux)'!$A$4:$A$1048576,IMPRESSÃO!A604,'IMPRESSÃO (Aux)'!$D$4:$D$1048576))</f>
        <v/>
      </c>
      <c r="E604" s="258" t="str">
        <f>IF(A604="","",VLOOKUP(A604,'IMPRESSÃO (Aux)'!$A$4:$I$1048576,5,0))</f>
        <v/>
      </c>
      <c r="F604" s="258" t="str">
        <f>IF(A604="","",VLOOKUP(A604,'IMPRESSÃO (Aux)'!$A$4:$I$1048576,6,0))</f>
        <v/>
      </c>
      <c r="G604" s="258" t="str">
        <f>IF(A604="","",VLOOKUP(A604,'IMPRESSÃO (Aux)'!$A$4:$I$1048576,7,0))</f>
        <v/>
      </c>
      <c r="H604" s="258" t="str">
        <f>IF(A604="","",VLOOKUP(A604,'IMPRESSÃO (Aux)'!$A$4:$I$1048576,8,0))</f>
        <v/>
      </c>
      <c r="I604" s="259" t="str">
        <f>IF(A604="","",SUMIF('IMPRESSÃO (Aux)'!$A$4:$A$1048576,IMPRESSÃO!A604,'IMPRESSÃO (Aux)'!$I$4:$I$1048576))</f>
        <v/>
      </c>
    </row>
    <row r="605" spans="1:9" hidden="1" x14ac:dyDescent="0.25">
      <c r="A605" s="258" t="str">
        <f>IF('IMPRESSÃO (Aux)'!K605="","",'IMPRESSÃO (Aux)'!K605)</f>
        <v/>
      </c>
      <c r="B605" s="258" t="str">
        <f>IF(A605="","",VLOOKUP(A605,'IMPRESSÃO (Aux)'!$A$4:$I$1048576,2,0))</f>
        <v/>
      </c>
      <c r="C605" s="258" t="str">
        <f>IF(A605="","",IF(VLOOKUP(A605,'IMPRESSÃO (Aux)'!$A$4:$I$1048576,3,0)=0,"",VLOOKUP(A605,'IMPRESSÃO (Aux)'!$A$4:$I$1048576,3,0)))</f>
        <v/>
      </c>
      <c r="D605" s="258" t="str">
        <f>IF(A605="","",SUMIF('IMPRESSÃO (Aux)'!$A$4:$A$1048576,IMPRESSÃO!A605,'IMPRESSÃO (Aux)'!$D$4:$D$1048576))</f>
        <v/>
      </c>
      <c r="E605" s="258" t="str">
        <f>IF(A605="","",VLOOKUP(A605,'IMPRESSÃO (Aux)'!$A$4:$I$1048576,5,0))</f>
        <v/>
      </c>
      <c r="F605" s="258" t="str">
        <f>IF(A605="","",VLOOKUP(A605,'IMPRESSÃO (Aux)'!$A$4:$I$1048576,6,0))</f>
        <v/>
      </c>
      <c r="G605" s="258" t="str">
        <f>IF(A605="","",VLOOKUP(A605,'IMPRESSÃO (Aux)'!$A$4:$I$1048576,7,0))</f>
        <v/>
      </c>
      <c r="H605" s="258" t="str">
        <f>IF(A605="","",VLOOKUP(A605,'IMPRESSÃO (Aux)'!$A$4:$I$1048576,8,0))</f>
        <v/>
      </c>
      <c r="I605" s="259" t="str">
        <f>IF(A605="","",SUMIF('IMPRESSÃO (Aux)'!$A$4:$A$1048576,IMPRESSÃO!A605,'IMPRESSÃO (Aux)'!$I$4:$I$1048576))</f>
        <v/>
      </c>
    </row>
    <row r="606" spans="1:9" hidden="1" x14ac:dyDescent="0.25">
      <c r="A606" s="258" t="str">
        <f>IF('IMPRESSÃO (Aux)'!K606="","",'IMPRESSÃO (Aux)'!K606)</f>
        <v/>
      </c>
      <c r="B606" s="258" t="str">
        <f>IF(A606="","",VLOOKUP(A606,'IMPRESSÃO (Aux)'!$A$4:$I$1048576,2,0))</f>
        <v/>
      </c>
      <c r="C606" s="258" t="str">
        <f>IF(A606="","",IF(VLOOKUP(A606,'IMPRESSÃO (Aux)'!$A$4:$I$1048576,3,0)=0,"",VLOOKUP(A606,'IMPRESSÃO (Aux)'!$A$4:$I$1048576,3,0)))</f>
        <v/>
      </c>
      <c r="D606" s="258" t="str">
        <f>IF(A606="","",SUMIF('IMPRESSÃO (Aux)'!$A$4:$A$1048576,IMPRESSÃO!A606,'IMPRESSÃO (Aux)'!$D$4:$D$1048576))</f>
        <v/>
      </c>
      <c r="E606" s="258" t="str">
        <f>IF(A606="","",VLOOKUP(A606,'IMPRESSÃO (Aux)'!$A$4:$I$1048576,5,0))</f>
        <v/>
      </c>
      <c r="F606" s="258" t="str">
        <f>IF(A606="","",VLOOKUP(A606,'IMPRESSÃO (Aux)'!$A$4:$I$1048576,6,0))</f>
        <v/>
      </c>
      <c r="G606" s="258" t="str">
        <f>IF(A606="","",VLOOKUP(A606,'IMPRESSÃO (Aux)'!$A$4:$I$1048576,7,0))</f>
        <v/>
      </c>
      <c r="H606" s="258" t="str">
        <f>IF(A606="","",VLOOKUP(A606,'IMPRESSÃO (Aux)'!$A$4:$I$1048576,8,0))</f>
        <v/>
      </c>
      <c r="I606" s="259" t="str">
        <f>IF(A606="","",SUMIF('IMPRESSÃO (Aux)'!$A$4:$A$1048576,IMPRESSÃO!A606,'IMPRESSÃO (Aux)'!$I$4:$I$1048576))</f>
        <v/>
      </c>
    </row>
    <row r="607" spans="1:9" hidden="1" x14ac:dyDescent="0.25">
      <c r="A607" s="258" t="str">
        <f>IF('IMPRESSÃO (Aux)'!K607="","",'IMPRESSÃO (Aux)'!K607)</f>
        <v/>
      </c>
      <c r="B607" s="258" t="str">
        <f>IF(A607="","",VLOOKUP(A607,'IMPRESSÃO (Aux)'!$A$4:$I$1048576,2,0))</f>
        <v/>
      </c>
      <c r="C607" s="258" t="str">
        <f>IF(A607="","",IF(VLOOKUP(A607,'IMPRESSÃO (Aux)'!$A$4:$I$1048576,3,0)=0,"",VLOOKUP(A607,'IMPRESSÃO (Aux)'!$A$4:$I$1048576,3,0)))</f>
        <v/>
      </c>
      <c r="D607" s="258" t="str">
        <f>IF(A607="","",SUMIF('IMPRESSÃO (Aux)'!$A$4:$A$1048576,IMPRESSÃO!A607,'IMPRESSÃO (Aux)'!$D$4:$D$1048576))</f>
        <v/>
      </c>
      <c r="E607" s="258" t="str">
        <f>IF(A607="","",VLOOKUP(A607,'IMPRESSÃO (Aux)'!$A$4:$I$1048576,5,0))</f>
        <v/>
      </c>
      <c r="F607" s="258" t="str">
        <f>IF(A607="","",VLOOKUP(A607,'IMPRESSÃO (Aux)'!$A$4:$I$1048576,6,0))</f>
        <v/>
      </c>
      <c r="G607" s="258" t="str">
        <f>IF(A607="","",VLOOKUP(A607,'IMPRESSÃO (Aux)'!$A$4:$I$1048576,7,0))</f>
        <v/>
      </c>
      <c r="H607" s="258" t="str">
        <f>IF(A607="","",VLOOKUP(A607,'IMPRESSÃO (Aux)'!$A$4:$I$1048576,8,0))</f>
        <v/>
      </c>
      <c r="I607" s="259" t="str">
        <f>IF(A607="","",SUMIF('IMPRESSÃO (Aux)'!$A$4:$A$1048576,IMPRESSÃO!A607,'IMPRESSÃO (Aux)'!$I$4:$I$1048576))</f>
        <v/>
      </c>
    </row>
    <row r="608" spans="1:9" hidden="1" x14ac:dyDescent="0.25">
      <c r="A608" s="258" t="str">
        <f>IF('IMPRESSÃO (Aux)'!K608="","",'IMPRESSÃO (Aux)'!K608)</f>
        <v/>
      </c>
      <c r="B608" s="258" t="str">
        <f>IF(A608="","",VLOOKUP(A608,'IMPRESSÃO (Aux)'!$A$4:$I$1048576,2,0))</f>
        <v/>
      </c>
      <c r="C608" s="258" t="str">
        <f>IF(A608="","",IF(VLOOKUP(A608,'IMPRESSÃO (Aux)'!$A$4:$I$1048576,3,0)=0,"",VLOOKUP(A608,'IMPRESSÃO (Aux)'!$A$4:$I$1048576,3,0)))</f>
        <v/>
      </c>
      <c r="D608" s="258" t="str">
        <f>IF(A608="","",SUMIF('IMPRESSÃO (Aux)'!$A$4:$A$1048576,IMPRESSÃO!A608,'IMPRESSÃO (Aux)'!$D$4:$D$1048576))</f>
        <v/>
      </c>
      <c r="E608" s="258" t="str">
        <f>IF(A608="","",VLOOKUP(A608,'IMPRESSÃO (Aux)'!$A$4:$I$1048576,5,0))</f>
        <v/>
      </c>
      <c r="F608" s="258" t="str">
        <f>IF(A608="","",VLOOKUP(A608,'IMPRESSÃO (Aux)'!$A$4:$I$1048576,6,0))</f>
        <v/>
      </c>
      <c r="G608" s="258" t="str">
        <f>IF(A608="","",VLOOKUP(A608,'IMPRESSÃO (Aux)'!$A$4:$I$1048576,7,0))</f>
        <v/>
      </c>
      <c r="H608" s="258" t="str">
        <f>IF(A608="","",VLOOKUP(A608,'IMPRESSÃO (Aux)'!$A$4:$I$1048576,8,0))</f>
        <v/>
      </c>
      <c r="I608" s="259" t="str">
        <f>IF(A608="","",SUMIF('IMPRESSÃO (Aux)'!$A$4:$A$1048576,IMPRESSÃO!A608,'IMPRESSÃO (Aux)'!$I$4:$I$1048576))</f>
        <v/>
      </c>
    </row>
    <row r="609" spans="1:9" hidden="1" x14ac:dyDescent="0.25">
      <c r="A609" s="258" t="str">
        <f>IF('IMPRESSÃO (Aux)'!K609="","",'IMPRESSÃO (Aux)'!K609)</f>
        <v/>
      </c>
      <c r="B609" s="258" t="str">
        <f>IF(A609="","",VLOOKUP(A609,'IMPRESSÃO (Aux)'!$A$4:$I$1048576,2,0))</f>
        <v/>
      </c>
      <c r="C609" s="258" t="str">
        <f>IF(A609="","",IF(VLOOKUP(A609,'IMPRESSÃO (Aux)'!$A$4:$I$1048576,3,0)=0,"",VLOOKUP(A609,'IMPRESSÃO (Aux)'!$A$4:$I$1048576,3,0)))</f>
        <v/>
      </c>
      <c r="D609" s="258" t="str">
        <f>IF(A609="","",SUMIF('IMPRESSÃO (Aux)'!$A$4:$A$1048576,IMPRESSÃO!A609,'IMPRESSÃO (Aux)'!$D$4:$D$1048576))</f>
        <v/>
      </c>
      <c r="E609" s="258" t="str">
        <f>IF(A609="","",VLOOKUP(A609,'IMPRESSÃO (Aux)'!$A$4:$I$1048576,5,0))</f>
        <v/>
      </c>
      <c r="F609" s="258" t="str">
        <f>IF(A609="","",VLOOKUP(A609,'IMPRESSÃO (Aux)'!$A$4:$I$1048576,6,0))</f>
        <v/>
      </c>
      <c r="G609" s="258" t="str">
        <f>IF(A609="","",VLOOKUP(A609,'IMPRESSÃO (Aux)'!$A$4:$I$1048576,7,0))</f>
        <v/>
      </c>
      <c r="H609" s="258" t="str">
        <f>IF(A609="","",VLOOKUP(A609,'IMPRESSÃO (Aux)'!$A$4:$I$1048576,8,0))</f>
        <v/>
      </c>
      <c r="I609" s="259" t="str">
        <f>IF(A609="","",SUMIF('IMPRESSÃO (Aux)'!$A$4:$A$1048576,IMPRESSÃO!A609,'IMPRESSÃO (Aux)'!$I$4:$I$1048576))</f>
        <v/>
      </c>
    </row>
    <row r="610" spans="1:9" hidden="1" x14ac:dyDescent="0.25">
      <c r="A610" s="258" t="str">
        <f>IF('IMPRESSÃO (Aux)'!K610="","",'IMPRESSÃO (Aux)'!K610)</f>
        <v/>
      </c>
      <c r="B610" s="258" t="str">
        <f>IF(A610="","",VLOOKUP(A610,'IMPRESSÃO (Aux)'!$A$4:$I$1048576,2,0))</f>
        <v/>
      </c>
      <c r="C610" s="258" t="str">
        <f>IF(A610="","",IF(VLOOKUP(A610,'IMPRESSÃO (Aux)'!$A$4:$I$1048576,3,0)=0,"",VLOOKUP(A610,'IMPRESSÃO (Aux)'!$A$4:$I$1048576,3,0)))</f>
        <v/>
      </c>
      <c r="D610" s="258" t="str">
        <f>IF(A610="","",SUMIF('IMPRESSÃO (Aux)'!$A$4:$A$1048576,IMPRESSÃO!A610,'IMPRESSÃO (Aux)'!$D$4:$D$1048576))</f>
        <v/>
      </c>
      <c r="E610" s="258" t="str">
        <f>IF(A610="","",VLOOKUP(A610,'IMPRESSÃO (Aux)'!$A$4:$I$1048576,5,0))</f>
        <v/>
      </c>
      <c r="F610" s="258" t="str">
        <f>IF(A610="","",VLOOKUP(A610,'IMPRESSÃO (Aux)'!$A$4:$I$1048576,6,0))</f>
        <v/>
      </c>
      <c r="G610" s="258" t="str">
        <f>IF(A610="","",VLOOKUP(A610,'IMPRESSÃO (Aux)'!$A$4:$I$1048576,7,0))</f>
        <v/>
      </c>
      <c r="H610" s="258" t="str">
        <f>IF(A610="","",VLOOKUP(A610,'IMPRESSÃO (Aux)'!$A$4:$I$1048576,8,0))</f>
        <v/>
      </c>
      <c r="I610" s="259" t="str">
        <f>IF(A610="","",SUMIF('IMPRESSÃO (Aux)'!$A$4:$A$1048576,IMPRESSÃO!A610,'IMPRESSÃO (Aux)'!$I$4:$I$1048576))</f>
        <v/>
      </c>
    </row>
    <row r="611" spans="1:9" hidden="1" x14ac:dyDescent="0.25">
      <c r="A611" s="258" t="str">
        <f>IF('IMPRESSÃO (Aux)'!K611="","",'IMPRESSÃO (Aux)'!K611)</f>
        <v/>
      </c>
      <c r="B611" s="258" t="str">
        <f>IF(A611="","",VLOOKUP(A611,'IMPRESSÃO (Aux)'!$A$4:$I$1048576,2,0))</f>
        <v/>
      </c>
      <c r="C611" s="258" t="str">
        <f>IF(A611="","",IF(VLOOKUP(A611,'IMPRESSÃO (Aux)'!$A$4:$I$1048576,3,0)=0,"",VLOOKUP(A611,'IMPRESSÃO (Aux)'!$A$4:$I$1048576,3,0)))</f>
        <v/>
      </c>
      <c r="D611" s="258" t="str">
        <f>IF(A611="","",SUMIF('IMPRESSÃO (Aux)'!$A$4:$A$1048576,IMPRESSÃO!A611,'IMPRESSÃO (Aux)'!$D$4:$D$1048576))</f>
        <v/>
      </c>
      <c r="E611" s="258" t="str">
        <f>IF(A611="","",VLOOKUP(A611,'IMPRESSÃO (Aux)'!$A$4:$I$1048576,5,0))</f>
        <v/>
      </c>
      <c r="F611" s="258" t="str">
        <f>IF(A611="","",VLOOKUP(A611,'IMPRESSÃO (Aux)'!$A$4:$I$1048576,6,0))</f>
        <v/>
      </c>
      <c r="G611" s="258" t="str">
        <f>IF(A611="","",VLOOKUP(A611,'IMPRESSÃO (Aux)'!$A$4:$I$1048576,7,0))</f>
        <v/>
      </c>
      <c r="H611" s="258" t="str">
        <f>IF(A611="","",VLOOKUP(A611,'IMPRESSÃO (Aux)'!$A$4:$I$1048576,8,0))</f>
        <v/>
      </c>
      <c r="I611" s="259" t="str">
        <f>IF(A611="","",SUMIF('IMPRESSÃO (Aux)'!$A$4:$A$1048576,IMPRESSÃO!A611,'IMPRESSÃO (Aux)'!$I$4:$I$1048576))</f>
        <v/>
      </c>
    </row>
    <row r="612" spans="1:9" hidden="1" x14ac:dyDescent="0.25">
      <c r="A612" s="258" t="str">
        <f>IF('IMPRESSÃO (Aux)'!K612="","",'IMPRESSÃO (Aux)'!K612)</f>
        <v/>
      </c>
      <c r="B612" s="258" t="str">
        <f>IF(A612="","",VLOOKUP(A612,'IMPRESSÃO (Aux)'!$A$4:$I$1048576,2,0))</f>
        <v/>
      </c>
      <c r="C612" s="258" t="str">
        <f>IF(A612="","",IF(VLOOKUP(A612,'IMPRESSÃO (Aux)'!$A$4:$I$1048576,3,0)=0,"",VLOOKUP(A612,'IMPRESSÃO (Aux)'!$A$4:$I$1048576,3,0)))</f>
        <v/>
      </c>
      <c r="D612" s="258" t="str">
        <f>IF(A612="","",SUMIF('IMPRESSÃO (Aux)'!$A$4:$A$1048576,IMPRESSÃO!A612,'IMPRESSÃO (Aux)'!$D$4:$D$1048576))</f>
        <v/>
      </c>
      <c r="E612" s="258" t="str">
        <f>IF(A612="","",VLOOKUP(A612,'IMPRESSÃO (Aux)'!$A$4:$I$1048576,5,0))</f>
        <v/>
      </c>
      <c r="F612" s="258" t="str">
        <f>IF(A612="","",VLOOKUP(A612,'IMPRESSÃO (Aux)'!$A$4:$I$1048576,6,0))</f>
        <v/>
      </c>
      <c r="G612" s="258" t="str">
        <f>IF(A612="","",VLOOKUP(A612,'IMPRESSÃO (Aux)'!$A$4:$I$1048576,7,0))</f>
        <v/>
      </c>
      <c r="H612" s="258" t="str">
        <f>IF(A612="","",VLOOKUP(A612,'IMPRESSÃO (Aux)'!$A$4:$I$1048576,8,0))</f>
        <v/>
      </c>
      <c r="I612" s="259" t="str">
        <f>IF(A612="","",SUMIF('IMPRESSÃO (Aux)'!$A$4:$A$1048576,IMPRESSÃO!A612,'IMPRESSÃO (Aux)'!$I$4:$I$1048576))</f>
        <v/>
      </c>
    </row>
    <row r="613" spans="1:9" hidden="1" x14ac:dyDescent="0.25">
      <c r="A613" s="258" t="str">
        <f>IF('IMPRESSÃO (Aux)'!K613="","",'IMPRESSÃO (Aux)'!K613)</f>
        <v/>
      </c>
      <c r="B613" s="258" t="str">
        <f>IF(A613="","",VLOOKUP(A613,'IMPRESSÃO (Aux)'!$A$4:$I$1048576,2,0))</f>
        <v/>
      </c>
      <c r="C613" s="258" t="str">
        <f>IF(A613="","",IF(VLOOKUP(A613,'IMPRESSÃO (Aux)'!$A$4:$I$1048576,3,0)=0,"",VLOOKUP(A613,'IMPRESSÃO (Aux)'!$A$4:$I$1048576,3,0)))</f>
        <v/>
      </c>
      <c r="D613" s="258" t="str">
        <f>IF(A613="","",SUMIF('IMPRESSÃO (Aux)'!$A$4:$A$1048576,IMPRESSÃO!A613,'IMPRESSÃO (Aux)'!$D$4:$D$1048576))</f>
        <v/>
      </c>
      <c r="E613" s="258" t="str">
        <f>IF(A613="","",VLOOKUP(A613,'IMPRESSÃO (Aux)'!$A$4:$I$1048576,5,0))</f>
        <v/>
      </c>
      <c r="F613" s="258" t="str">
        <f>IF(A613="","",VLOOKUP(A613,'IMPRESSÃO (Aux)'!$A$4:$I$1048576,6,0))</f>
        <v/>
      </c>
      <c r="G613" s="258" t="str">
        <f>IF(A613="","",VLOOKUP(A613,'IMPRESSÃO (Aux)'!$A$4:$I$1048576,7,0))</f>
        <v/>
      </c>
      <c r="H613" s="258" t="str">
        <f>IF(A613="","",VLOOKUP(A613,'IMPRESSÃO (Aux)'!$A$4:$I$1048576,8,0))</f>
        <v/>
      </c>
      <c r="I613" s="259" t="str">
        <f>IF(A613="","",SUMIF('IMPRESSÃO (Aux)'!$A$4:$A$1048576,IMPRESSÃO!A613,'IMPRESSÃO (Aux)'!$I$4:$I$1048576))</f>
        <v/>
      </c>
    </row>
    <row r="614" spans="1:9" hidden="1" x14ac:dyDescent="0.25">
      <c r="A614" s="258" t="str">
        <f>IF('IMPRESSÃO (Aux)'!K614="","",'IMPRESSÃO (Aux)'!K614)</f>
        <v/>
      </c>
      <c r="B614" s="258" t="str">
        <f>IF(A614="","",VLOOKUP(A614,'IMPRESSÃO (Aux)'!$A$4:$I$1048576,2,0))</f>
        <v/>
      </c>
      <c r="C614" s="258" t="str">
        <f>IF(A614="","",IF(VLOOKUP(A614,'IMPRESSÃO (Aux)'!$A$4:$I$1048576,3,0)=0,"",VLOOKUP(A614,'IMPRESSÃO (Aux)'!$A$4:$I$1048576,3,0)))</f>
        <v/>
      </c>
      <c r="D614" s="258" t="str">
        <f>IF(A614="","",SUMIF('IMPRESSÃO (Aux)'!$A$4:$A$1048576,IMPRESSÃO!A614,'IMPRESSÃO (Aux)'!$D$4:$D$1048576))</f>
        <v/>
      </c>
      <c r="E614" s="258" t="str">
        <f>IF(A614="","",VLOOKUP(A614,'IMPRESSÃO (Aux)'!$A$4:$I$1048576,5,0))</f>
        <v/>
      </c>
      <c r="F614" s="258" t="str">
        <f>IF(A614="","",VLOOKUP(A614,'IMPRESSÃO (Aux)'!$A$4:$I$1048576,6,0))</f>
        <v/>
      </c>
      <c r="G614" s="258" t="str">
        <f>IF(A614="","",VLOOKUP(A614,'IMPRESSÃO (Aux)'!$A$4:$I$1048576,7,0))</f>
        <v/>
      </c>
      <c r="H614" s="258" t="str">
        <f>IF(A614="","",VLOOKUP(A614,'IMPRESSÃO (Aux)'!$A$4:$I$1048576,8,0))</f>
        <v/>
      </c>
      <c r="I614" s="259" t="str">
        <f>IF(A614="","",SUMIF('IMPRESSÃO (Aux)'!$A$4:$A$1048576,IMPRESSÃO!A614,'IMPRESSÃO (Aux)'!$I$4:$I$1048576))</f>
        <v/>
      </c>
    </row>
    <row r="615" spans="1:9" hidden="1" x14ac:dyDescent="0.25">
      <c r="A615" s="258" t="str">
        <f>IF('IMPRESSÃO (Aux)'!K615="","",'IMPRESSÃO (Aux)'!K615)</f>
        <v/>
      </c>
      <c r="B615" s="258" t="str">
        <f>IF(A615="","",VLOOKUP(A615,'IMPRESSÃO (Aux)'!$A$4:$I$1048576,2,0))</f>
        <v/>
      </c>
      <c r="C615" s="258" t="str">
        <f>IF(A615="","",IF(VLOOKUP(A615,'IMPRESSÃO (Aux)'!$A$4:$I$1048576,3,0)=0,"",VLOOKUP(A615,'IMPRESSÃO (Aux)'!$A$4:$I$1048576,3,0)))</f>
        <v/>
      </c>
      <c r="D615" s="258" t="str">
        <f>IF(A615="","",SUMIF('IMPRESSÃO (Aux)'!$A$4:$A$1048576,IMPRESSÃO!A615,'IMPRESSÃO (Aux)'!$D$4:$D$1048576))</f>
        <v/>
      </c>
      <c r="E615" s="258" t="str">
        <f>IF(A615="","",VLOOKUP(A615,'IMPRESSÃO (Aux)'!$A$4:$I$1048576,5,0))</f>
        <v/>
      </c>
      <c r="F615" s="258" t="str">
        <f>IF(A615="","",VLOOKUP(A615,'IMPRESSÃO (Aux)'!$A$4:$I$1048576,6,0))</f>
        <v/>
      </c>
      <c r="G615" s="258" t="str">
        <f>IF(A615="","",VLOOKUP(A615,'IMPRESSÃO (Aux)'!$A$4:$I$1048576,7,0))</f>
        <v/>
      </c>
      <c r="H615" s="258" t="str">
        <f>IF(A615="","",VLOOKUP(A615,'IMPRESSÃO (Aux)'!$A$4:$I$1048576,8,0))</f>
        <v/>
      </c>
      <c r="I615" s="259" t="str">
        <f>IF(A615="","",SUMIF('IMPRESSÃO (Aux)'!$A$4:$A$1048576,IMPRESSÃO!A615,'IMPRESSÃO (Aux)'!$I$4:$I$1048576))</f>
        <v/>
      </c>
    </row>
    <row r="616" spans="1:9" hidden="1" x14ac:dyDescent="0.25">
      <c r="A616" s="258" t="str">
        <f>IF('IMPRESSÃO (Aux)'!K616="","",'IMPRESSÃO (Aux)'!K616)</f>
        <v/>
      </c>
      <c r="B616" s="258" t="str">
        <f>IF(A616="","",VLOOKUP(A616,'IMPRESSÃO (Aux)'!$A$4:$I$1048576,2,0))</f>
        <v/>
      </c>
      <c r="C616" s="258" t="str">
        <f>IF(A616="","",IF(VLOOKUP(A616,'IMPRESSÃO (Aux)'!$A$4:$I$1048576,3,0)=0,"",VLOOKUP(A616,'IMPRESSÃO (Aux)'!$A$4:$I$1048576,3,0)))</f>
        <v/>
      </c>
      <c r="D616" s="258" t="str">
        <f>IF(A616="","",SUMIF('IMPRESSÃO (Aux)'!$A$4:$A$1048576,IMPRESSÃO!A616,'IMPRESSÃO (Aux)'!$D$4:$D$1048576))</f>
        <v/>
      </c>
      <c r="E616" s="258" t="str">
        <f>IF(A616="","",VLOOKUP(A616,'IMPRESSÃO (Aux)'!$A$4:$I$1048576,5,0))</f>
        <v/>
      </c>
      <c r="F616" s="258" t="str">
        <f>IF(A616="","",VLOOKUP(A616,'IMPRESSÃO (Aux)'!$A$4:$I$1048576,6,0))</f>
        <v/>
      </c>
      <c r="G616" s="258" t="str">
        <f>IF(A616="","",VLOOKUP(A616,'IMPRESSÃO (Aux)'!$A$4:$I$1048576,7,0))</f>
        <v/>
      </c>
      <c r="H616" s="258" t="str">
        <f>IF(A616="","",VLOOKUP(A616,'IMPRESSÃO (Aux)'!$A$4:$I$1048576,8,0))</f>
        <v/>
      </c>
      <c r="I616" s="259" t="str">
        <f>IF(A616="","",SUMIF('IMPRESSÃO (Aux)'!$A$4:$A$1048576,IMPRESSÃO!A616,'IMPRESSÃO (Aux)'!$I$4:$I$1048576))</f>
        <v/>
      </c>
    </row>
    <row r="617" spans="1:9" hidden="1" x14ac:dyDescent="0.25">
      <c r="A617" s="258" t="str">
        <f>IF('IMPRESSÃO (Aux)'!K617="","",'IMPRESSÃO (Aux)'!K617)</f>
        <v/>
      </c>
      <c r="B617" s="258" t="str">
        <f>IF(A617="","",VLOOKUP(A617,'IMPRESSÃO (Aux)'!$A$4:$I$1048576,2,0))</f>
        <v/>
      </c>
      <c r="C617" s="258" t="str">
        <f>IF(A617="","",IF(VLOOKUP(A617,'IMPRESSÃO (Aux)'!$A$4:$I$1048576,3,0)=0,"",VLOOKUP(A617,'IMPRESSÃO (Aux)'!$A$4:$I$1048576,3,0)))</f>
        <v/>
      </c>
      <c r="D617" s="258" t="str">
        <f>IF(A617="","",SUMIF('IMPRESSÃO (Aux)'!$A$4:$A$1048576,IMPRESSÃO!A617,'IMPRESSÃO (Aux)'!$D$4:$D$1048576))</f>
        <v/>
      </c>
      <c r="E617" s="258" t="str">
        <f>IF(A617="","",VLOOKUP(A617,'IMPRESSÃO (Aux)'!$A$4:$I$1048576,5,0))</f>
        <v/>
      </c>
      <c r="F617" s="258" t="str">
        <f>IF(A617="","",VLOOKUP(A617,'IMPRESSÃO (Aux)'!$A$4:$I$1048576,6,0))</f>
        <v/>
      </c>
      <c r="G617" s="258" t="str">
        <f>IF(A617="","",VLOOKUP(A617,'IMPRESSÃO (Aux)'!$A$4:$I$1048576,7,0))</f>
        <v/>
      </c>
      <c r="H617" s="258" t="str">
        <f>IF(A617="","",VLOOKUP(A617,'IMPRESSÃO (Aux)'!$A$4:$I$1048576,8,0))</f>
        <v/>
      </c>
      <c r="I617" s="259" t="str">
        <f>IF(A617="","",SUMIF('IMPRESSÃO (Aux)'!$A$4:$A$1048576,IMPRESSÃO!A617,'IMPRESSÃO (Aux)'!$I$4:$I$1048576))</f>
        <v/>
      </c>
    </row>
    <row r="618" spans="1:9" hidden="1" x14ac:dyDescent="0.25">
      <c r="A618" s="258" t="str">
        <f>IF('IMPRESSÃO (Aux)'!K618="","",'IMPRESSÃO (Aux)'!K618)</f>
        <v/>
      </c>
      <c r="B618" s="258" t="str">
        <f>IF(A618="","",VLOOKUP(A618,'IMPRESSÃO (Aux)'!$A$4:$I$1048576,2,0))</f>
        <v/>
      </c>
      <c r="C618" s="258" t="str">
        <f>IF(A618="","",IF(VLOOKUP(A618,'IMPRESSÃO (Aux)'!$A$4:$I$1048576,3,0)=0,"",VLOOKUP(A618,'IMPRESSÃO (Aux)'!$A$4:$I$1048576,3,0)))</f>
        <v/>
      </c>
      <c r="D618" s="258" t="str">
        <f>IF(A618="","",SUMIF('IMPRESSÃO (Aux)'!$A$4:$A$1048576,IMPRESSÃO!A618,'IMPRESSÃO (Aux)'!$D$4:$D$1048576))</f>
        <v/>
      </c>
      <c r="E618" s="258" t="str">
        <f>IF(A618="","",VLOOKUP(A618,'IMPRESSÃO (Aux)'!$A$4:$I$1048576,5,0))</f>
        <v/>
      </c>
      <c r="F618" s="258" t="str">
        <f>IF(A618="","",VLOOKUP(A618,'IMPRESSÃO (Aux)'!$A$4:$I$1048576,6,0))</f>
        <v/>
      </c>
      <c r="G618" s="258" t="str">
        <f>IF(A618="","",VLOOKUP(A618,'IMPRESSÃO (Aux)'!$A$4:$I$1048576,7,0))</f>
        <v/>
      </c>
      <c r="H618" s="258" t="str">
        <f>IF(A618="","",VLOOKUP(A618,'IMPRESSÃO (Aux)'!$A$4:$I$1048576,8,0))</f>
        <v/>
      </c>
      <c r="I618" s="259" t="str">
        <f>IF(A618="","",SUMIF('IMPRESSÃO (Aux)'!$A$4:$A$1048576,IMPRESSÃO!A618,'IMPRESSÃO (Aux)'!$I$4:$I$1048576))</f>
        <v/>
      </c>
    </row>
    <row r="619" spans="1:9" hidden="1" x14ac:dyDescent="0.25">
      <c r="A619" s="258" t="str">
        <f>IF('IMPRESSÃO (Aux)'!K619="","",'IMPRESSÃO (Aux)'!K619)</f>
        <v/>
      </c>
      <c r="B619" s="258" t="str">
        <f>IF(A619="","",VLOOKUP(A619,'IMPRESSÃO (Aux)'!$A$4:$I$1048576,2,0))</f>
        <v/>
      </c>
      <c r="C619" s="258" t="str">
        <f>IF(A619="","",IF(VLOOKUP(A619,'IMPRESSÃO (Aux)'!$A$4:$I$1048576,3,0)=0,"",VLOOKUP(A619,'IMPRESSÃO (Aux)'!$A$4:$I$1048576,3,0)))</f>
        <v/>
      </c>
      <c r="D619" s="258" t="str">
        <f>IF(A619="","",SUMIF('IMPRESSÃO (Aux)'!$A$4:$A$1048576,IMPRESSÃO!A619,'IMPRESSÃO (Aux)'!$D$4:$D$1048576))</f>
        <v/>
      </c>
      <c r="E619" s="258" t="str">
        <f>IF(A619="","",VLOOKUP(A619,'IMPRESSÃO (Aux)'!$A$4:$I$1048576,5,0))</f>
        <v/>
      </c>
      <c r="F619" s="258" t="str">
        <f>IF(A619="","",VLOOKUP(A619,'IMPRESSÃO (Aux)'!$A$4:$I$1048576,6,0))</f>
        <v/>
      </c>
      <c r="G619" s="258" t="str">
        <f>IF(A619="","",VLOOKUP(A619,'IMPRESSÃO (Aux)'!$A$4:$I$1048576,7,0))</f>
        <v/>
      </c>
      <c r="H619" s="258" t="str">
        <f>IF(A619="","",VLOOKUP(A619,'IMPRESSÃO (Aux)'!$A$4:$I$1048576,8,0))</f>
        <v/>
      </c>
      <c r="I619" s="259" t="str">
        <f>IF(A619="","",SUMIF('IMPRESSÃO (Aux)'!$A$4:$A$1048576,IMPRESSÃO!A619,'IMPRESSÃO (Aux)'!$I$4:$I$1048576))</f>
        <v/>
      </c>
    </row>
    <row r="620" spans="1:9" hidden="1" x14ac:dyDescent="0.25">
      <c r="A620" s="258" t="str">
        <f>IF('IMPRESSÃO (Aux)'!K620="","",'IMPRESSÃO (Aux)'!K620)</f>
        <v/>
      </c>
      <c r="B620" s="258" t="str">
        <f>IF(A620="","",VLOOKUP(A620,'IMPRESSÃO (Aux)'!$A$4:$I$1048576,2,0))</f>
        <v/>
      </c>
      <c r="C620" s="258" t="str">
        <f>IF(A620="","",IF(VLOOKUP(A620,'IMPRESSÃO (Aux)'!$A$4:$I$1048576,3,0)=0,"",VLOOKUP(A620,'IMPRESSÃO (Aux)'!$A$4:$I$1048576,3,0)))</f>
        <v/>
      </c>
      <c r="D620" s="258" t="str">
        <f>IF(A620="","",SUMIF('IMPRESSÃO (Aux)'!$A$4:$A$1048576,IMPRESSÃO!A620,'IMPRESSÃO (Aux)'!$D$4:$D$1048576))</f>
        <v/>
      </c>
      <c r="E620" s="258" t="str">
        <f>IF(A620="","",VLOOKUP(A620,'IMPRESSÃO (Aux)'!$A$4:$I$1048576,5,0))</f>
        <v/>
      </c>
      <c r="F620" s="258" t="str">
        <f>IF(A620="","",VLOOKUP(A620,'IMPRESSÃO (Aux)'!$A$4:$I$1048576,6,0))</f>
        <v/>
      </c>
      <c r="G620" s="258" t="str">
        <f>IF(A620="","",VLOOKUP(A620,'IMPRESSÃO (Aux)'!$A$4:$I$1048576,7,0))</f>
        <v/>
      </c>
      <c r="H620" s="258" t="str">
        <f>IF(A620="","",VLOOKUP(A620,'IMPRESSÃO (Aux)'!$A$4:$I$1048576,8,0))</f>
        <v/>
      </c>
      <c r="I620" s="259" t="str">
        <f>IF(A620="","",SUMIF('IMPRESSÃO (Aux)'!$A$4:$A$1048576,IMPRESSÃO!A620,'IMPRESSÃO (Aux)'!$I$4:$I$1048576))</f>
        <v/>
      </c>
    </row>
    <row r="621" spans="1:9" hidden="1" x14ac:dyDescent="0.25">
      <c r="A621" s="258" t="str">
        <f>IF('IMPRESSÃO (Aux)'!K621="","",'IMPRESSÃO (Aux)'!K621)</f>
        <v/>
      </c>
      <c r="B621" s="258" t="str">
        <f>IF(A621="","",VLOOKUP(A621,'IMPRESSÃO (Aux)'!$A$4:$I$1048576,2,0))</f>
        <v/>
      </c>
      <c r="C621" s="258" t="str">
        <f>IF(A621="","",IF(VLOOKUP(A621,'IMPRESSÃO (Aux)'!$A$4:$I$1048576,3,0)=0,"",VLOOKUP(A621,'IMPRESSÃO (Aux)'!$A$4:$I$1048576,3,0)))</f>
        <v/>
      </c>
      <c r="D621" s="258" t="str">
        <f>IF(A621="","",SUMIF('IMPRESSÃO (Aux)'!$A$4:$A$1048576,IMPRESSÃO!A621,'IMPRESSÃO (Aux)'!$D$4:$D$1048576))</f>
        <v/>
      </c>
      <c r="E621" s="258" t="str">
        <f>IF(A621="","",VLOOKUP(A621,'IMPRESSÃO (Aux)'!$A$4:$I$1048576,5,0))</f>
        <v/>
      </c>
      <c r="F621" s="258" t="str">
        <f>IF(A621="","",VLOOKUP(A621,'IMPRESSÃO (Aux)'!$A$4:$I$1048576,6,0))</f>
        <v/>
      </c>
      <c r="G621" s="258" t="str">
        <f>IF(A621="","",VLOOKUP(A621,'IMPRESSÃO (Aux)'!$A$4:$I$1048576,7,0))</f>
        <v/>
      </c>
      <c r="H621" s="258" t="str">
        <f>IF(A621="","",VLOOKUP(A621,'IMPRESSÃO (Aux)'!$A$4:$I$1048576,8,0))</f>
        <v/>
      </c>
      <c r="I621" s="259" t="str">
        <f>IF(A621="","",SUMIF('IMPRESSÃO (Aux)'!$A$4:$A$1048576,IMPRESSÃO!A621,'IMPRESSÃO (Aux)'!$I$4:$I$1048576))</f>
        <v/>
      </c>
    </row>
    <row r="622" spans="1:9" hidden="1" x14ac:dyDescent="0.25">
      <c r="A622" s="258" t="str">
        <f>IF('IMPRESSÃO (Aux)'!K622="","",'IMPRESSÃO (Aux)'!K622)</f>
        <v/>
      </c>
      <c r="B622" s="258" t="str">
        <f>IF(A622="","",VLOOKUP(A622,'IMPRESSÃO (Aux)'!$A$4:$I$1048576,2,0))</f>
        <v/>
      </c>
      <c r="C622" s="258" t="str">
        <f>IF(A622="","",IF(VLOOKUP(A622,'IMPRESSÃO (Aux)'!$A$4:$I$1048576,3,0)=0,"",VLOOKUP(A622,'IMPRESSÃO (Aux)'!$A$4:$I$1048576,3,0)))</f>
        <v/>
      </c>
      <c r="D622" s="258" t="str">
        <f>IF(A622="","",SUMIF('IMPRESSÃO (Aux)'!$A$4:$A$1048576,IMPRESSÃO!A622,'IMPRESSÃO (Aux)'!$D$4:$D$1048576))</f>
        <v/>
      </c>
      <c r="E622" s="258" t="str">
        <f>IF(A622="","",VLOOKUP(A622,'IMPRESSÃO (Aux)'!$A$4:$I$1048576,5,0))</f>
        <v/>
      </c>
      <c r="F622" s="258" t="str">
        <f>IF(A622="","",VLOOKUP(A622,'IMPRESSÃO (Aux)'!$A$4:$I$1048576,6,0))</f>
        <v/>
      </c>
      <c r="G622" s="258" t="str">
        <f>IF(A622="","",VLOOKUP(A622,'IMPRESSÃO (Aux)'!$A$4:$I$1048576,7,0))</f>
        <v/>
      </c>
      <c r="H622" s="258" t="str">
        <f>IF(A622="","",VLOOKUP(A622,'IMPRESSÃO (Aux)'!$A$4:$I$1048576,8,0))</f>
        <v/>
      </c>
      <c r="I622" s="259" t="str">
        <f>IF(A622="","",SUMIF('IMPRESSÃO (Aux)'!$A$4:$A$1048576,IMPRESSÃO!A622,'IMPRESSÃO (Aux)'!$I$4:$I$1048576))</f>
        <v/>
      </c>
    </row>
    <row r="623" spans="1:9" hidden="1" x14ac:dyDescent="0.25">
      <c r="A623" s="258" t="str">
        <f>IF('IMPRESSÃO (Aux)'!K623="","",'IMPRESSÃO (Aux)'!K623)</f>
        <v/>
      </c>
      <c r="B623" s="258" t="str">
        <f>IF(A623="","",VLOOKUP(A623,'IMPRESSÃO (Aux)'!$A$4:$I$1048576,2,0))</f>
        <v/>
      </c>
      <c r="C623" s="258" t="str">
        <f>IF(A623="","",IF(VLOOKUP(A623,'IMPRESSÃO (Aux)'!$A$4:$I$1048576,3,0)=0,"",VLOOKUP(A623,'IMPRESSÃO (Aux)'!$A$4:$I$1048576,3,0)))</f>
        <v/>
      </c>
      <c r="D623" s="258" t="str">
        <f>IF(A623="","",SUMIF('IMPRESSÃO (Aux)'!$A$4:$A$1048576,IMPRESSÃO!A623,'IMPRESSÃO (Aux)'!$D$4:$D$1048576))</f>
        <v/>
      </c>
      <c r="E623" s="258" t="str">
        <f>IF(A623="","",VLOOKUP(A623,'IMPRESSÃO (Aux)'!$A$4:$I$1048576,5,0))</f>
        <v/>
      </c>
      <c r="F623" s="258" t="str">
        <f>IF(A623="","",VLOOKUP(A623,'IMPRESSÃO (Aux)'!$A$4:$I$1048576,6,0))</f>
        <v/>
      </c>
      <c r="G623" s="258" t="str">
        <f>IF(A623="","",VLOOKUP(A623,'IMPRESSÃO (Aux)'!$A$4:$I$1048576,7,0))</f>
        <v/>
      </c>
      <c r="H623" s="258" t="str">
        <f>IF(A623="","",VLOOKUP(A623,'IMPRESSÃO (Aux)'!$A$4:$I$1048576,8,0))</f>
        <v/>
      </c>
      <c r="I623" s="259" t="str">
        <f>IF(A623="","",SUMIF('IMPRESSÃO (Aux)'!$A$4:$A$1048576,IMPRESSÃO!A623,'IMPRESSÃO (Aux)'!$I$4:$I$1048576))</f>
        <v/>
      </c>
    </row>
    <row r="624" spans="1:9" hidden="1" x14ac:dyDescent="0.25">
      <c r="A624" s="258" t="str">
        <f>IF('IMPRESSÃO (Aux)'!K624="","",'IMPRESSÃO (Aux)'!K624)</f>
        <v/>
      </c>
      <c r="B624" s="258" t="str">
        <f>IF(A624="","",VLOOKUP(A624,'IMPRESSÃO (Aux)'!$A$4:$I$1048576,2,0))</f>
        <v/>
      </c>
      <c r="C624" s="258" t="str">
        <f>IF(A624="","",IF(VLOOKUP(A624,'IMPRESSÃO (Aux)'!$A$4:$I$1048576,3,0)=0,"",VLOOKUP(A624,'IMPRESSÃO (Aux)'!$A$4:$I$1048576,3,0)))</f>
        <v/>
      </c>
      <c r="D624" s="258" t="str">
        <f>IF(A624="","",SUMIF('IMPRESSÃO (Aux)'!$A$4:$A$1048576,IMPRESSÃO!A624,'IMPRESSÃO (Aux)'!$D$4:$D$1048576))</f>
        <v/>
      </c>
      <c r="E624" s="258" t="str">
        <f>IF(A624="","",VLOOKUP(A624,'IMPRESSÃO (Aux)'!$A$4:$I$1048576,5,0))</f>
        <v/>
      </c>
      <c r="F624" s="258" t="str">
        <f>IF(A624="","",VLOOKUP(A624,'IMPRESSÃO (Aux)'!$A$4:$I$1048576,6,0))</f>
        <v/>
      </c>
      <c r="G624" s="258" t="str">
        <f>IF(A624="","",VLOOKUP(A624,'IMPRESSÃO (Aux)'!$A$4:$I$1048576,7,0))</f>
        <v/>
      </c>
      <c r="H624" s="258" t="str">
        <f>IF(A624="","",VLOOKUP(A624,'IMPRESSÃO (Aux)'!$A$4:$I$1048576,8,0))</f>
        <v/>
      </c>
      <c r="I624" s="259" t="str">
        <f>IF(A624="","",SUMIF('IMPRESSÃO (Aux)'!$A$4:$A$1048576,IMPRESSÃO!A624,'IMPRESSÃO (Aux)'!$I$4:$I$1048576))</f>
        <v/>
      </c>
    </row>
    <row r="625" spans="1:9" hidden="1" x14ac:dyDescent="0.25">
      <c r="A625" s="258" t="str">
        <f>IF('IMPRESSÃO (Aux)'!K625="","",'IMPRESSÃO (Aux)'!K625)</f>
        <v/>
      </c>
      <c r="B625" s="258" t="str">
        <f>IF(A625="","",VLOOKUP(A625,'IMPRESSÃO (Aux)'!$A$4:$I$1048576,2,0))</f>
        <v/>
      </c>
      <c r="C625" s="258" t="str">
        <f>IF(A625="","",IF(VLOOKUP(A625,'IMPRESSÃO (Aux)'!$A$4:$I$1048576,3,0)=0,"",VLOOKUP(A625,'IMPRESSÃO (Aux)'!$A$4:$I$1048576,3,0)))</f>
        <v/>
      </c>
      <c r="D625" s="258" t="str">
        <f>IF(A625="","",SUMIF('IMPRESSÃO (Aux)'!$A$4:$A$1048576,IMPRESSÃO!A625,'IMPRESSÃO (Aux)'!$D$4:$D$1048576))</f>
        <v/>
      </c>
      <c r="E625" s="258" t="str">
        <f>IF(A625="","",VLOOKUP(A625,'IMPRESSÃO (Aux)'!$A$4:$I$1048576,5,0))</f>
        <v/>
      </c>
      <c r="F625" s="258" t="str">
        <f>IF(A625="","",VLOOKUP(A625,'IMPRESSÃO (Aux)'!$A$4:$I$1048576,6,0))</f>
        <v/>
      </c>
      <c r="G625" s="258" t="str">
        <f>IF(A625="","",VLOOKUP(A625,'IMPRESSÃO (Aux)'!$A$4:$I$1048576,7,0))</f>
        <v/>
      </c>
      <c r="H625" s="258" t="str">
        <f>IF(A625="","",VLOOKUP(A625,'IMPRESSÃO (Aux)'!$A$4:$I$1048576,8,0))</f>
        <v/>
      </c>
      <c r="I625" s="259" t="str">
        <f>IF(A625="","",SUMIF('IMPRESSÃO (Aux)'!$A$4:$A$1048576,IMPRESSÃO!A625,'IMPRESSÃO (Aux)'!$I$4:$I$1048576))</f>
        <v/>
      </c>
    </row>
    <row r="626" spans="1:9" hidden="1" x14ac:dyDescent="0.25">
      <c r="A626" s="258" t="str">
        <f>IF('IMPRESSÃO (Aux)'!K626="","",'IMPRESSÃO (Aux)'!K626)</f>
        <v/>
      </c>
      <c r="B626" s="258" t="str">
        <f>IF(A626="","",VLOOKUP(A626,'IMPRESSÃO (Aux)'!$A$4:$I$1048576,2,0))</f>
        <v/>
      </c>
      <c r="C626" s="258" t="str">
        <f>IF(A626="","",IF(VLOOKUP(A626,'IMPRESSÃO (Aux)'!$A$4:$I$1048576,3,0)=0,"",VLOOKUP(A626,'IMPRESSÃO (Aux)'!$A$4:$I$1048576,3,0)))</f>
        <v/>
      </c>
      <c r="D626" s="258" t="str">
        <f>IF(A626="","",SUMIF('IMPRESSÃO (Aux)'!$A$4:$A$1048576,IMPRESSÃO!A626,'IMPRESSÃO (Aux)'!$D$4:$D$1048576))</f>
        <v/>
      </c>
      <c r="E626" s="258" t="str">
        <f>IF(A626="","",VLOOKUP(A626,'IMPRESSÃO (Aux)'!$A$4:$I$1048576,5,0))</f>
        <v/>
      </c>
      <c r="F626" s="258" t="str">
        <f>IF(A626="","",VLOOKUP(A626,'IMPRESSÃO (Aux)'!$A$4:$I$1048576,6,0))</f>
        <v/>
      </c>
      <c r="G626" s="258" t="str">
        <f>IF(A626="","",VLOOKUP(A626,'IMPRESSÃO (Aux)'!$A$4:$I$1048576,7,0))</f>
        <v/>
      </c>
      <c r="H626" s="258" t="str">
        <f>IF(A626="","",VLOOKUP(A626,'IMPRESSÃO (Aux)'!$A$4:$I$1048576,8,0))</f>
        <v/>
      </c>
      <c r="I626" s="259" t="str">
        <f>IF(A626="","",SUMIF('IMPRESSÃO (Aux)'!$A$4:$A$1048576,IMPRESSÃO!A626,'IMPRESSÃO (Aux)'!$I$4:$I$1048576))</f>
        <v/>
      </c>
    </row>
    <row r="627" spans="1:9" hidden="1" x14ac:dyDescent="0.25">
      <c r="A627" s="258" t="str">
        <f>IF('IMPRESSÃO (Aux)'!K627="","",'IMPRESSÃO (Aux)'!K627)</f>
        <v/>
      </c>
      <c r="B627" s="258" t="str">
        <f>IF(A627="","",VLOOKUP(A627,'IMPRESSÃO (Aux)'!$A$4:$I$1048576,2,0))</f>
        <v/>
      </c>
      <c r="C627" s="258" t="str">
        <f>IF(A627="","",IF(VLOOKUP(A627,'IMPRESSÃO (Aux)'!$A$4:$I$1048576,3,0)=0,"",VLOOKUP(A627,'IMPRESSÃO (Aux)'!$A$4:$I$1048576,3,0)))</f>
        <v/>
      </c>
      <c r="D627" s="258" t="str">
        <f>IF(A627="","",SUMIF('IMPRESSÃO (Aux)'!$A$4:$A$1048576,IMPRESSÃO!A627,'IMPRESSÃO (Aux)'!$D$4:$D$1048576))</f>
        <v/>
      </c>
      <c r="E627" s="258" t="str">
        <f>IF(A627="","",VLOOKUP(A627,'IMPRESSÃO (Aux)'!$A$4:$I$1048576,5,0))</f>
        <v/>
      </c>
      <c r="F627" s="258" t="str">
        <f>IF(A627="","",VLOOKUP(A627,'IMPRESSÃO (Aux)'!$A$4:$I$1048576,6,0))</f>
        <v/>
      </c>
      <c r="G627" s="258" t="str">
        <f>IF(A627="","",VLOOKUP(A627,'IMPRESSÃO (Aux)'!$A$4:$I$1048576,7,0))</f>
        <v/>
      </c>
      <c r="H627" s="258" t="str">
        <f>IF(A627="","",VLOOKUP(A627,'IMPRESSÃO (Aux)'!$A$4:$I$1048576,8,0))</f>
        <v/>
      </c>
      <c r="I627" s="259" t="str">
        <f>IF(A627="","",SUMIF('IMPRESSÃO (Aux)'!$A$4:$A$1048576,IMPRESSÃO!A627,'IMPRESSÃO (Aux)'!$I$4:$I$1048576))</f>
        <v/>
      </c>
    </row>
    <row r="628" spans="1:9" hidden="1" x14ac:dyDescent="0.25">
      <c r="A628" s="258" t="str">
        <f>IF('IMPRESSÃO (Aux)'!K628="","",'IMPRESSÃO (Aux)'!K628)</f>
        <v/>
      </c>
      <c r="B628" s="258" t="str">
        <f>IF(A628="","",VLOOKUP(A628,'IMPRESSÃO (Aux)'!$A$4:$I$1048576,2,0))</f>
        <v/>
      </c>
      <c r="C628" s="258" t="str">
        <f>IF(A628="","",IF(VLOOKUP(A628,'IMPRESSÃO (Aux)'!$A$4:$I$1048576,3,0)=0,"",VLOOKUP(A628,'IMPRESSÃO (Aux)'!$A$4:$I$1048576,3,0)))</f>
        <v/>
      </c>
      <c r="D628" s="258" t="str">
        <f>IF(A628="","",SUMIF('IMPRESSÃO (Aux)'!$A$4:$A$1048576,IMPRESSÃO!A628,'IMPRESSÃO (Aux)'!$D$4:$D$1048576))</f>
        <v/>
      </c>
      <c r="E628" s="258" t="str">
        <f>IF(A628="","",VLOOKUP(A628,'IMPRESSÃO (Aux)'!$A$4:$I$1048576,5,0))</f>
        <v/>
      </c>
      <c r="F628" s="258" t="str">
        <f>IF(A628="","",VLOOKUP(A628,'IMPRESSÃO (Aux)'!$A$4:$I$1048576,6,0))</f>
        <v/>
      </c>
      <c r="G628" s="258" t="str">
        <f>IF(A628="","",VLOOKUP(A628,'IMPRESSÃO (Aux)'!$A$4:$I$1048576,7,0))</f>
        <v/>
      </c>
      <c r="H628" s="258" t="str">
        <f>IF(A628="","",VLOOKUP(A628,'IMPRESSÃO (Aux)'!$A$4:$I$1048576,8,0))</f>
        <v/>
      </c>
      <c r="I628" s="259" t="str">
        <f>IF(A628="","",SUMIF('IMPRESSÃO (Aux)'!$A$4:$A$1048576,IMPRESSÃO!A628,'IMPRESSÃO (Aux)'!$I$4:$I$1048576))</f>
        <v/>
      </c>
    </row>
    <row r="629" spans="1:9" hidden="1" x14ac:dyDescent="0.25">
      <c r="A629" s="258" t="str">
        <f>IF('IMPRESSÃO (Aux)'!K629="","",'IMPRESSÃO (Aux)'!K629)</f>
        <v/>
      </c>
      <c r="B629" s="258" t="str">
        <f>IF(A629="","",VLOOKUP(A629,'IMPRESSÃO (Aux)'!$A$4:$I$1048576,2,0))</f>
        <v/>
      </c>
      <c r="C629" s="258" t="str">
        <f>IF(A629="","",IF(VLOOKUP(A629,'IMPRESSÃO (Aux)'!$A$4:$I$1048576,3,0)=0,"",VLOOKUP(A629,'IMPRESSÃO (Aux)'!$A$4:$I$1048576,3,0)))</f>
        <v/>
      </c>
      <c r="D629" s="258" t="str">
        <f>IF(A629="","",SUMIF('IMPRESSÃO (Aux)'!$A$4:$A$1048576,IMPRESSÃO!A629,'IMPRESSÃO (Aux)'!$D$4:$D$1048576))</f>
        <v/>
      </c>
      <c r="E629" s="258" t="str">
        <f>IF(A629="","",VLOOKUP(A629,'IMPRESSÃO (Aux)'!$A$4:$I$1048576,5,0))</f>
        <v/>
      </c>
      <c r="F629" s="258" t="str">
        <f>IF(A629="","",VLOOKUP(A629,'IMPRESSÃO (Aux)'!$A$4:$I$1048576,6,0))</f>
        <v/>
      </c>
      <c r="G629" s="258" t="str">
        <f>IF(A629="","",VLOOKUP(A629,'IMPRESSÃO (Aux)'!$A$4:$I$1048576,7,0))</f>
        <v/>
      </c>
      <c r="H629" s="258" t="str">
        <f>IF(A629="","",VLOOKUP(A629,'IMPRESSÃO (Aux)'!$A$4:$I$1048576,8,0))</f>
        <v/>
      </c>
      <c r="I629" s="259" t="str">
        <f>IF(A629="","",SUMIF('IMPRESSÃO (Aux)'!$A$4:$A$1048576,IMPRESSÃO!A629,'IMPRESSÃO (Aux)'!$I$4:$I$1048576))</f>
        <v/>
      </c>
    </row>
    <row r="630" spans="1:9" hidden="1" x14ac:dyDescent="0.25">
      <c r="A630" s="258" t="str">
        <f>IF('IMPRESSÃO (Aux)'!K630="","",'IMPRESSÃO (Aux)'!K630)</f>
        <v/>
      </c>
      <c r="B630" s="258" t="str">
        <f>IF(A630="","",VLOOKUP(A630,'IMPRESSÃO (Aux)'!$A$4:$I$1048576,2,0))</f>
        <v/>
      </c>
      <c r="C630" s="258" t="str">
        <f>IF(A630="","",IF(VLOOKUP(A630,'IMPRESSÃO (Aux)'!$A$4:$I$1048576,3,0)=0,"",VLOOKUP(A630,'IMPRESSÃO (Aux)'!$A$4:$I$1048576,3,0)))</f>
        <v/>
      </c>
      <c r="D630" s="258" t="str">
        <f>IF(A630="","",SUMIF('IMPRESSÃO (Aux)'!$A$4:$A$1048576,IMPRESSÃO!A630,'IMPRESSÃO (Aux)'!$D$4:$D$1048576))</f>
        <v/>
      </c>
      <c r="E630" s="258" t="str">
        <f>IF(A630="","",VLOOKUP(A630,'IMPRESSÃO (Aux)'!$A$4:$I$1048576,5,0))</f>
        <v/>
      </c>
      <c r="F630" s="258" t="str">
        <f>IF(A630="","",VLOOKUP(A630,'IMPRESSÃO (Aux)'!$A$4:$I$1048576,6,0))</f>
        <v/>
      </c>
      <c r="G630" s="258" t="str">
        <f>IF(A630="","",VLOOKUP(A630,'IMPRESSÃO (Aux)'!$A$4:$I$1048576,7,0))</f>
        <v/>
      </c>
      <c r="H630" s="258" t="str">
        <f>IF(A630="","",VLOOKUP(A630,'IMPRESSÃO (Aux)'!$A$4:$I$1048576,8,0))</f>
        <v/>
      </c>
      <c r="I630" s="259" t="str">
        <f>IF(A630="","",SUMIF('IMPRESSÃO (Aux)'!$A$4:$A$1048576,IMPRESSÃO!A630,'IMPRESSÃO (Aux)'!$I$4:$I$1048576))</f>
        <v/>
      </c>
    </row>
    <row r="631" spans="1:9" hidden="1" x14ac:dyDescent="0.25">
      <c r="A631" s="258" t="str">
        <f>IF('IMPRESSÃO (Aux)'!K631="","",'IMPRESSÃO (Aux)'!K631)</f>
        <v/>
      </c>
      <c r="B631" s="258" t="str">
        <f>IF(A631="","",VLOOKUP(A631,'IMPRESSÃO (Aux)'!$A$4:$I$1048576,2,0))</f>
        <v/>
      </c>
      <c r="C631" s="258" t="str">
        <f>IF(A631="","",IF(VLOOKUP(A631,'IMPRESSÃO (Aux)'!$A$4:$I$1048576,3,0)=0,"",VLOOKUP(A631,'IMPRESSÃO (Aux)'!$A$4:$I$1048576,3,0)))</f>
        <v/>
      </c>
      <c r="D631" s="258" t="str">
        <f>IF(A631="","",SUMIF('IMPRESSÃO (Aux)'!$A$4:$A$1048576,IMPRESSÃO!A631,'IMPRESSÃO (Aux)'!$D$4:$D$1048576))</f>
        <v/>
      </c>
      <c r="E631" s="258" t="str">
        <f>IF(A631="","",VLOOKUP(A631,'IMPRESSÃO (Aux)'!$A$4:$I$1048576,5,0))</f>
        <v/>
      </c>
      <c r="F631" s="258" t="str">
        <f>IF(A631="","",VLOOKUP(A631,'IMPRESSÃO (Aux)'!$A$4:$I$1048576,6,0))</f>
        <v/>
      </c>
      <c r="G631" s="258" t="str">
        <f>IF(A631="","",VLOOKUP(A631,'IMPRESSÃO (Aux)'!$A$4:$I$1048576,7,0))</f>
        <v/>
      </c>
      <c r="H631" s="258" t="str">
        <f>IF(A631="","",VLOOKUP(A631,'IMPRESSÃO (Aux)'!$A$4:$I$1048576,8,0))</f>
        <v/>
      </c>
      <c r="I631" s="259" t="str">
        <f>IF(A631="","",SUMIF('IMPRESSÃO (Aux)'!$A$4:$A$1048576,IMPRESSÃO!A631,'IMPRESSÃO (Aux)'!$I$4:$I$1048576))</f>
        <v/>
      </c>
    </row>
    <row r="632" spans="1:9" hidden="1" x14ac:dyDescent="0.25">
      <c r="A632" s="258" t="str">
        <f>IF('IMPRESSÃO (Aux)'!K632="","",'IMPRESSÃO (Aux)'!K632)</f>
        <v/>
      </c>
      <c r="B632" s="258" t="str">
        <f>IF(A632="","",VLOOKUP(A632,'IMPRESSÃO (Aux)'!$A$4:$I$1048576,2,0))</f>
        <v/>
      </c>
      <c r="C632" s="258" t="str">
        <f>IF(A632="","",IF(VLOOKUP(A632,'IMPRESSÃO (Aux)'!$A$4:$I$1048576,3,0)=0,"",VLOOKUP(A632,'IMPRESSÃO (Aux)'!$A$4:$I$1048576,3,0)))</f>
        <v/>
      </c>
      <c r="D632" s="258" t="str">
        <f>IF(A632="","",SUMIF('IMPRESSÃO (Aux)'!$A$4:$A$1048576,IMPRESSÃO!A632,'IMPRESSÃO (Aux)'!$D$4:$D$1048576))</f>
        <v/>
      </c>
      <c r="E632" s="258" t="str">
        <f>IF(A632="","",VLOOKUP(A632,'IMPRESSÃO (Aux)'!$A$4:$I$1048576,5,0))</f>
        <v/>
      </c>
      <c r="F632" s="258" t="str">
        <f>IF(A632="","",VLOOKUP(A632,'IMPRESSÃO (Aux)'!$A$4:$I$1048576,6,0))</f>
        <v/>
      </c>
      <c r="G632" s="258" t="str">
        <f>IF(A632="","",VLOOKUP(A632,'IMPRESSÃO (Aux)'!$A$4:$I$1048576,7,0))</f>
        <v/>
      </c>
      <c r="H632" s="258" t="str">
        <f>IF(A632="","",VLOOKUP(A632,'IMPRESSÃO (Aux)'!$A$4:$I$1048576,8,0))</f>
        <v/>
      </c>
      <c r="I632" s="259" t="str">
        <f>IF(A632="","",SUMIF('IMPRESSÃO (Aux)'!$A$4:$A$1048576,IMPRESSÃO!A632,'IMPRESSÃO (Aux)'!$I$4:$I$1048576))</f>
        <v/>
      </c>
    </row>
    <row r="633" spans="1:9" hidden="1" x14ac:dyDescent="0.25">
      <c r="A633" s="258" t="str">
        <f>IF('IMPRESSÃO (Aux)'!K633="","",'IMPRESSÃO (Aux)'!K633)</f>
        <v/>
      </c>
      <c r="B633" s="258" t="str">
        <f>IF(A633="","",VLOOKUP(A633,'IMPRESSÃO (Aux)'!$A$4:$I$1048576,2,0))</f>
        <v/>
      </c>
      <c r="C633" s="258" t="str">
        <f>IF(A633="","",IF(VLOOKUP(A633,'IMPRESSÃO (Aux)'!$A$4:$I$1048576,3,0)=0,"",VLOOKUP(A633,'IMPRESSÃO (Aux)'!$A$4:$I$1048576,3,0)))</f>
        <v/>
      </c>
      <c r="D633" s="258" t="str">
        <f>IF(A633="","",SUMIF('IMPRESSÃO (Aux)'!$A$4:$A$1048576,IMPRESSÃO!A633,'IMPRESSÃO (Aux)'!$D$4:$D$1048576))</f>
        <v/>
      </c>
      <c r="E633" s="258" t="str">
        <f>IF(A633="","",VLOOKUP(A633,'IMPRESSÃO (Aux)'!$A$4:$I$1048576,5,0))</f>
        <v/>
      </c>
      <c r="F633" s="258" t="str">
        <f>IF(A633="","",VLOOKUP(A633,'IMPRESSÃO (Aux)'!$A$4:$I$1048576,6,0))</f>
        <v/>
      </c>
      <c r="G633" s="258" t="str">
        <f>IF(A633="","",VLOOKUP(A633,'IMPRESSÃO (Aux)'!$A$4:$I$1048576,7,0))</f>
        <v/>
      </c>
      <c r="H633" s="258" t="str">
        <f>IF(A633="","",VLOOKUP(A633,'IMPRESSÃO (Aux)'!$A$4:$I$1048576,8,0))</f>
        <v/>
      </c>
      <c r="I633" s="259" t="str">
        <f>IF(A633="","",SUMIF('IMPRESSÃO (Aux)'!$A$4:$A$1048576,IMPRESSÃO!A633,'IMPRESSÃO (Aux)'!$I$4:$I$1048576))</f>
        <v/>
      </c>
    </row>
    <row r="634" spans="1:9" hidden="1" x14ac:dyDescent="0.25">
      <c r="A634" s="258" t="str">
        <f>IF('IMPRESSÃO (Aux)'!K634="","",'IMPRESSÃO (Aux)'!K634)</f>
        <v/>
      </c>
      <c r="B634" s="258" t="str">
        <f>IF(A634="","",VLOOKUP(A634,'IMPRESSÃO (Aux)'!$A$4:$I$1048576,2,0))</f>
        <v/>
      </c>
      <c r="C634" s="258" t="str">
        <f>IF(A634="","",IF(VLOOKUP(A634,'IMPRESSÃO (Aux)'!$A$4:$I$1048576,3,0)=0,"",VLOOKUP(A634,'IMPRESSÃO (Aux)'!$A$4:$I$1048576,3,0)))</f>
        <v/>
      </c>
      <c r="D634" s="258" t="str">
        <f>IF(A634="","",SUMIF('IMPRESSÃO (Aux)'!$A$4:$A$1048576,IMPRESSÃO!A634,'IMPRESSÃO (Aux)'!$D$4:$D$1048576))</f>
        <v/>
      </c>
      <c r="E634" s="258" t="str">
        <f>IF(A634="","",VLOOKUP(A634,'IMPRESSÃO (Aux)'!$A$4:$I$1048576,5,0))</f>
        <v/>
      </c>
      <c r="F634" s="258" t="str">
        <f>IF(A634="","",VLOOKUP(A634,'IMPRESSÃO (Aux)'!$A$4:$I$1048576,6,0))</f>
        <v/>
      </c>
      <c r="G634" s="258" t="str">
        <f>IF(A634="","",VLOOKUP(A634,'IMPRESSÃO (Aux)'!$A$4:$I$1048576,7,0))</f>
        <v/>
      </c>
      <c r="H634" s="258" t="str">
        <f>IF(A634="","",VLOOKUP(A634,'IMPRESSÃO (Aux)'!$A$4:$I$1048576,8,0))</f>
        <v/>
      </c>
      <c r="I634" s="259" t="str">
        <f>IF(A634="","",SUMIF('IMPRESSÃO (Aux)'!$A$4:$A$1048576,IMPRESSÃO!A634,'IMPRESSÃO (Aux)'!$I$4:$I$1048576))</f>
        <v/>
      </c>
    </row>
    <row r="635" spans="1:9" hidden="1" x14ac:dyDescent="0.25">
      <c r="A635" s="258" t="str">
        <f>IF('IMPRESSÃO (Aux)'!K635="","",'IMPRESSÃO (Aux)'!K635)</f>
        <v/>
      </c>
      <c r="B635" s="258" t="str">
        <f>IF(A635="","",VLOOKUP(A635,'IMPRESSÃO (Aux)'!$A$4:$I$1048576,2,0))</f>
        <v/>
      </c>
      <c r="C635" s="258" t="str">
        <f>IF(A635="","",IF(VLOOKUP(A635,'IMPRESSÃO (Aux)'!$A$4:$I$1048576,3,0)=0,"",VLOOKUP(A635,'IMPRESSÃO (Aux)'!$A$4:$I$1048576,3,0)))</f>
        <v/>
      </c>
      <c r="D635" s="258" t="str">
        <f>IF(A635="","",SUMIF('IMPRESSÃO (Aux)'!$A$4:$A$1048576,IMPRESSÃO!A635,'IMPRESSÃO (Aux)'!$D$4:$D$1048576))</f>
        <v/>
      </c>
      <c r="E635" s="258" t="str">
        <f>IF(A635="","",VLOOKUP(A635,'IMPRESSÃO (Aux)'!$A$4:$I$1048576,5,0))</f>
        <v/>
      </c>
      <c r="F635" s="258" t="str">
        <f>IF(A635="","",VLOOKUP(A635,'IMPRESSÃO (Aux)'!$A$4:$I$1048576,6,0))</f>
        <v/>
      </c>
      <c r="G635" s="258" t="str">
        <f>IF(A635="","",VLOOKUP(A635,'IMPRESSÃO (Aux)'!$A$4:$I$1048576,7,0))</f>
        <v/>
      </c>
      <c r="H635" s="258" t="str">
        <f>IF(A635="","",VLOOKUP(A635,'IMPRESSÃO (Aux)'!$A$4:$I$1048576,8,0))</f>
        <v/>
      </c>
      <c r="I635" s="259" t="str">
        <f>IF(A635="","",SUMIF('IMPRESSÃO (Aux)'!$A$4:$A$1048576,IMPRESSÃO!A635,'IMPRESSÃO (Aux)'!$I$4:$I$1048576))</f>
        <v/>
      </c>
    </row>
    <row r="636" spans="1:9" hidden="1" x14ac:dyDescent="0.25">
      <c r="A636" s="258" t="str">
        <f>IF('IMPRESSÃO (Aux)'!K636="","",'IMPRESSÃO (Aux)'!K636)</f>
        <v/>
      </c>
      <c r="B636" s="258" t="str">
        <f>IF(A636="","",VLOOKUP(A636,'IMPRESSÃO (Aux)'!$A$4:$I$1048576,2,0))</f>
        <v/>
      </c>
      <c r="C636" s="258" t="str">
        <f>IF(A636="","",IF(VLOOKUP(A636,'IMPRESSÃO (Aux)'!$A$4:$I$1048576,3,0)=0,"",VLOOKUP(A636,'IMPRESSÃO (Aux)'!$A$4:$I$1048576,3,0)))</f>
        <v/>
      </c>
      <c r="D636" s="258" t="str">
        <f>IF(A636="","",SUMIF('IMPRESSÃO (Aux)'!$A$4:$A$1048576,IMPRESSÃO!A636,'IMPRESSÃO (Aux)'!$D$4:$D$1048576))</f>
        <v/>
      </c>
      <c r="E636" s="258" t="str">
        <f>IF(A636="","",VLOOKUP(A636,'IMPRESSÃO (Aux)'!$A$4:$I$1048576,5,0))</f>
        <v/>
      </c>
      <c r="F636" s="258" t="str">
        <f>IF(A636="","",VLOOKUP(A636,'IMPRESSÃO (Aux)'!$A$4:$I$1048576,6,0))</f>
        <v/>
      </c>
      <c r="G636" s="258" t="str">
        <f>IF(A636="","",VLOOKUP(A636,'IMPRESSÃO (Aux)'!$A$4:$I$1048576,7,0))</f>
        <v/>
      </c>
      <c r="H636" s="258" t="str">
        <f>IF(A636="","",VLOOKUP(A636,'IMPRESSÃO (Aux)'!$A$4:$I$1048576,8,0))</f>
        <v/>
      </c>
      <c r="I636" s="259" t="str">
        <f>IF(A636="","",SUMIF('IMPRESSÃO (Aux)'!$A$4:$A$1048576,IMPRESSÃO!A636,'IMPRESSÃO (Aux)'!$I$4:$I$1048576))</f>
        <v/>
      </c>
    </row>
    <row r="637" spans="1:9" hidden="1" x14ac:dyDescent="0.25">
      <c r="A637" s="258" t="str">
        <f>IF('IMPRESSÃO (Aux)'!K637="","",'IMPRESSÃO (Aux)'!K637)</f>
        <v/>
      </c>
      <c r="B637" s="258" t="str">
        <f>IF(A637="","",VLOOKUP(A637,'IMPRESSÃO (Aux)'!$A$4:$I$1048576,2,0))</f>
        <v/>
      </c>
      <c r="C637" s="258" t="str">
        <f>IF(A637="","",IF(VLOOKUP(A637,'IMPRESSÃO (Aux)'!$A$4:$I$1048576,3,0)=0,"",VLOOKUP(A637,'IMPRESSÃO (Aux)'!$A$4:$I$1048576,3,0)))</f>
        <v/>
      </c>
      <c r="D637" s="258" t="str">
        <f>IF(A637="","",SUMIF('IMPRESSÃO (Aux)'!$A$4:$A$1048576,IMPRESSÃO!A637,'IMPRESSÃO (Aux)'!$D$4:$D$1048576))</f>
        <v/>
      </c>
      <c r="E637" s="258" t="str">
        <f>IF(A637="","",VLOOKUP(A637,'IMPRESSÃO (Aux)'!$A$4:$I$1048576,5,0))</f>
        <v/>
      </c>
      <c r="F637" s="258" t="str">
        <f>IF(A637="","",VLOOKUP(A637,'IMPRESSÃO (Aux)'!$A$4:$I$1048576,6,0))</f>
        <v/>
      </c>
      <c r="G637" s="258" t="str">
        <f>IF(A637="","",VLOOKUP(A637,'IMPRESSÃO (Aux)'!$A$4:$I$1048576,7,0))</f>
        <v/>
      </c>
      <c r="H637" s="258" t="str">
        <f>IF(A637="","",VLOOKUP(A637,'IMPRESSÃO (Aux)'!$A$4:$I$1048576,8,0))</f>
        <v/>
      </c>
      <c r="I637" s="259" t="str">
        <f>IF(A637="","",SUMIF('IMPRESSÃO (Aux)'!$A$4:$A$1048576,IMPRESSÃO!A637,'IMPRESSÃO (Aux)'!$I$4:$I$1048576))</f>
        <v/>
      </c>
    </row>
    <row r="638" spans="1:9" hidden="1" x14ac:dyDescent="0.25">
      <c r="A638" s="258" t="str">
        <f>IF('IMPRESSÃO (Aux)'!K638="","",'IMPRESSÃO (Aux)'!K638)</f>
        <v/>
      </c>
      <c r="B638" s="258" t="str">
        <f>IF(A638="","",VLOOKUP(A638,'IMPRESSÃO (Aux)'!$A$4:$I$1048576,2,0))</f>
        <v/>
      </c>
      <c r="C638" s="258" t="str">
        <f>IF(A638="","",IF(VLOOKUP(A638,'IMPRESSÃO (Aux)'!$A$4:$I$1048576,3,0)=0,"",VLOOKUP(A638,'IMPRESSÃO (Aux)'!$A$4:$I$1048576,3,0)))</f>
        <v/>
      </c>
      <c r="D638" s="258" t="str">
        <f>IF(A638="","",SUMIF('IMPRESSÃO (Aux)'!$A$4:$A$1048576,IMPRESSÃO!A638,'IMPRESSÃO (Aux)'!$D$4:$D$1048576))</f>
        <v/>
      </c>
      <c r="E638" s="258" t="str">
        <f>IF(A638="","",VLOOKUP(A638,'IMPRESSÃO (Aux)'!$A$4:$I$1048576,5,0))</f>
        <v/>
      </c>
      <c r="F638" s="258" t="str">
        <f>IF(A638="","",VLOOKUP(A638,'IMPRESSÃO (Aux)'!$A$4:$I$1048576,6,0))</f>
        <v/>
      </c>
      <c r="G638" s="258" t="str">
        <f>IF(A638="","",VLOOKUP(A638,'IMPRESSÃO (Aux)'!$A$4:$I$1048576,7,0))</f>
        <v/>
      </c>
      <c r="H638" s="258" t="str">
        <f>IF(A638="","",VLOOKUP(A638,'IMPRESSÃO (Aux)'!$A$4:$I$1048576,8,0))</f>
        <v/>
      </c>
      <c r="I638" s="259" t="str">
        <f>IF(A638="","",SUMIF('IMPRESSÃO (Aux)'!$A$4:$A$1048576,IMPRESSÃO!A638,'IMPRESSÃO (Aux)'!$I$4:$I$1048576))</f>
        <v/>
      </c>
    </row>
    <row r="639" spans="1:9" hidden="1" x14ac:dyDescent="0.25">
      <c r="A639" s="258" t="str">
        <f>IF('IMPRESSÃO (Aux)'!K639="","",'IMPRESSÃO (Aux)'!K639)</f>
        <v/>
      </c>
      <c r="B639" s="258" t="str">
        <f>IF(A639="","",VLOOKUP(A639,'IMPRESSÃO (Aux)'!$A$4:$I$1048576,2,0))</f>
        <v/>
      </c>
      <c r="C639" s="258" t="str">
        <f>IF(A639="","",IF(VLOOKUP(A639,'IMPRESSÃO (Aux)'!$A$4:$I$1048576,3,0)=0,"",VLOOKUP(A639,'IMPRESSÃO (Aux)'!$A$4:$I$1048576,3,0)))</f>
        <v/>
      </c>
      <c r="D639" s="258" t="str">
        <f>IF(A639="","",SUMIF('IMPRESSÃO (Aux)'!$A$4:$A$1048576,IMPRESSÃO!A639,'IMPRESSÃO (Aux)'!$D$4:$D$1048576))</f>
        <v/>
      </c>
      <c r="E639" s="258" t="str">
        <f>IF(A639="","",VLOOKUP(A639,'IMPRESSÃO (Aux)'!$A$4:$I$1048576,5,0))</f>
        <v/>
      </c>
      <c r="F639" s="258" t="str">
        <f>IF(A639="","",VLOOKUP(A639,'IMPRESSÃO (Aux)'!$A$4:$I$1048576,6,0))</f>
        <v/>
      </c>
      <c r="G639" s="258" t="str">
        <f>IF(A639="","",VLOOKUP(A639,'IMPRESSÃO (Aux)'!$A$4:$I$1048576,7,0))</f>
        <v/>
      </c>
      <c r="H639" s="258" t="str">
        <f>IF(A639="","",VLOOKUP(A639,'IMPRESSÃO (Aux)'!$A$4:$I$1048576,8,0))</f>
        <v/>
      </c>
      <c r="I639" s="259" t="str">
        <f>IF(A639="","",SUMIF('IMPRESSÃO (Aux)'!$A$4:$A$1048576,IMPRESSÃO!A639,'IMPRESSÃO (Aux)'!$I$4:$I$1048576))</f>
        <v/>
      </c>
    </row>
    <row r="640" spans="1:9" hidden="1" x14ac:dyDescent="0.25">
      <c r="A640" s="258" t="str">
        <f>IF('IMPRESSÃO (Aux)'!K640="","",'IMPRESSÃO (Aux)'!K640)</f>
        <v/>
      </c>
      <c r="B640" s="258" t="str">
        <f>IF(A640="","",VLOOKUP(A640,'IMPRESSÃO (Aux)'!$A$4:$I$1048576,2,0))</f>
        <v/>
      </c>
      <c r="C640" s="258" t="str">
        <f>IF(A640="","",IF(VLOOKUP(A640,'IMPRESSÃO (Aux)'!$A$4:$I$1048576,3,0)=0,"",VLOOKUP(A640,'IMPRESSÃO (Aux)'!$A$4:$I$1048576,3,0)))</f>
        <v/>
      </c>
      <c r="D640" s="258" t="str">
        <f>IF(A640="","",SUMIF('IMPRESSÃO (Aux)'!$A$4:$A$1048576,IMPRESSÃO!A640,'IMPRESSÃO (Aux)'!$D$4:$D$1048576))</f>
        <v/>
      </c>
      <c r="E640" s="258" t="str">
        <f>IF(A640="","",VLOOKUP(A640,'IMPRESSÃO (Aux)'!$A$4:$I$1048576,5,0))</f>
        <v/>
      </c>
      <c r="F640" s="258" t="str">
        <f>IF(A640="","",VLOOKUP(A640,'IMPRESSÃO (Aux)'!$A$4:$I$1048576,6,0))</f>
        <v/>
      </c>
      <c r="G640" s="258" t="str">
        <f>IF(A640="","",VLOOKUP(A640,'IMPRESSÃO (Aux)'!$A$4:$I$1048576,7,0))</f>
        <v/>
      </c>
      <c r="H640" s="258" t="str">
        <f>IF(A640="","",VLOOKUP(A640,'IMPRESSÃO (Aux)'!$A$4:$I$1048576,8,0))</f>
        <v/>
      </c>
      <c r="I640" s="259" t="str">
        <f>IF(A640="","",SUMIF('IMPRESSÃO (Aux)'!$A$4:$A$1048576,IMPRESSÃO!A640,'IMPRESSÃO (Aux)'!$I$4:$I$1048576))</f>
        <v/>
      </c>
    </row>
    <row r="641" spans="1:9" hidden="1" x14ac:dyDescent="0.25">
      <c r="A641" s="258" t="str">
        <f>IF('IMPRESSÃO (Aux)'!K641="","",'IMPRESSÃO (Aux)'!K641)</f>
        <v/>
      </c>
      <c r="B641" s="258" t="str">
        <f>IF(A641="","",VLOOKUP(A641,'IMPRESSÃO (Aux)'!$A$4:$I$1048576,2,0))</f>
        <v/>
      </c>
      <c r="C641" s="258" t="str">
        <f>IF(A641="","",IF(VLOOKUP(A641,'IMPRESSÃO (Aux)'!$A$4:$I$1048576,3,0)=0,"",VLOOKUP(A641,'IMPRESSÃO (Aux)'!$A$4:$I$1048576,3,0)))</f>
        <v/>
      </c>
      <c r="D641" s="258" t="str">
        <f>IF(A641="","",SUMIF('IMPRESSÃO (Aux)'!$A$4:$A$1048576,IMPRESSÃO!A641,'IMPRESSÃO (Aux)'!$D$4:$D$1048576))</f>
        <v/>
      </c>
      <c r="E641" s="258" t="str">
        <f>IF(A641="","",VLOOKUP(A641,'IMPRESSÃO (Aux)'!$A$4:$I$1048576,5,0))</f>
        <v/>
      </c>
      <c r="F641" s="258" t="str">
        <f>IF(A641="","",VLOOKUP(A641,'IMPRESSÃO (Aux)'!$A$4:$I$1048576,6,0))</f>
        <v/>
      </c>
      <c r="G641" s="258" t="str">
        <f>IF(A641="","",VLOOKUP(A641,'IMPRESSÃO (Aux)'!$A$4:$I$1048576,7,0))</f>
        <v/>
      </c>
      <c r="H641" s="258" t="str">
        <f>IF(A641="","",VLOOKUP(A641,'IMPRESSÃO (Aux)'!$A$4:$I$1048576,8,0))</f>
        <v/>
      </c>
      <c r="I641" s="259" t="str">
        <f>IF(A641="","",SUMIF('IMPRESSÃO (Aux)'!$A$4:$A$1048576,IMPRESSÃO!A641,'IMPRESSÃO (Aux)'!$I$4:$I$1048576))</f>
        <v/>
      </c>
    </row>
    <row r="642" spans="1:9" hidden="1" x14ac:dyDescent="0.25">
      <c r="A642" s="258" t="str">
        <f>IF('IMPRESSÃO (Aux)'!K642="","",'IMPRESSÃO (Aux)'!K642)</f>
        <v/>
      </c>
      <c r="B642" s="258" t="str">
        <f>IF(A642="","",VLOOKUP(A642,'IMPRESSÃO (Aux)'!$A$4:$I$1048576,2,0))</f>
        <v/>
      </c>
      <c r="C642" s="258" t="str">
        <f>IF(A642="","",IF(VLOOKUP(A642,'IMPRESSÃO (Aux)'!$A$4:$I$1048576,3,0)=0,"",VLOOKUP(A642,'IMPRESSÃO (Aux)'!$A$4:$I$1048576,3,0)))</f>
        <v/>
      </c>
      <c r="D642" s="258" t="str">
        <f>IF(A642="","",SUMIF('IMPRESSÃO (Aux)'!$A$4:$A$1048576,IMPRESSÃO!A642,'IMPRESSÃO (Aux)'!$D$4:$D$1048576))</f>
        <v/>
      </c>
      <c r="E642" s="258" t="str">
        <f>IF(A642="","",VLOOKUP(A642,'IMPRESSÃO (Aux)'!$A$4:$I$1048576,5,0))</f>
        <v/>
      </c>
      <c r="F642" s="258" t="str">
        <f>IF(A642="","",VLOOKUP(A642,'IMPRESSÃO (Aux)'!$A$4:$I$1048576,6,0))</f>
        <v/>
      </c>
      <c r="G642" s="258" t="str">
        <f>IF(A642="","",VLOOKUP(A642,'IMPRESSÃO (Aux)'!$A$4:$I$1048576,7,0))</f>
        <v/>
      </c>
      <c r="H642" s="258" t="str">
        <f>IF(A642="","",VLOOKUP(A642,'IMPRESSÃO (Aux)'!$A$4:$I$1048576,8,0))</f>
        <v/>
      </c>
      <c r="I642" s="259" t="str">
        <f>IF(A642="","",SUMIF('IMPRESSÃO (Aux)'!$A$4:$A$1048576,IMPRESSÃO!A642,'IMPRESSÃO (Aux)'!$I$4:$I$1048576))</f>
        <v/>
      </c>
    </row>
    <row r="643" spans="1:9" hidden="1" x14ac:dyDescent="0.25">
      <c r="A643" s="258" t="str">
        <f>IF('IMPRESSÃO (Aux)'!K643="","",'IMPRESSÃO (Aux)'!K643)</f>
        <v/>
      </c>
      <c r="B643" s="258" t="str">
        <f>IF(A643="","",VLOOKUP(A643,'IMPRESSÃO (Aux)'!$A$4:$I$1048576,2,0))</f>
        <v/>
      </c>
      <c r="C643" s="258" t="str">
        <f>IF(A643="","",IF(VLOOKUP(A643,'IMPRESSÃO (Aux)'!$A$4:$I$1048576,3,0)=0,"",VLOOKUP(A643,'IMPRESSÃO (Aux)'!$A$4:$I$1048576,3,0)))</f>
        <v/>
      </c>
      <c r="D643" s="258" t="str">
        <f>IF(A643="","",SUMIF('IMPRESSÃO (Aux)'!$A$4:$A$1048576,IMPRESSÃO!A643,'IMPRESSÃO (Aux)'!$D$4:$D$1048576))</f>
        <v/>
      </c>
      <c r="E643" s="258" t="str">
        <f>IF(A643="","",VLOOKUP(A643,'IMPRESSÃO (Aux)'!$A$4:$I$1048576,5,0))</f>
        <v/>
      </c>
      <c r="F643" s="258" t="str">
        <f>IF(A643="","",VLOOKUP(A643,'IMPRESSÃO (Aux)'!$A$4:$I$1048576,6,0))</f>
        <v/>
      </c>
      <c r="G643" s="258" t="str">
        <f>IF(A643="","",VLOOKUP(A643,'IMPRESSÃO (Aux)'!$A$4:$I$1048576,7,0))</f>
        <v/>
      </c>
      <c r="H643" s="258" t="str">
        <f>IF(A643="","",VLOOKUP(A643,'IMPRESSÃO (Aux)'!$A$4:$I$1048576,8,0))</f>
        <v/>
      </c>
      <c r="I643" s="259" t="str">
        <f>IF(A643="","",SUMIF('IMPRESSÃO (Aux)'!$A$4:$A$1048576,IMPRESSÃO!A643,'IMPRESSÃO (Aux)'!$I$4:$I$1048576))</f>
        <v/>
      </c>
    </row>
    <row r="644" spans="1:9" hidden="1" x14ac:dyDescent="0.25">
      <c r="A644" s="258" t="str">
        <f>IF('IMPRESSÃO (Aux)'!K644="","",'IMPRESSÃO (Aux)'!K644)</f>
        <v/>
      </c>
      <c r="B644" s="258" t="str">
        <f>IF(A644="","",VLOOKUP(A644,'IMPRESSÃO (Aux)'!$A$4:$I$1048576,2,0))</f>
        <v/>
      </c>
      <c r="C644" s="258" t="str">
        <f>IF(A644="","",IF(VLOOKUP(A644,'IMPRESSÃO (Aux)'!$A$4:$I$1048576,3,0)=0,"",VLOOKUP(A644,'IMPRESSÃO (Aux)'!$A$4:$I$1048576,3,0)))</f>
        <v/>
      </c>
      <c r="D644" s="258" t="str">
        <f>IF(A644="","",SUMIF('IMPRESSÃO (Aux)'!$A$4:$A$1048576,IMPRESSÃO!A644,'IMPRESSÃO (Aux)'!$D$4:$D$1048576))</f>
        <v/>
      </c>
      <c r="E644" s="258" t="str">
        <f>IF(A644="","",VLOOKUP(A644,'IMPRESSÃO (Aux)'!$A$4:$I$1048576,5,0))</f>
        <v/>
      </c>
      <c r="F644" s="258" t="str">
        <f>IF(A644="","",VLOOKUP(A644,'IMPRESSÃO (Aux)'!$A$4:$I$1048576,6,0))</f>
        <v/>
      </c>
      <c r="G644" s="258" t="str">
        <f>IF(A644="","",VLOOKUP(A644,'IMPRESSÃO (Aux)'!$A$4:$I$1048576,7,0))</f>
        <v/>
      </c>
      <c r="H644" s="258" t="str">
        <f>IF(A644="","",VLOOKUP(A644,'IMPRESSÃO (Aux)'!$A$4:$I$1048576,8,0))</f>
        <v/>
      </c>
      <c r="I644" s="259" t="str">
        <f>IF(A644="","",SUMIF('IMPRESSÃO (Aux)'!$A$4:$A$1048576,IMPRESSÃO!A644,'IMPRESSÃO (Aux)'!$I$4:$I$1048576))</f>
        <v/>
      </c>
    </row>
    <row r="645" spans="1:9" hidden="1" x14ac:dyDescent="0.25">
      <c r="A645" s="258" t="str">
        <f>IF('IMPRESSÃO (Aux)'!K645="","",'IMPRESSÃO (Aux)'!K645)</f>
        <v/>
      </c>
      <c r="B645" s="258" t="str">
        <f>IF(A645="","",VLOOKUP(A645,'IMPRESSÃO (Aux)'!$A$4:$I$1048576,2,0))</f>
        <v/>
      </c>
      <c r="C645" s="258" t="str">
        <f>IF(A645="","",IF(VLOOKUP(A645,'IMPRESSÃO (Aux)'!$A$4:$I$1048576,3,0)=0,"",VLOOKUP(A645,'IMPRESSÃO (Aux)'!$A$4:$I$1048576,3,0)))</f>
        <v/>
      </c>
      <c r="D645" s="258" t="str">
        <f>IF(A645="","",SUMIF('IMPRESSÃO (Aux)'!$A$4:$A$1048576,IMPRESSÃO!A645,'IMPRESSÃO (Aux)'!$D$4:$D$1048576))</f>
        <v/>
      </c>
      <c r="E645" s="258" t="str">
        <f>IF(A645="","",VLOOKUP(A645,'IMPRESSÃO (Aux)'!$A$4:$I$1048576,5,0))</f>
        <v/>
      </c>
      <c r="F645" s="258" t="str">
        <f>IF(A645="","",VLOOKUP(A645,'IMPRESSÃO (Aux)'!$A$4:$I$1048576,6,0))</f>
        <v/>
      </c>
      <c r="G645" s="258" t="str">
        <f>IF(A645="","",VLOOKUP(A645,'IMPRESSÃO (Aux)'!$A$4:$I$1048576,7,0))</f>
        <v/>
      </c>
      <c r="H645" s="258" t="str">
        <f>IF(A645="","",VLOOKUP(A645,'IMPRESSÃO (Aux)'!$A$4:$I$1048576,8,0))</f>
        <v/>
      </c>
      <c r="I645" s="259" t="str">
        <f>IF(A645="","",SUMIF('IMPRESSÃO (Aux)'!$A$4:$A$1048576,IMPRESSÃO!A645,'IMPRESSÃO (Aux)'!$I$4:$I$1048576))</f>
        <v/>
      </c>
    </row>
    <row r="646" spans="1:9" hidden="1" x14ac:dyDescent="0.25">
      <c r="A646" s="258" t="str">
        <f>IF('IMPRESSÃO (Aux)'!K646="","",'IMPRESSÃO (Aux)'!K646)</f>
        <v/>
      </c>
      <c r="B646" s="258" t="str">
        <f>IF(A646="","",VLOOKUP(A646,'IMPRESSÃO (Aux)'!$A$4:$I$1048576,2,0))</f>
        <v/>
      </c>
      <c r="C646" s="258" t="str">
        <f>IF(A646="","",IF(VLOOKUP(A646,'IMPRESSÃO (Aux)'!$A$4:$I$1048576,3,0)=0,"",VLOOKUP(A646,'IMPRESSÃO (Aux)'!$A$4:$I$1048576,3,0)))</f>
        <v/>
      </c>
      <c r="D646" s="258" t="str">
        <f>IF(A646="","",SUMIF('IMPRESSÃO (Aux)'!$A$4:$A$1048576,IMPRESSÃO!A646,'IMPRESSÃO (Aux)'!$D$4:$D$1048576))</f>
        <v/>
      </c>
      <c r="E646" s="258" t="str">
        <f>IF(A646="","",VLOOKUP(A646,'IMPRESSÃO (Aux)'!$A$4:$I$1048576,5,0))</f>
        <v/>
      </c>
      <c r="F646" s="258" t="str">
        <f>IF(A646="","",VLOOKUP(A646,'IMPRESSÃO (Aux)'!$A$4:$I$1048576,6,0))</f>
        <v/>
      </c>
      <c r="G646" s="258" t="str">
        <f>IF(A646="","",VLOOKUP(A646,'IMPRESSÃO (Aux)'!$A$4:$I$1048576,7,0))</f>
        <v/>
      </c>
      <c r="H646" s="258" t="str">
        <f>IF(A646="","",VLOOKUP(A646,'IMPRESSÃO (Aux)'!$A$4:$I$1048576,8,0))</f>
        <v/>
      </c>
      <c r="I646" s="259" t="str">
        <f>IF(A646="","",SUMIF('IMPRESSÃO (Aux)'!$A$4:$A$1048576,IMPRESSÃO!A646,'IMPRESSÃO (Aux)'!$I$4:$I$1048576))</f>
        <v/>
      </c>
    </row>
    <row r="647" spans="1:9" hidden="1" x14ac:dyDescent="0.25">
      <c r="A647" s="258" t="str">
        <f>IF('IMPRESSÃO (Aux)'!K647="","",'IMPRESSÃO (Aux)'!K647)</f>
        <v/>
      </c>
      <c r="B647" s="258" t="str">
        <f>IF(A647="","",VLOOKUP(A647,'IMPRESSÃO (Aux)'!$A$4:$I$1048576,2,0))</f>
        <v/>
      </c>
      <c r="C647" s="258" t="str">
        <f>IF(A647="","",IF(VLOOKUP(A647,'IMPRESSÃO (Aux)'!$A$4:$I$1048576,3,0)=0,"",VLOOKUP(A647,'IMPRESSÃO (Aux)'!$A$4:$I$1048576,3,0)))</f>
        <v/>
      </c>
      <c r="D647" s="258" t="str">
        <f>IF(A647="","",SUMIF('IMPRESSÃO (Aux)'!$A$4:$A$1048576,IMPRESSÃO!A647,'IMPRESSÃO (Aux)'!$D$4:$D$1048576))</f>
        <v/>
      </c>
      <c r="E647" s="258" t="str">
        <f>IF(A647="","",VLOOKUP(A647,'IMPRESSÃO (Aux)'!$A$4:$I$1048576,5,0))</f>
        <v/>
      </c>
      <c r="F647" s="258" t="str">
        <f>IF(A647="","",VLOOKUP(A647,'IMPRESSÃO (Aux)'!$A$4:$I$1048576,6,0))</f>
        <v/>
      </c>
      <c r="G647" s="258" t="str">
        <f>IF(A647="","",VLOOKUP(A647,'IMPRESSÃO (Aux)'!$A$4:$I$1048576,7,0))</f>
        <v/>
      </c>
      <c r="H647" s="258" t="str">
        <f>IF(A647="","",VLOOKUP(A647,'IMPRESSÃO (Aux)'!$A$4:$I$1048576,8,0))</f>
        <v/>
      </c>
      <c r="I647" s="259" t="str">
        <f>IF(A647="","",SUMIF('IMPRESSÃO (Aux)'!$A$4:$A$1048576,IMPRESSÃO!A647,'IMPRESSÃO (Aux)'!$I$4:$I$1048576))</f>
        <v/>
      </c>
    </row>
    <row r="648" spans="1:9" hidden="1" x14ac:dyDescent="0.25">
      <c r="A648" s="258" t="str">
        <f>IF('IMPRESSÃO (Aux)'!K648="","",'IMPRESSÃO (Aux)'!K648)</f>
        <v/>
      </c>
      <c r="B648" s="258" t="str">
        <f>IF(A648="","",VLOOKUP(A648,'IMPRESSÃO (Aux)'!$A$4:$I$1048576,2,0))</f>
        <v/>
      </c>
      <c r="C648" s="258" t="str">
        <f>IF(A648="","",IF(VLOOKUP(A648,'IMPRESSÃO (Aux)'!$A$4:$I$1048576,3,0)=0,"",VLOOKUP(A648,'IMPRESSÃO (Aux)'!$A$4:$I$1048576,3,0)))</f>
        <v/>
      </c>
      <c r="D648" s="258" t="str">
        <f>IF(A648="","",SUMIF('IMPRESSÃO (Aux)'!$A$4:$A$1048576,IMPRESSÃO!A648,'IMPRESSÃO (Aux)'!$D$4:$D$1048576))</f>
        <v/>
      </c>
      <c r="E648" s="258" t="str">
        <f>IF(A648="","",VLOOKUP(A648,'IMPRESSÃO (Aux)'!$A$4:$I$1048576,5,0))</f>
        <v/>
      </c>
      <c r="F648" s="258" t="str">
        <f>IF(A648="","",VLOOKUP(A648,'IMPRESSÃO (Aux)'!$A$4:$I$1048576,6,0))</f>
        <v/>
      </c>
      <c r="G648" s="258" t="str">
        <f>IF(A648="","",VLOOKUP(A648,'IMPRESSÃO (Aux)'!$A$4:$I$1048576,7,0))</f>
        <v/>
      </c>
      <c r="H648" s="258" t="str">
        <f>IF(A648="","",VLOOKUP(A648,'IMPRESSÃO (Aux)'!$A$4:$I$1048576,8,0))</f>
        <v/>
      </c>
      <c r="I648" s="259" t="str">
        <f>IF(A648="","",SUMIF('IMPRESSÃO (Aux)'!$A$4:$A$1048576,IMPRESSÃO!A648,'IMPRESSÃO (Aux)'!$I$4:$I$1048576))</f>
        <v/>
      </c>
    </row>
    <row r="649" spans="1:9" hidden="1" x14ac:dyDescent="0.25">
      <c r="A649" s="258" t="str">
        <f>IF('IMPRESSÃO (Aux)'!K649="","",'IMPRESSÃO (Aux)'!K649)</f>
        <v/>
      </c>
      <c r="B649" s="258" t="str">
        <f>IF(A649="","",VLOOKUP(A649,'IMPRESSÃO (Aux)'!$A$4:$I$1048576,2,0))</f>
        <v/>
      </c>
      <c r="C649" s="258" t="str">
        <f>IF(A649="","",IF(VLOOKUP(A649,'IMPRESSÃO (Aux)'!$A$4:$I$1048576,3,0)=0,"",VLOOKUP(A649,'IMPRESSÃO (Aux)'!$A$4:$I$1048576,3,0)))</f>
        <v/>
      </c>
      <c r="D649" s="258" t="str">
        <f>IF(A649="","",SUMIF('IMPRESSÃO (Aux)'!$A$4:$A$1048576,IMPRESSÃO!A649,'IMPRESSÃO (Aux)'!$D$4:$D$1048576))</f>
        <v/>
      </c>
      <c r="E649" s="258" t="str">
        <f>IF(A649="","",VLOOKUP(A649,'IMPRESSÃO (Aux)'!$A$4:$I$1048576,5,0))</f>
        <v/>
      </c>
      <c r="F649" s="258" t="str">
        <f>IF(A649="","",VLOOKUP(A649,'IMPRESSÃO (Aux)'!$A$4:$I$1048576,6,0))</f>
        <v/>
      </c>
      <c r="G649" s="258" t="str">
        <f>IF(A649="","",VLOOKUP(A649,'IMPRESSÃO (Aux)'!$A$4:$I$1048576,7,0))</f>
        <v/>
      </c>
      <c r="H649" s="258" t="str">
        <f>IF(A649="","",VLOOKUP(A649,'IMPRESSÃO (Aux)'!$A$4:$I$1048576,8,0))</f>
        <v/>
      </c>
      <c r="I649" s="259" t="str">
        <f>IF(A649="","",SUMIF('IMPRESSÃO (Aux)'!$A$4:$A$1048576,IMPRESSÃO!A649,'IMPRESSÃO (Aux)'!$I$4:$I$1048576))</f>
        <v/>
      </c>
    </row>
    <row r="650" spans="1:9" hidden="1" x14ac:dyDescent="0.25">
      <c r="A650" s="258" t="str">
        <f>IF('IMPRESSÃO (Aux)'!K650="","",'IMPRESSÃO (Aux)'!K650)</f>
        <v/>
      </c>
      <c r="B650" s="258" t="str">
        <f>IF(A650="","",VLOOKUP(A650,'IMPRESSÃO (Aux)'!$A$4:$I$1048576,2,0))</f>
        <v/>
      </c>
      <c r="C650" s="258" t="str">
        <f>IF(A650="","",IF(VLOOKUP(A650,'IMPRESSÃO (Aux)'!$A$4:$I$1048576,3,0)=0,"",VLOOKUP(A650,'IMPRESSÃO (Aux)'!$A$4:$I$1048576,3,0)))</f>
        <v/>
      </c>
      <c r="D650" s="258" t="str">
        <f>IF(A650="","",SUMIF('IMPRESSÃO (Aux)'!$A$4:$A$1048576,IMPRESSÃO!A650,'IMPRESSÃO (Aux)'!$D$4:$D$1048576))</f>
        <v/>
      </c>
      <c r="E650" s="258" t="str">
        <f>IF(A650="","",VLOOKUP(A650,'IMPRESSÃO (Aux)'!$A$4:$I$1048576,5,0))</f>
        <v/>
      </c>
      <c r="F650" s="258" t="str">
        <f>IF(A650="","",VLOOKUP(A650,'IMPRESSÃO (Aux)'!$A$4:$I$1048576,6,0))</f>
        <v/>
      </c>
      <c r="G650" s="258" t="str">
        <f>IF(A650="","",VLOOKUP(A650,'IMPRESSÃO (Aux)'!$A$4:$I$1048576,7,0))</f>
        <v/>
      </c>
      <c r="H650" s="258" t="str">
        <f>IF(A650="","",VLOOKUP(A650,'IMPRESSÃO (Aux)'!$A$4:$I$1048576,8,0))</f>
        <v/>
      </c>
      <c r="I650" s="259" t="str">
        <f>IF(A650="","",SUMIF('IMPRESSÃO (Aux)'!$A$4:$A$1048576,IMPRESSÃO!A650,'IMPRESSÃO (Aux)'!$I$4:$I$1048576))</f>
        <v/>
      </c>
    </row>
    <row r="651" spans="1:9" hidden="1" x14ac:dyDescent="0.25">
      <c r="A651" s="258" t="str">
        <f>IF('IMPRESSÃO (Aux)'!K651="","",'IMPRESSÃO (Aux)'!K651)</f>
        <v/>
      </c>
      <c r="B651" s="258" t="str">
        <f>IF(A651="","",VLOOKUP(A651,'IMPRESSÃO (Aux)'!$A$4:$I$1048576,2,0))</f>
        <v/>
      </c>
      <c r="C651" s="258" t="str">
        <f>IF(A651="","",IF(VLOOKUP(A651,'IMPRESSÃO (Aux)'!$A$4:$I$1048576,3,0)=0,"",VLOOKUP(A651,'IMPRESSÃO (Aux)'!$A$4:$I$1048576,3,0)))</f>
        <v/>
      </c>
      <c r="D651" s="258" t="str">
        <f>IF(A651="","",SUMIF('IMPRESSÃO (Aux)'!$A$4:$A$1048576,IMPRESSÃO!A651,'IMPRESSÃO (Aux)'!$D$4:$D$1048576))</f>
        <v/>
      </c>
      <c r="E651" s="258" t="str">
        <f>IF(A651="","",VLOOKUP(A651,'IMPRESSÃO (Aux)'!$A$4:$I$1048576,5,0))</f>
        <v/>
      </c>
      <c r="F651" s="258" t="str">
        <f>IF(A651="","",VLOOKUP(A651,'IMPRESSÃO (Aux)'!$A$4:$I$1048576,6,0))</f>
        <v/>
      </c>
      <c r="G651" s="258" t="str">
        <f>IF(A651="","",VLOOKUP(A651,'IMPRESSÃO (Aux)'!$A$4:$I$1048576,7,0))</f>
        <v/>
      </c>
      <c r="H651" s="258" t="str">
        <f>IF(A651="","",VLOOKUP(A651,'IMPRESSÃO (Aux)'!$A$4:$I$1048576,8,0))</f>
        <v/>
      </c>
      <c r="I651" s="259" t="str">
        <f>IF(A651="","",SUMIF('IMPRESSÃO (Aux)'!$A$4:$A$1048576,IMPRESSÃO!A651,'IMPRESSÃO (Aux)'!$I$4:$I$1048576))</f>
        <v/>
      </c>
    </row>
    <row r="652" spans="1:9" hidden="1" x14ac:dyDescent="0.25">
      <c r="A652" s="258" t="str">
        <f>IF('IMPRESSÃO (Aux)'!K652="","",'IMPRESSÃO (Aux)'!K652)</f>
        <v/>
      </c>
      <c r="B652" s="258" t="str">
        <f>IF(A652="","",VLOOKUP(A652,'IMPRESSÃO (Aux)'!$A$4:$I$1048576,2,0))</f>
        <v/>
      </c>
      <c r="C652" s="258" t="str">
        <f>IF(A652="","",IF(VLOOKUP(A652,'IMPRESSÃO (Aux)'!$A$4:$I$1048576,3,0)=0,"",VLOOKUP(A652,'IMPRESSÃO (Aux)'!$A$4:$I$1048576,3,0)))</f>
        <v/>
      </c>
      <c r="D652" s="258" t="str">
        <f>IF(A652="","",SUMIF('IMPRESSÃO (Aux)'!$A$4:$A$1048576,IMPRESSÃO!A652,'IMPRESSÃO (Aux)'!$D$4:$D$1048576))</f>
        <v/>
      </c>
      <c r="E652" s="258" t="str">
        <f>IF(A652="","",VLOOKUP(A652,'IMPRESSÃO (Aux)'!$A$4:$I$1048576,5,0))</f>
        <v/>
      </c>
      <c r="F652" s="258" t="str">
        <f>IF(A652="","",VLOOKUP(A652,'IMPRESSÃO (Aux)'!$A$4:$I$1048576,6,0))</f>
        <v/>
      </c>
      <c r="G652" s="258" t="str">
        <f>IF(A652="","",VLOOKUP(A652,'IMPRESSÃO (Aux)'!$A$4:$I$1048576,7,0))</f>
        <v/>
      </c>
      <c r="H652" s="258" t="str">
        <f>IF(A652="","",VLOOKUP(A652,'IMPRESSÃO (Aux)'!$A$4:$I$1048576,8,0))</f>
        <v/>
      </c>
      <c r="I652" s="259" t="str">
        <f>IF(A652="","",SUMIF('IMPRESSÃO (Aux)'!$A$4:$A$1048576,IMPRESSÃO!A652,'IMPRESSÃO (Aux)'!$I$4:$I$1048576))</f>
        <v/>
      </c>
    </row>
    <row r="653" spans="1:9" hidden="1" x14ac:dyDescent="0.25">
      <c r="A653" s="258" t="str">
        <f>IF('IMPRESSÃO (Aux)'!K653="","",'IMPRESSÃO (Aux)'!K653)</f>
        <v/>
      </c>
      <c r="B653" s="258" t="str">
        <f>IF(A653="","",VLOOKUP(A653,'IMPRESSÃO (Aux)'!$A$4:$I$1048576,2,0))</f>
        <v/>
      </c>
      <c r="C653" s="258" t="str">
        <f>IF(A653="","",IF(VLOOKUP(A653,'IMPRESSÃO (Aux)'!$A$4:$I$1048576,3,0)=0,"",VLOOKUP(A653,'IMPRESSÃO (Aux)'!$A$4:$I$1048576,3,0)))</f>
        <v/>
      </c>
      <c r="D653" s="258" t="str">
        <f>IF(A653="","",SUMIF('IMPRESSÃO (Aux)'!$A$4:$A$1048576,IMPRESSÃO!A653,'IMPRESSÃO (Aux)'!$D$4:$D$1048576))</f>
        <v/>
      </c>
      <c r="E653" s="258" t="str">
        <f>IF(A653="","",VLOOKUP(A653,'IMPRESSÃO (Aux)'!$A$4:$I$1048576,5,0))</f>
        <v/>
      </c>
      <c r="F653" s="258" t="str">
        <f>IF(A653="","",VLOOKUP(A653,'IMPRESSÃO (Aux)'!$A$4:$I$1048576,6,0))</f>
        <v/>
      </c>
      <c r="G653" s="258" t="str">
        <f>IF(A653="","",VLOOKUP(A653,'IMPRESSÃO (Aux)'!$A$4:$I$1048576,7,0))</f>
        <v/>
      </c>
      <c r="H653" s="258" t="str">
        <f>IF(A653="","",VLOOKUP(A653,'IMPRESSÃO (Aux)'!$A$4:$I$1048576,8,0))</f>
        <v/>
      </c>
      <c r="I653" s="259" t="str">
        <f>IF(A653="","",SUMIF('IMPRESSÃO (Aux)'!$A$4:$A$1048576,IMPRESSÃO!A653,'IMPRESSÃO (Aux)'!$I$4:$I$1048576))</f>
        <v/>
      </c>
    </row>
    <row r="654" spans="1:9" hidden="1" x14ac:dyDescent="0.25">
      <c r="A654" s="258" t="str">
        <f>IF('IMPRESSÃO (Aux)'!K654="","",'IMPRESSÃO (Aux)'!K654)</f>
        <v/>
      </c>
      <c r="B654" s="258" t="str">
        <f>IF(A654="","",VLOOKUP(A654,'IMPRESSÃO (Aux)'!$A$4:$I$1048576,2,0))</f>
        <v/>
      </c>
      <c r="C654" s="258" t="str">
        <f>IF(A654="","",IF(VLOOKUP(A654,'IMPRESSÃO (Aux)'!$A$4:$I$1048576,3,0)=0,"",VLOOKUP(A654,'IMPRESSÃO (Aux)'!$A$4:$I$1048576,3,0)))</f>
        <v/>
      </c>
      <c r="D654" s="258" t="str">
        <f>IF(A654="","",SUMIF('IMPRESSÃO (Aux)'!$A$4:$A$1048576,IMPRESSÃO!A654,'IMPRESSÃO (Aux)'!$D$4:$D$1048576))</f>
        <v/>
      </c>
      <c r="E654" s="258" t="str">
        <f>IF(A654="","",VLOOKUP(A654,'IMPRESSÃO (Aux)'!$A$4:$I$1048576,5,0))</f>
        <v/>
      </c>
      <c r="F654" s="258" t="str">
        <f>IF(A654="","",VLOOKUP(A654,'IMPRESSÃO (Aux)'!$A$4:$I$1048576,6,0))</f>
        <v/>
      </c>
      <c r="G654" s="258" t="str">
        <f>IF(A654="","",VLOOKUP(A654,'IMPRESSÃO (Aux)'!$A$4:$I$1048576,7,0))</f>
        <v/>
      </c>
      <c r="H654" s="258" t="str">
        <f>IF(A654="","",VLOOKUP(A654,'IMPRESSÃO (Aux)'!$A$4:$I$1048576,8,0))</f>
        <v/>
      </c>
      <c r="I654" s="259" t="str">
        <f>IF(A654="","",SUMIF('IMPRESSÃO (Aux)'!$A$4:$A$1048576,IMPRESSÃO!A654,'IMPRESSÃO (Aux)'!$I$4:$I$1048576))</f>
        <v/>
      </c>
    </row>
    <row r="655" spans="1:9" hidden="1" x14ac:dyDescent="0.25">
      <c r="A655" s="258" t="str">
        <f>IF('IMPRESSÃO (Aux)'!K655="","",'IMPRESSÃO (Aux)'!K655)</f>
        <v/>
      </c>
      <c r="B655" s="258" t="str">
        <f>IF(A655="","",VLOOKUP(A655,'IMPRESSÃO (Aux)'!$A$4:$I$1048576,2,0))</f>
        <v/>
      </c>
      <c r="C655" s="258" t="str">
        <f>IF(A655="","",IF(VLOOKUP(A655,'IMPRESSÃO (Aux)'!$A$4:$I$1048576,3,0)=0,"",VLOOKUP(A655,'IMPRESSÃO (Aux)'!$A$4:$I$1048576,3,0)))</f>
        <v/>
      </c>
      <c r="D655" s="258" t="str">
        <f>IF(A655="","",SUMIF('IMPRESSÃO (Aux)'!$A$4:$A$1048576,IMPRESSÃO!A655,'IMPRESSÃO (Aux)'!$D$4:$D$1048576))</f>
        <v/>
      </c>
      <c r="E655" s="258" t="str">
        <f>IF(A655="","",VLOOKUP(A655,'IMPRESSÃO (Aux)'!$A$4:$I$1048576,5,0))</f>
        <v/>
      </c>
      <c r="F655" s="258" t="str">
        <f>IF(A655="","",VLOOKUP(A655,'IMPRESSÃO (Aux)'!$A$4:$I$1048576,6,0))</f>
        <v/>
      </c>
      <c r="G655" s="258" t="str">
        <f>IF(A655="","",VLOOKUP(A655,'IMPRESSÃO (Aux)'!$A$4:$I$1048576,7,0))</f>
        <v/>
      </c>
      <c r="H655" s="258" t="str">
        <f>IF(A655="","",VLOOKUP(A655,'IMPRESSÃO (Aux)'!$A$4:$I$1048576,8,0))</f>
        <v/>
      </c>
      <c r="I655" s="259" t="str">
        <f>IF(A655="","",SUMIF('IMPRESSÃO (Aux)'!$A$4:$A$1048576,IMPRESSÃO!A655,'IMPRESSÃO (Aux)'!$I$4:$I$1048576))</f>
        <v/>
      </c>
    </row>
    <row r="656" spans="1:9" hidden="1" x14ac:dyDescent="0.25">
      <c r="A656" s="258" t="str">
        <f>IF('IMPRESSÃO (Aux)'!K656="","",'IMPRESSÃO (Aux)'!K656)</f>
        <v/>
      </c>
      <c r="B656" s="258" t="str">
        <f>IF(A656="","",VLOOKUP(A656,'IMPRESSÃO (Aux)'!$A$4:$I$1048576,2,0))</f>
        <v/>
      </c>
      <c r="C656" s="258" t="str">
        <f>IF(A656="","",IF(VLOOKUP(A656,'IMPRESSÃO (Aux)'!$A$4:$I$1048576,3,0)=0,"",VLOOKUP(A656,'IMPRESSÃO (Aux)'!$A$4:$I$1048576,3,0)))</f>
        <v/>
      </c>
      <c r="D656" s="258" t="str">
        <f>IF(A656="","",SUMIF('IMPRESSÃO (Aux)'!$A$4:$A$1048576,IMPRESSÃO!A656,'IMPRESSÃO (Aux)'!$D$4:$D$1048576))</f>
        <v/>
      </c>
      <c r="E656" s="258" t="str">
        <f>IF(A656="","",VLOOKUP(A656,'IMPRESSÃO (Aux)'!$A$4:$I$1048576,5,0))</f>
        <v/>
      </c>
      <c r="F656" s="258" t="str">
        <f>IF(A656="","",VLOOKUP(A656,'IMPRESSÃO (Aux)'!$A$4:$I$1048576,6,0))</f>
        <v/>
      </c>
      <c r="G656" s="258" t="str">
        <f>IF(A656="","",VLOOKUP(A656,'IMPRESSÃO (Aux)'!$A$4:$I$1048576,7,0))</f>
        <v/>
      </c>
      <c r="H656" s="258" t="str">
        <f>IF(A656="","",VLOOKUP(A656,'IMPRESSÃO (Aux)'!$A$4:$I$1048576,8,0))</f>
        <v/>
      </c>
      <c r="I656" s="259" t="str">
        <f>IF(A656="","",SUMIF('IMPRESSÃO (Aux)'!$A$4:$A$1048576,IMPRESSÃO!A656,'IMPRESSÃO (Aux)'!$I$4:$I$1048576))</f>
        <v/>
      </c>
    </row>
    <row r="657" spans="1:9" hidden="1" x14ac:dyDescent="0.25">
      <c r="A657" s="258" t="str">
        <f>IF('IMPRESSÃO (Aux)'!K657="","",'IMPRESSÃO (Aux)'!K657)</f>
        <v/>
      </c>
      <c r="B657" s="258" t="str">
        <f>IF(A657="","",VLOOKUP(A657,'IMPRESSÃO (Aux)'!$A$4:$I$1048576,2,0))</f>
        <v/>
      </c>
      <c r="C657" s="258" t="str">
        <f>IF(A657="","",IF(VLOOKUP(A657,'IMPRESSÃO (Aux)'!$A$4:$I$1048576,3,0)=0,"",VLOOKUP(A657,'IMPRESSÃO (Aux)'!$A$4:$I$1048576,3,0)))</f>
        <v/>
      </c>
      <c r="D657" s="258" t="str">
        <f>IF(A657="","",SUMIF('IMPRESSÃO (Aux)'!$A$4:$A$1048576,IMPRESSÃO!A657,'IMPRESSÃO (Aux)'!$D$4:$D$1048576))</f>
        <v/>
      </c>
      <c r="E657" s="258" t="str">
        <f>IF(A657="","",VLOOKUP(A657,'IMPRESSÃO (Aux)'!$A$4:$I$1048576,5,0))</f>
        <v/>
      </c>
      <c r="F657" s="258" t="str">
        <f>IF(A657="","",VLOOKUP(A657,'IMPRESSÃO (Aux)'!$A$4:$I$1048576,6,0))</f>
        <v/>
      </c>
      <c r="G657" s="258" t="str">
        <f>IF(A657="","",VLOOKUP(A657,'IMPRESSÃO (Aux)'!$A$4:$I$1048576,7,0))</f>
        <v/>
      </c>
      <c r="H657" s="258" t="str">
        <f>IF(A657="","",VLOOKUP(A657,'IMPRESSÃO (Aux)'!$A$4:$I$1048576,8,0))</f>
        <v/>
      </c>
      <c r="I657" s="259" t="str">
        <f>IF(A657="","",SUMIF('IMPRESSÃO (Aux)'!$A$4:$A$1048576,IMPRESSÃO!A657,'IMPRESSÃO (Aux)'!$I$4:$I$1048576))</f>
        <v/>
      </c>
    </row>
    <row r="658" spans="1:9" hidden="1" x14ac:dyDescent="0.25">
      <c r="A658" s="258" t="str">
        <f>IF('IMPRESSÃO (Aux)'!K658="","",'IMPRESSÃO (Aux)'!K658)</f>
        <v/>
      </c>
      <c r="B658" s="258" t="str">
        <f>IF(A658="","",VLOOKUP(A658,'IMPRESSÃO (Aux)'!$A$4:$I$1048576,2,0))</f>
        <v/>
      </c>
      <c r="C658" s="258" t="str">
        <f>IF(A658="","",IF(VLOOKUP(A658,'IMPRESSÃO (Aux)'!$A$4:$I$1048576,3,0)=0,"",VLOOKUP(A658,'IMPRESSÃO (Aux)'!$A$4:$I$1048576,3,0)))</f>
        <v/>
      </c>
      <c r="D658" s="258" t="str">
        <f>IF(A658="","",SUMIF('IMPRESSÃO (Aux)'!$A$4:$A$1048576,IMPRESSÃO!A658,'IMPRESSÃO (Aux)'!$D$4:$D$1048576))</f>
        <v/>
      </c>
      <c r="E658" s="258" t="str">
        <f>IF(A658="","",VLOOKUP(A658,'IMPRESSÃO (Aux)'!$A$4:$I$1048576,5,0))</f>
        <v/>
      </c>
      <c r="F658" s="258" t="str">
        <f>IF(A658="","",VLOOKUP(A658,'IMPRESSÃO (Aux)'!$A$4:$I$1048576,6,0))</f>
        <v/>
      </c>
      <c r="G658" s="258" t="str">
        <f>IF(A658="","",VLOOKUP(A658,'IMPRESSÃO (Aux)'!$A$4:$I$1048576,7,0))</f>
        <v/>
      </c>
      <c r="H658" s="258" t="str">
        <f>IF(A658="","",VLOOKUP(A658,'IMPRESSÃO (Aux)'!$A$4:$I$1048576,8,0))</f>
        <v/>
      </c>
      <c r="I658" s="259" t="str">
        <f>IF(A658="","",SUMIF('IMPRESSÃO (Aux)'!$A$4:$A$1048576,IMPRESSÃO!A658,'IMPRESSÃO (Aux)'!$I$4:$I$1048576))</f>
        <v/>
      </c>
    </row>
    <row r="659" spans="1:9" hidden="1" x14ac:dyDescent="0.25">
      <c r="A659" s="258" t="str">
        <f>IF('IMPRESSÃO (Aux)'!K659="","",'IMPRESSÃO (Aux)'!K659)</f>
        <v/>
      </c>
      <c r="B659" s="258" t="str">
        <f>IF(A659="","",VLOOKUP(A659,'IMPRESSÃO (Aux)'!$A$4:$I$1048576,2,0))</f>
        <v/>
      </c>
      <c r="C659" s="258" t="str">
        <f>IF(A659="","",IF(VLOOKUP(A659,'IMPRESSÃO (Aux)'!$A$4:$I$1048576,3,0)=0,"",VLOOKUP(A659,'IMPRESSÃO (Aux)'!$A$4:$I$1048576,3,0)))</f>
        <v/>
      </c>
      <c r="D659" s="258" t="str">
        <f>IF(A659="","",SUMIF('IMPRESSÃO (Aux)'!$A$4:$A$1048576,IMPRESSÃO!A659,'IMPRESSÃO (Aux)'!$D$4:$D$1048576))</f>
        <v/>
      </c>
      <c r="E659" s="258" t="str">
        <f>IF(A659="","",VLOOKUP(A659,'IMPRESSÃO (Aux)'!$A$4:$I$1048576,5,0))</f>
        <v/>
      </c>
      <c r="F659" s="258" t="str">
        <f>IF(A659="","",VLOOKUP(A659,'IMPRESSÃO (Aux)'!$A$4:$I$1048576,6,0))</f>
        <v/>
      </c>
      <c r="G659" s="258" t="str">
        <f>IF(A659="","",VLOOKUP(A659,'IMPRESSÃO (Aux)'!$A$4:$I$1048576,7,0))</f>
        <v/>
      </c>
      <c r="H659" s="258" t="str">
        <f>IF(A659="","",VLOOKUP(A659,'IMPRESSÃO (Aux)'!$A$4:$I$1048576,8,0))</f>
        <v/>
      </c>
      <c r="I659" s="259" t="str">
        <f>IF(A659="","",SUMIF('IMPRESSÃO (Aux)'!$A$4:$A$1048576,IMPRESSÃO!A659,'IMPRESSÃO (Aux)'!$I$4:$I$1048576))</f>
        <v/>
      </c>
    </row>
    <row r="660" spans="1:9" hidden="1" x14ac:dyDescent="0.25">
      <c r="A660" s="258" t="str">
        <f>IF('IMPRESSÃO (Aux)'!K660="","",'IMPRESSÃO (Aux)'!K660)</f>
        <v/>
      </c>
      <c r="B660" s="258" t="str">
        <f>IF(A660="","",VLOOKUP(A660,'IMPRESSÃO (Aux)'!$A$4:$I$1048576,2,0))</f>
        <v/>
      </c>
      <c r="C660" s="258" t="str">
        <f>IF(A660="","",IF(VLOOKUP(A660,'IMPRESSÃO (Aux)'!$A$4:$I$1048576,3,0)=0,"",VLOOKUP(A660,'IMPRESSÃO (Aux)'!$A$4:$I$1048576,3,0)))</f>
        <v/>
      </c>
      <c r="D660" s="258" t="str">
        <f>IF(A660="","",SUMIF('IMPRESSÃO (Aux)'!$A$4:$A$1048576,IMPRESSÃO!A660,'IMPRESSÃO (Aux)'!$D$4:$D$1048576))</f>
        <v/>
      </c>
      <c r="E660" s="258" t="str">
        <f>IF(A660="","",VLOOKUP(A660,'IMPRESSÃO (Aux)'!$A$4:$I$1048576,5,0))</f>
        <v/>
      </c>
      <c r="F660" s="258" t="str">
        <f>IF(A660="","",VLOOKUP(A660,'IMPRESSÃO (Aux)'!$A$4:$I$1048576,6,0))</f>
        <v/>
      </c>
      <c r="G660" s="258" t="str">
        <f>IF(A660="","",VLOOKUP(A660,'IMPRESSÃO (Aux)'!$A$4:$I$1048576,7,0))</f>
        <v/>
      </c>
      <c r="H660" s="258" t="str">
        <f>IF(A660="","",VLOOKUP(A660,'IMPRESSÃO (Aux)'!$A$4:$I$1048576,8,0))</f>
        <v/>
      </c>
      <c r="I660" s="259" t="str">
        <f>IF(A660="","",SUMIF('IMPRESSÃO (Aux)'!$A$4:$A$1048576,IMPRESSÃO!A660,'IMPRESSÃO (Aux)'!$I$4:$I$1048576))</f>
        <v/>
      </c>
    </row>
    <row r="661" spans="1:9" hidden="1" x14ac:dyDescent="0.25">
      <c r="A661" s="258" t="str">
        <f>IF('IMPRESSÃO (Aux)'!K661="","",'IMPRESSÃO (Aux)'!K661)</f>
        <v/>
      </c>
      <c r="B661" s="258" t="str">
        <f>IF(A661="","",VLOOKUP(A661,'IMPRESSÃO (Aux)'!$A$4:$I$1048576,2,0))</f>
        <v/>
      </c>
      <c r="C661" s="258" t="str">
        <f>IF(A661="","",IF(VLOOKUP(A661,'IMPRESSÃO (Aux)'!$A$4:$I$1048576,3,0)=0,"",VLOOKUP(A661,'IMPRESSÃO (Aux)'!$A$4:$I$1048576,3,0)))</f>
        <v/>
      </c>
      <c r="D661" s="258" t="str">
        <f>IF(A661="","",SUMIF('IMPRESSÃO (Aux)'!$A$4:$A$1048576,IMPRESSÃO!A661,'IMPRESSÃO (Aux)'!$D$4:$D$1048576))</f>
        <v/>
      </c>
      <c r="E661" s="258" t="str">
        <f>IF(A661="","",VLOOKUP(A661,'IMPRESSÃO (Aux)'!$A$4:$I$1048576,5,0))</f>
        <v/>
      </c>
      <c r="F661" s="258" t="str">
        <f>IF(A661="","",VLOOKUP(A661,'IMPRESSÃO (Aux)'!$A$4:$I$1048576,6,0))</f>
        <v/>
      </c>
      <c r="G661" s="258" t="str">
        <f>IF(A661="","",VLOOKUP(A661,'IMPRESSÃO (Aux)'!$A$4:$I$1048576,7,0))</f>
        <v/>
      </c>
      <c r="H661" s="258" t="str">
        <f>IF(A661="","",VLOOKUP(A661,'IMPRESSÃO (Aux)'!$A$4:$I$1048576,8,0))</f>
        <v/>
      </c>
      <c r="I661" s="259" t="str">
        <f>IF(A661="","",SUMIF('IMPRESSÃO (Aux)'!$A$4:$A$1048576,IMPRESSÃO!A661,'IMPRESSÃO (Aux)'!$I$4:$I$1048576))</f>
        <v/>
      </c>
    </row>
    <row r="662" spans="1:9" hidden="1" x14ac:dyDescent="0.25">
      <c r="A662" s="258" t="str">
        <f>IF('IMPRESSÃO (Aux)'!K662="","",'IMPRESSÃO (Aux)'!K662)</f>
        <v/>
      </c>
      <c r="B662" s="258" t="str">
        <f>IF(A662="","",VLOOKUP(A662,'IMPRESSÃO (Aux)'!$A$4:$I$1048576,2,0))</f>
        <v/>
      </c>
      <c r="C662" s="258" t="str">
        <f>IF(A662="","",IF(VLOOKUP(A662,'IMPRESSÃO (Aux)'!$A$4:$I$1048576,3,0)=0,"",VLOOKUP(A662,'IMPRESSÃO (Aux)'!$A$4:$I$1048576,3,0)))</f>
        <v/>
      </c>
      <c r="D662" s="258" t="str">
        <f>IF(A662="","",SUMIF('IMPRESSÃO (Aux)'!$A$4:$A$1048576,IMPRESSÃO!A662,'IMPRESSÃO (Aux)'!$D$4:$D$1048576))</f>
        <v/>
      </c>
      <c r="E662" s="258" t="str">
        <f>IF(A662="","",VLOOKUP(A662,'IMPRESSÃO (Aux)'!$A$4:$I$1048576,5,0))</f>
        <v/>
      </c>
      <c r="F662" s="258" t="str">
        <f>IF(A662="","",VLOOKUP(A662,'IMPRESSÃO (Aux)'!$A$4:$I$1048576,6,0))</f>
        <v/>
      </c>
      <c r="G662" s="258" t="str">
        <f>IF(A662="","",VLOOKUP(A662,'IMPRESSÃO (Aux)'!$A$4:$I$1048576,7,0))</f>
        <v/>
      </c>
      <c r="H662" s="258" t="str">
        <f>IF(A662="","",VLOOKUP(A662,'IMPRESSÃO (Aux)'!$A$4:$I$1048576,8,0))</f>
        <v/>
      </c>
      <c r="I662" s="259" t="str">
        <f>IF(A662="","",SUMIF('IMPRESSÃO (Aux)'!$A$4:$A$1048576,IMPRESSÃO!A662,'IMPRESSÃO (Aux)'!$I$4:$I$1048576))</f>
        <v/>
      </c>
    </row>
    <row r="663" spans="1:9" hidden="1" x14ac:dyDescent="0.25">
      <c r="A663" s="258" t="str">
        <f>IF('IMPRESSÃO (Aux)'!K663="","",'IMPRESSÃO (Aux)'!K663)</f>
        <v/>
      </c>
      <c r="B663" s="258" t="str">
        <f>IF(A663="","",VLOOKUP(A663,'IMPRESSÃO (Aux)'!$A$4:$I$1048576,2,0))</f>
        <v/>
      </c>
      <c r="C663" s="258" t="str">
        <f>IF(A663="","",IF(VLOOKUP(A663,'IMPRESSÃO (Aux)'!$A$4:$I$1048576,3,0)=0,"",VLOOKUP(A663,'IMPRESSÃO (Aux)'!$A$4:$I$1048576,3,0)))</f>
        <v/>
      </c>
      <c r="D663" s="258" t="str">
        <f>IF(A663="","",SUMIF('IMPRESSÃO (Aux)'!$A$4:$A$1048576,IMPRESSÃO!A663,'IMPRESSÃO (Aux)'!$D$4:$D$1048576))</f>
        <v/>
      </c>
      <c r="E663" s="258" t="str">
        <f>IF(A663="","",VLOOKUP(A663,'IMPRESSÃO (Aux)'!$A$4:$I$1048576,5,0))</f>
        <v/>
      </c>
      <c r="F663" s="258" t="str">
        <f>IF(A663="","",VLOOKUP(A663,'IMPRESSÃO (Aux)'!$A$4:$I$1048576,6,0))</f>
        <v/>
      </c>
      <c r="G663" s="258" t="str">
        <f>IF(A663="","",VLOOKUP(A663,'IMPRESSÃO (Aux)'!$A$4:$I$1048576,7,0))</f>
        <v/>
      </c>
      <c r="H663" s="258" t="str">
        <f>IF(A663="","",VLOOKUP(A663,'IMPRESSÃO (Aux)'!$A$4:$I$1048576,8,0))</f>
        <v/>
      </c>
      <c r="I663" s="259" t="str">
        <f>IF(A663="","",SUMIF('IMPRESSÃO (Aux)'!$A$4:$A$1048576,IMPRESSÃO!A663,'IMPRESSÃO (Aux)'!$I$4:$I$1048576))</f>
        <v/>
      </c>
    </row>
    <row r="664" spans="1:9" hidden="1" x14ac:dyDescent="0.25">
      <c r="A664" s="258" t="str">
        <f>IF('IMPRESSÃO (Aux)'!K664="","",'IMPRESSÃO (Aux)'!K664)</f>
        <v/>
      </c>
      <c r="B664" s="258" t="str">
        <f>IF(A664="","",VLOOKUP(A664,'IMPRESSÃO (Aux)'!$A$4:$I$1048576,2,0))</f>
        <v/>
      </c>
      <c r="C664" s="258" t="str">
        <f>IF(A664="","",IF(VLOOKUP(A664,'IMPRESSÃO (Aux)'!$A$4:$I$1048576,3,0)=0,"",VLOOKUP(A664,'IMPRESSÃO (Aux)'!$A$4:$I$1048576,3,0)))</f>
        <v/>
      </c>
      <c r="D664" s="258" t="str">
        <f>IF(A664="","",SUMIF('IMPRESSÃO (Aux)'!$A$4:$A$1048576,IMPRESSÃO!A664,'IMPRESSÃO (Aux)'!$D$4:$D$1048576))</f>
        <v/>
      </c>
      <c r="E664" s="258" t="str">
        <f>IF(A664="","",VLOOKUP(A664,'IMPRESSÃO (Aux)'!$A$4:$I$1048576,5,0))</f>
        <v/>
      </c>
      <c r="F664" s="258" t="str">
        <f>IF(A664="","",VLOOKUP(A664,'IMPRESSÃO (Aux)'!$A$4:$I$1048576,6,0))</f>
        <v/>
      </c>
      <c r="G664" s="258" t="str">
        <f>IF(A664="","",VLOOKUP(A664,'IMPRESSÃO (Aux)'!$A$4:$I$1048576,7,0))</f>
        <v/>
      </c>
      <c r="H664" s="258" t="str">
        <f>IF(A664="","",VLOOKUP(A664,'IMPRESSÃO (Aux)'!$A$4:$I$1048576,8,0))</f>
        <v/>
      </c>
      <c r="I664" s="259" t="str">
        <f>IF(A664="","",SUMIF('IMPRESSÃO (Aux)'!$A$4:$A$1048576,IMPRESSÃO!A664,'IMPRESSÃO (Aux)'!$I$4:$I$1048576))</f>
        <v/>
      </c>
    </row>
    <row r="665" spans="1:9" hidden="1" x14ac:dyDescent="0.25">
      <c r="A665" s="258" t="str">
        <f>IF('IMPRESSÃO (Aux)'!K665="","",'IMPRESSÃO (Aux)'!K665)</f>
        <v/>
      </c>
      <c r="B665" s="258" t="str">
        <f>IF(A665="","",VLOOKUP(A665,'IMPRESSÃO (Aux)'!$A$4:$I$1048576,2,0))</f>
        <v/>
      </c>
      <c r="C665" s="258" t="str">
        <f>IF(A665="","",IF(VLOOKUP(A665,'IMPRESSÃO (Aux)'!$A$4:$I$1048576,3,0)=0,"",VLOOKUP(A665,'IMPRESSÃO (Aux)'!$A$4:$I$1048576,3,0)))</f>
        <v/>
      </c>
      <c r="D665" s="258" t="str">
        <f>IF(A665="","",SUMIF('IMPRESSÃO (Aux)'!$A$4:$A$1048576,IMPRESSÃO!A665,'IMPRESSÃO (Aux)'!$D$4:$D$1048576))</f>
        <v/>
      </c>
      <c r="E665" s="258" t="str">
        <f>IF(A665="","",VLOOKUP(A665,'IMPRESSÃO (Aux)'!$A$4:$I$1048576,5,0))</f>
        <v/>
      </c>
      <c r="F665" s="258" t="str">
        <f>IF(A665="","",VLOOKUP(A665,'IMPRESSÃO (Aux)'!$A$4:$I$1048576,6,0))</f>
        <v/>
      </c>
      <c r="G665" s="258" t="str">
        <f>IF(A665="","",VLOOKUP(A665,'IMPRESSÃO (Aux)'!$A$4:$I$1048576,7,0))</f>
        <v/>
      </c>
      <c r="H665" s="258" t="str">
        <f>IF(A665="","",VLOOKUP(A665,'IMPRESSÃO (Aux)'!$A$4:$I$1048576,8,0))</f>
        <v/>
      </c>
      <c r="I665" s="259" t="str">
        <f>IF(A665="","",SUMIF('IMPRESSÃO (Aux)'!$A$4:$A$1048576,IMPRESSÃO!A665,'IMPRESSÃO (Aux)'!$I$4:$I$1048576))</f>
        <v/>
      </c>
    </row>
    <row r="666" spans="1:9" hidden="1" x14ac:dyDescent="0.25">
      <c r="A666" s="258" t="str">
        <f>IF('IMPRESSÃO (Aux)'!K666="","",'IMPRESSÃO (Aux)'!K666)</f>
        <v/>
      </c>
      <c r="B666" s="258" t="str">
        <f>IF(A666="","",VLOOKUP(A666,'IMPRESSÃO (Aux)'!$A$4:$I$1048576,2,0))</f>
        <v/>
      </c>
      <c r="C666" s="258" t="str">
        <f>IF(A666="","",IF(VLOOKUP(A666,'IMPRESSÃO (Aux)'!$A$4:$I$1048576,3,0)=0,"",VLOOKUP(A666,'IMPRESSÃO (Aux)'!$A$4:$I$1048576,3,0)))</f>
        <v/>
      </c>
      <c r="D666" s="258" t="str">
        <f>IF(A666="","",SUMIF('IMPRESSÃO (Aux)'!$A$4:$A$1048576,IMPRESSÃO!A666,'IMPRESSÃO (Aux)'!$D$4:$D$1048576))</f>
        <v/>
      </c>
      <c r="E666" s="258" t="str">
        <f>IF(A666="","",VLOOKUP(A666,'IMPRESSÃO (Aux)'!$A$4:$I$1048576,5,0))</f>
        <v/>
      </c>
      <c r="F666" s="258" t="str">
        <f>IF(A666="","",VLOOKUP(A666,'IMPRESSÃO (Aux)'!$A$4:$I$1048576,6,0))</f>
        <v/>
      </c>
      <c r="G666" s="258" t="str">
        <f>IF(A666="","",VLOOKUP(A666,'IMPRESSÃO (Aux)'!$A$4:$I$1048576,7,0))</f>
        <v/>
      </c>
      <c r="H666" s="258" t="str">
        <f>IF(A666="","",VLOOKUP(A666,'IMPRESSÃO (Aux)'!$A$4:$I$1048576,8,0))</f>
        <v/>
      </c>
      <c r="I666" s="259" t="str">
        <f>IF(A666="","",SUMIF('IMPRESSÃO (Aux)'!$A$4:$A$1048576,IMPRESSÃO!A666,'IMPRESSÃO (Aux)'!$I$4:$I$1048576))</f>
        <v/>
      </c>
    </row>
    <row r="667" spans="1:9" hidden="1" x14ac:dyDescent="0.25">
      <c r="A667" s="258" t="str">
        <f>IF('IMPRESSÃO (Aux)'!K667="","",'IMPRESSÃO (Aux)'!K667)</f>
        <v/>
      </c>
      <c r="B667" s="258" t="str">
        <f>IF(A667="","",VLOOKUP(A667,'IMPRESSÃO (Aux)'!$A$4:$I$1048576,2,0))</f>
        <v/>
      </c>
      <c r="C667" s="258" t="str">
        <f>IF(A667="","",IF(VLOOKUP(A667,'IMPRESSÃO (Aux)'!$A$4:$I$1048576,3,0)=0,"",VLOOKUP(A667,'IMPRESSÃO (Aux)'!$A$4:$I$1048576,3,0)))</f>
        <v/>
      </c>
      <c r="D667" s="258" t="str">
        <f>IF(A667="","",SUMIF('IMPRESSÃO (Aux)'!$A$4:$A$1048576,IMPRESSÃO!A667,'IMPRESSÃO (Aux)'!$D$4:$D$1048576))</f>
        <v/>
      </c>
      <c r="E667" s="258" t="str">
        <f>IF(A667="","",VLOOKUP(A667,'IMPRESSÃO (Aux)'!$A$4:$I$1048576,5,0))</f>
        <v/>
      </c>
      <c r="F667" s="258" t="str">
        <f>IF(A667="","",VLOOKUP(A667,'IMPRESSÃO (Aux)'!$A$4:$I$1048576,6,0))</f>
        <v/>
      </c>
      <c r="G667" s="258" t="str">
        <f>IF(A667="","",VLOOKUP(A667,'IMPRESSÃO (Aux)'!$A$4:$I$1048576,7,0))</f>
        <v/>
      </c>
      <c r="H667" s="258" t="str">
        <f>IF(A667="","",VLOOKUP(A667,'IMPRESSÃO (Aux)'!$A$4:$I$1048576,8,0))</f>
        <v/>
      </c>
      <c r="I667" s="259" t="str">
        <f>IF(A667="","",SUMIF('IMPRESSÃO (Aux)'!$A$4:$A$1048576,IMPRESSÃO!A667,'IMPRESSÃO (Aux)'!$I$4:$I$1048576))</f>
        <v/>
      </c>
    </row>
    <row r="668" spans="1:9" hidden="1" x14ac:dyDescent="0.25">
      <c r="A668" s="258" t="str">
        <f>IF('IMPRESSÃO (Aux)'!K668="","",'IMPRESSÃO (Aux)'!K668)</f>
        <v/>
      </c>
      <c r="B668" s="258" t="str">
        <f>IF(A668="","",VLOOKUP(A668,'IMPRESSÃO (Aux)'!$A$4:$I$1048576,2,0))</f>
        <v/>
      </c>
      <c r="C668" s="258" t="str">
        <f>IF(A668="","",IF(VLOOKUP(A668,'IMPRESSÃO (Aux)'!$A$4:$I$1048576,3,0)=0,"",VLOOKUP(A668,'IMPRESSÃO (Aux)'!$A$4:$I$1048576,3,0)))</f>
        <v/>
      </c>
      <c r="D668" s="258" t="str">
        <f>IF(A668="","",SUMIF('IMPRESSÃO (Aux)'!$A$4:$A$1048576,IMPRESSÃO!A668,'IMPRESSÃO (Aux)'!$D$4:$D$1048576))</f>
        <v/>
      </c>
      <c r="E668" s="258" t="str">
        <f>IF(A668="","",VLOOKUP(A668,'IMPRESSÃO (Aux)'!$A$4:$I$1048576,5,0))</f>
        <v/>
      </c>
      <c r="F668" s="258" t="str">
        <f>IF(A668="","",VLOOKUP(A668,'IMPRESSÃO (Aux)'!$A$4:$I$1048576,6,0))</f>
        <v/>
      </c>
      <c r="G668" s="258" t="str">
        <f>IF(A668="","",VLOOKUP(A668,'IMPRESSÃO (Aux)'!$A$4:$I$1048576,7,0))</f>
        <v/>
      </c>
      <c r="H668" s="258" t="str">
        <f>IF(A668="","",VLOOKUP(A668,'IMPRESSÃO (Aux)'!$A$4:$I$1048576,8,0))</f>
        <v/>
      </c>
      <c r="I668" s="259" t="str">
        <f>IF(A668="","",SUMIF('IMPRESSÃO (Aux)'!$A$4:$A$1048576,IMPRESSÃO!A668,'IMPRESSÃO (Aux)'!$I$4:$I$1048576))</f>
        <v/>
      </c>
    </row>
    <row r="669" spans="1:9" hidden="1" x14ac:dyDescent="0.25">
      <c r="A669" s="258" t="str">
        <f>IF('IMPRESSÃO (Aux)'!K669="","",'IMPRESSÃO (Aux)'!K669)</f>
        <v/>
      </c>
      <c r="B669" s="258" t="str">
        <f>IF(A669="","",VLOOKUP(A669,'IMPRESSÃO (Aux)'!$A$4:$I$1048576,2,0))</f>
        <v/>
      </c>
      <c r="C669" s="258" t="str">
        <f>IF(A669="","",IF(VLOOKUP(A669,'IMPRESSÃO (Aux)'!$A$4:$I$1048576,3,0)=0,"",VLOOKUP(A669,'IMPRESSÃO (Aux)'!$A$4:$I$1048576,3,0)))</f>
        <v/>
      </c>
      <c r="D669" s="258" t="str">
        <f>IF(A669="","",SUMIF('IMPRESSÃO (Aux)'!$A$4:$A$1048576,IMPRESSÃO!A669,'IMPRESSÃO (Aux)'!$D$4:$D$1048576))</f>
        <v/>
      </c>
      <c r="E669" s="258" t="str">
        <f>IF(A669="","",VLOOKUP(A669,'IMPRESSÃO (Aux)'!$A$4:$I$1048576,5,0))</f>
        <v/>
      </c>
      <c r="F669" s="258" t="str">
        <f>IF(A669="","",VLOOKUP(A669,'IMPRESSÃO (Aux)'!$A$4:$I$1048576,6,0))</f>
        <v/>
      </c>
      <c r="G669" s="258" t="str">
        <f>IF(A669="","",VLOOKUP(A669,'IMPRESSÃO (Aux)'!$A$4:$I$1048576,7,0))</f>
        <v/>
      </c>
      <c r="H669" s="258" t="str">
        <f>IF(A669="","",VLOOKUP(A669,'IMPRESSÃO (Aux)'!$A$4:$I$1048576,8,0))</f>
        <v/>
      </c>
      <c r="I669" s="259" t="str">
        <f>IF(A669="","",SUMIF('IMPRESSÃO (Aux)'!$A$4:$A$1048576,IMPRESSÃO!A669,'IMPRESSÃO (Aux)'!$I$4:$I$1048576))</f>
        <v/>
      </c>
    </row>
    <row r="670" spans="1:9" hidden="1" x14ac:dyDescent="0.25">
      <c r="A670" s="258" t="str">
        <f>IF('IMPRESSÃO (Aux)'!K670="","",'IMPRESSÃO (Aux)'!K670)</f>
        <v/>
      </c>
      <c r="B670" s="258" t="str">
        <f>IF(A670="","",VLOOKUP(A670,'IMPRESSÃO (Aux)'!$A$4:$I$1048576,2,0))</f>
        <v/>
      </c>
      <c r="C670" s="258" t="str">
        <f>IF(A670="","",IF(VLOOKUP(A670,'IMPRESSÃO (Aux)'!$A$4:$I$1048576,3,0)=0,"",VLOOKUP(A670,'IMPRESSÃO (Aux)'!$A$4:$I$1048576,3,0)))</f>
        <v/>
      </c>
      <c r="D670" s="258" t="str">
        <f>IF(A670="","",SUMIF('IMPRESSÃO (Aux)'!$A$4:$A$1048576,IMPRESSÃO!A670,'IMPRESSÃO (Aux)'!$D$4:$D$1048576))</f>
        <v/>
      </c>
      <c r="E670" s="258" t="str">
        <f>IF(A670="","",VLOOKUP(A670,'IMPRESSÃO (Aux)'!$A$4:$I$1048576,5,0))</f>
        <v/>
      </c>
      <c r="F670" s="258" t="str">
        <f>IF(A670="","",VLOOKUP(A670,'IMPRESSÃO (Aux)'!$A$4:$I$1048576,6,0))</f>
        <v/>
      </c>
      <c r="G670" s="258" t="str">
        <f>IF(A670="","",VLOOKUP(A670,'IMPRESSÃO (Aux)'!$A$4:$I$1048576,7,0))</f>
        <v/>
      </c>
      <c r="H670" s="258" t="str">
        <f>IF(A670="","",VLOOKUP(A670,'IMPRESSÃO (Aux)'!$A$4:$I$1048576,8,0))</f>
        <v/>
      </c>
      <c r="I670" s="259" t="str">
        <f>IF(A670="","",SUMIF('IMPRESSÃO (Aux)'!$A$4:$A$1048576,IMPRESSÃO!A670,'IMPRESSÃO (Aux)'!$I$4:$I$1048576))</f>
        <v/>
      </c>
    </row>
    <row r="671" spans="1:9" hidden="1" x14ac:dyDescent="0.25">
      <c r="A671" s="258" t="str">
        <f>IF('IMPRESSÃO (Aux)'!K671="","",'IMPRESSÃO (Aux)'!K671)</f>
        <v/>
      </c>
      <c r="B671" s="258" t="str">
        <f>IF(A671="","",VLOOKUP(A671,'IMPRESSÃO (Aux)'!$A$4:$I$1048576,2,0))</f>
        <v/>
      </c>
      <c r="C671" s="258" t="str">
        <f>IF(A671="","",IF(VLOOKUP(A671,'IMPRESSÃO (Aux)'!$A$4:$I$1048576,3,0)=0,"",VLOOKUP(A671,'IMPRESSÃO (Aux)'!$A$4:$I$1048576,3,0)))</f>
        <v/>
      </c>
      <c r="D671" s="258" t="str">
        <f>IF(A671="","",SUMIF('IMPRESSÃO (Aux)'!$A$4:$A$1048576,IMPRESSÃO!A671,'IMPRESSÃO (Aux)'!$D$4:$D$1048576))</f>
        <v/>
      </c>
      <c r="E671" s="258" t="str">
        <f>IF(A671="","",VLOOKUP(A671,'IMPRESSÃO (Aux)'!$A$4:$I$1048576,5,0))</f>
        <v/>
      </c>
      <c r="F671" s="258" t="str">
        <f>IF(A671="","",VLOOKUP(A671,'IMPRESSÃO (Aux)'!$A$4:$I$1048576,6,0))</f>
        <v/>
      </c>
      <c r="G671" s="258" t="str">
        <f>IF(A671="","",VLOOKUP(A671,'IMPRESSÃO (Aux)'!$A$4:$I$1048576,7,0))</f>
        <v/>
      </c>
      <c r="H671" s="258" t="str">
        <f>IF(A671="","",VLOOKUP(A671,'IMPRESSÃO (Aux)'!$A$4:$I$1048576,8,0))</f>
        <v/>
      </c>
      <c r="I671" s="259" t="str">
        <f>IF(A671="","",SUMIF('IMPRESSÃO (Aux)'!$A$4:$A$1048576,IMPRESSÃO!A671,'IMPRESSÃO (Aux)'!$I$4:$I$1048576))</f>
        <v/>
      </c>
    </row>
    <row r="672" spans="1:9" hidden="1" x14ac:dyDescent="0.25">
      <c r="A672" s="258" t="str">
        <f>IF('IMPRESSÃO (Aux)'!K672="","",'IMPRESSÃO (Aux)'!K672)</f>
        <v/>
      </c>
      <c r="B672" s="258" t="str">
        <f>IF(A672="","",VLOOKUP(A672,'IMPRESSÃO (Aux)'!$A$4:$I$1048576,2,0))</f>
        <v/>
      </c>
      <c r="C672" s="258" t="str">
        <f>IF(A672="","",IF(VLOOKUP(A672,'IMPRESSÃO (Aux)'!$A$4:$I$1048576,3,0)=0,"",VLOOKUP(A672,'IMPRESSÃO (Aux)'!$A$4:$I$1048576,3,0)))</f>
        <v/>
      </c>
      <c r="D672" s="258" t="str">
        <f>IF(A672="","",SUMIF('IMPRESSÃO (Aux)'!$A$4:$A$1048576,IMPRESSÃO!A672,'IMPRESSÃO (Aux)'!$D$4:$D$1048576))</f>
        <v/>
      </c>
      <c r="E672" s="258" t="str">
        <f>IF(A672="","",VLOOKUP(A672,'IMPRESSÃO (Aux)'!$A$4:$I$1048576,5,0))</f>
        <v/>
      </c>
      <c r="F672" s="258" t="str">
        <f>IF(A672="","",VLOOKUP(A672,'IMPRESSÃO (Aux)'!$A$4:$I$1048576,6,0))</f>
        <v/>
      </c>
      <c r="G672" s="258" t="str">
        <f>IF(A672="","",VLOOKUP(A672,'IMPRESSÃO (Aux)'!$A$4:$I$1048576,7,0))</f>
        <v/>
      </c>
      <c r="H672" s="258" t="str">
        <f>IF(A672="","",VLOOKUP(A672,'IMPRESSÃO (Aux)'!$A$4:$I$1048576,8,0))</f>
        <v/>
      </c>
      <c r="I672" s="259" t="str">
        <f>IF(A672="","",SUMIF('IMPRESSÃO (Aux)'!$A$4:$A$1048576,IMPRESSÃO!A672,'IMPRESSÃO (Aux)'!$I$4:$I$1048576))</f>
        <v/>
      </c>
    </row>
    <row r="673" spans="1:9" hidden="1" x14ac:dyDescent="0.25">
      <c r="A673" s="258" t="str">
        <f>IF('IMPRESSÃO (Aux)'!K673="","",'IMPRESSÃO (Aux)'!K673)</f>
        <v/>
      </c>
      <c r="B673" s="258" t="str">
        <f>IF(A673="","",VLOOKUP(A673,'IMPRESSÃO (Aux)'!$A$4:$I$1048576,2,0))</f>
        <v/>
      </c>
      <c r="C673" s="258" t="str">
        <f>IF(A673="","",IF(VLOOKUP(A673,'IMPRESSÃO (Aux)'!$A$4:$I$1048576,3,0)=0,"",VLOOKUP(A673,'IMPRESSÃO (Aux)'!$A$4:$I$1048576,3,0)))</f>
        <v/>
      </c>
      <c r="D673" s="258" t="str">
        <f>IF(A673="","",SUMIF('IMPRESSÃO (Aux)'!$A$4:$A$1048576,IMPRESSÃO!A673,'IMPRESSÃO (Aux)'!$D$4:$D$1048576))</f>
        <v/>
      </c>
      <c r="E673" s="258" t="str">
        <f>IF(A673="","",VLOOKUP(A673,'IMPRESSÃO (Aux)'!$A$4:$I$1048576,5,0))</f>
        <v/>
      </c>
      <c r="F673" s="258" t="str">
        <f>IF(A673="","",VLOOKUP(A673,'IMPRESSÃO (Aux)'!$A$4:$I$1048576,6,0))</f>
        <v/>
      </c>
      <c r="G673" s="258" t="str">
        <f>IF(A673="","",VLOOKUP(A673,'IMPRESSÃO (Aux)'!$A$4:$I$1048576,7,0))</f>
        <v/>
      </c>
      <c r="H673" s="258" t="str">
        <f>IF(A673="","",VLOOKUP(A673,'IMPRESSÃO (Aux)'!$A$4:$I$1048576,8,0))</f>
        <v/>
      </c>
      <c r="I673" s="259" t="str">
        <f>IF(A673="","",SUMIF('IMPRESSÃO (Aux)'!$A$4:$A$1048576,IMPRESSÃO!A673,'IMPRESSÃO (Aux)'!$I$4:$I$1048576))</f>
        <v/>
      </c>
    </row>
    <row r="674" spans="1:9" hidden="1" x14ac:dyDescent="0.25">
      <c r="A674" s="258" t="str">
        <f>IF('IMPRESSÃO (Aux)'!K674="","",'IMPRESSÃO (Aux)'!K674)</f>
        <v/>
      </c>
      <c r="B674" s="258" t="str">
        <f>IF(A674="","",VLOOKUP(A674,'IMPRESSÃO (Aux)'!$A$4:$I$1048576,2,0))</f>
        <v/>
      </c>
      <c r="C674" s="258" t="str">
        <f>IF(A674="","",IF(VLOOKUP(A674,'IMPRESSÃO (Aux)'!$A$4:$I$1048576,3,0)=0,"",VLOOKUP(A674,'IMPRESSÃO (Aux)'!$A$4:$I$1048576,3,0)))</f>
        <v/>
      </c>
      <c r="D674" s="258" t="str">
        <f>IF(A674="","",SUMIF('IMPRESSÃO (Aux)'!$A$4:$A$1048576,IMPRESSÃO!A674,'IMPRESSÃO (Aux)'!$D$4:$D$1048576))</f>
        <v/>
      </c>
      <c r="E674" s="258" t="str">
        <f>IF(A674="","",VLOOKUP(A674,'IMPRESSÃO (Aux)'!$A$4:$I$1048576,5,0))</f>
        <v/>
      </c>
      <c r="F674" s="258" t="str">
        <f>IF(A674="","",VLOOKUP(A674,'IMPRESSÃO (Aux)'!$A$4:$I$1048576,6,0))</f>
        <v/>
      </c>
      <c r="G674" s="258" t="str">
        <f>IF(A674="","",VLOOKUP(A674,'IMPRESSÃO (Aux)'!$A$4:$I$1048576,7,0))</f>
        <v/>
      </c>
      <c r="H674" s="258" t="str">
        <f>IF(A674="","",VLOOKUP(A674,'IMPRESSÃO (Aux)'!$A$4:$I$1048576,8,0))</f>
        <v/>
      </c>
      <c r="I674" s="259" t="str">
        <f>IF(A674="","",SUMIF('IMPRESSÃO (Aux)'!$A$4:$A$1048576,IMPRESSÃO!A674,'IMPRESSÃO (Aux)'!$I$4:$I$1048576))</f>
        <v/>
      </c>
    </row>
    <row r="675" spans="1:9" hidden="1" x14ac:dyDescent="0.25">
      <c r="A675" s="258" t="str">
        <f>IF('IMPRESSÃO (Aux)'!K675="","",'IMPRESSÃO (Aux)'!K675)</f>
        <v/>
      </c>
      <c r="B675" s="258" t="str">
        <f>IF(A675="","",VLOOKUP(A675,'IMPRESSÃO (Aux)'!$A$4:$I$1048576,2,0))</f>
        <v/>
      </c>
      <c r="C675" s="258" t="str">
        <f>IF(A675="","",IF(VLOOKUP(A675,'IMPRESSÃO (Aux)'!$A$4:$I$1048576,3,0)=0,"",VLOOKUP(A675,'IMPRESSÃO (Aux)'!$A$4:$I$1048576,3,0)))</f>
        <v/>
      </c>
      <c r="D675" s="258" t="str">
        <f>IF(A675="","",SUMIF('IMPRESSÃO (Aux)'!$A$4:$A$1048576,IMPRESSÃO!A675,'IMPRESSÃO (Aux)'!$D$4:$D$1048576))</f>
        <v/>
      </c>
      <c r="E675" s="258" t="str">
        <f>IF(A675="","",VLOOKUP(A675,'IMPRESSÃO (Aux)'!$A$4:$I$1048576,5,0))</f>
        <v/>
      </c>
      <c r="F675" s="258" t="str">
        <f>IF(A675="","",VLOOKUP(A675,'IMPRESSÃO (Aux)'!$A$4:$I$1048576,6,0))</f>
        <v/>
      </c>
      <c r="G675" s="258" t="str">
        <f>IF(A675="","",VLOOKUP(A675,'IMPRESSÃO (Aux)'!$A$4:$I$1048576,7,0))</f>
        <v/>
      </c>
      <c r="H675" s="258" t="str">
        <f>IF(A675="","",VLOOKUP(A675,'IMPRESSÃO (Aux)'!$A$4:$I$1048576,8,0))</f>
        <v/>
      </c>
      <c r="I675" s="259" t="str">
        <f>IF(A675="","",SUMIF('IMPRESSÃO (Aux)'!$A$4:$A$1048576,IMPRESSÃO!A675,'IMPRESSÃO (Aux)'!$I$4:$I$1048576))</f>
        <v/>
      </c>
    </row>
    <row r="676" spans="1:9" hidden="1" x14ac:dyDescent="0.25">
      <c r="A676" s="258" t="str">
        <f>IF('IMPRESSÃO (Aux)'!K676="","",'IMPRESSÃO (Aux)'!K676)</f>
        <v/>
      </c>
      <c r="B676" s="258" t="str">
        <f>IF(A676="","",VLOOKUP(A676,'IMPRESSÃO (Aux)'!$A$4:$I$1048576,2,0))</f>
        <v/>
      </c>
      <c r="C676" s="258" t="str">
        <f>IF(A676="","",IF(VLOOKUP(A676,'IMPRESSÃO (Aux)'!$A$4:$I$1048576,3,0)=0,"",VLOOKUP(A676,'IMPRESSÃO (Aux)'!$A$4:$I$1048576,3,0)))</f>
        <v/>
      </c>
      <c r="D676" s="258" t="str">
        <f>IF(A676="","",SUMIF('IMPRESSÃO (Aux)'!$A$4:$A$1048576,IMPRESSÃO!A676,'IMPRESSÃO (Aux)'!$D$4:$D$1048576))</f>
        <v/>
      </c>
      <c r="E676" s="258" t="str">
        <f>IF(A676="","",VLOOKUP(A676,'IMPRESSÃO (Aux)'!$A$4:$I$1048576,5,0))</f>
        <v/>
      </c>
      <c r="F676" s="258" t="str">
        <f>IF(A676="","",VLOOKUP(A676,'IMPRESSÃO (Aux)'!$A$4:$I$1048576,6,0))</f>
        <v/>
      </c>
      <c r="G676" s="258" t="str">
        <f>IF(A676="","",VLOOKUP(A676,'IMPRESSÃO (Aux)'!$A$4:$I$1048576,7,0))</f>
        <v/>
      </c>
      <c r="H676" s="258" t="str">
        <f>IF(A676="","",VLOOKUP(A676,'IMPRESSÃO (Aux)'!$A$4:$I$1048576,8,0))</f>
        <v/>
      </c>
      <c r="I676" s="259" t="str">
        <f>IF(A676="","",SUMIF('IMPRESSÃO (Aux)'!$A$4:$A$1048576,IMPRESSÃO!A676,'IMPRESSÃO (Aux)'!$I$4:$I$1048576))</f>
        <v/>
      </c>
    </row>
    <row r="677" spans="1:9" hidden="1" x14ac:dyDescent="0.25">
      <c r="A677" s="258" t="str">
        <f>IF('IMPRESSÃO (Aux)'!K677="","",'IMPRESSÃO (Aux)'!K677)</f>
        <v/>
      </c>
      <c r="B677" s="258" t="str">
        <f>IF(A677="","",VLOOKUP(A677,'IMPRESSÃO (Aux)'!$A$4:$I$1048576,2,0))</f>
        <v/>
      </c>
      <c r="C677" s="258" t="str">
        <f>IF(A677="","",IF(VLOOKUP(A677,'IMPRESSÃO (Aux)'!$A$4:$I$1048576,3,0)=0,"",VLOOKUP(A677,'IMPRESSÃO (Aux)'!$A$4:$I$1048576,3,0)))</f>
        <v/>
      </c>
      <c r="D677" s="258" t="str">
        <f>IF(A677="","",SUMIF('IMPRESSÃO (Aux)'!$A$4:$A$1048576,IMPRESSÃO!A677,'IMPRESSÃO (Aux)'!$D$4:$D$1048576))</f>
        <v/>
      </c>
      <c r="E677" s="258" t="str">
        <f>IF(A677="","",VLOOKUP(A677,'IMPRESSÃO (Aux)'!$A$4:$I$1048576,5,0))</f>
        <v/>
      </c>
      <c r="F677" s="258" t="str">
        <f>IF(A677="","",VLOOKUP(A677,'IMPRESSÃO (Aux)'!$A$4:$I$1048576,6,0))</f>
        <v/>
      </c>
      <c r="G677" s="258" t="str">
        <f>IF(A677="","",VLOOKUP(A677,'IMPRESSÃO (Aux)'!$A$4:$I$1048576,7,0))</f>
        <v/>
      </c>
      <c r="H677" s="258" t="str">
        <f>IF(A677="","",VLOOKUP(A677,'IMPRESSÃO (Aux)'!$A$4:$I$1048576,8,0))</f>
        <v/>
      </c>
      <c r="I677" s="259" t="str">
        <f>IF(A677="","",SUMIF('IMPRESSÃO (Aux)'!$A$4:$A$1048576,IMPRESSÃO!A677,'IMPRESSÃO (Aux)'!$I$4:$I$1048576))</f>
        <v/>
      </c>
    </row>
    <row r="678" spans="1:9" hidden="1" x14ac:dyDescent="0.25">
      <c r="A678" s="258" t="str">
        <f>IF('IMPRESSÃO (Aux)'!K678="","",'IMPRESSÃO (Aux)'!K678)</f>
        <v/>
      </c>
      <c r="B678" s="258" t="str">
        <f>IF(A678="","",VLOOKUP(A678,'IMPRESSÃO (Aux)'!$A$4:$I$1048576,2,0))</f>
        <v/>
      </c>
      <c r="C678" s="258" t="str">
        <f>IF(A678="","",IF(VLOOKUP(A678,'IMPRESSÃO (Aux)'!$A$4:$I$1048576,3,0)=0,"",VLOOKUP(A678,'IMPRESSÃO (Aux)'!$A$4:$I$1048576,3,0)))</f>
        <v/>
      </c>
      <c r="D678" s="258" t="str">
        <f>IF(A678="","",SUMIF('IMPRESSÃO (Aux)'!$A$4:$A$1048576,IMPRESSÃO!A678,'IMPRESSÃO (Aux)'!$D$4:$D$1048576))</f>
        <v/>
      </c>
      <c r="E678" s="258" t="str">
        <f>IF(A678="","",VLOOKUP(A678,'IMPRESSÃO (Aux)'!$A$4:$I$1048576,5,0))</f>
        <v/>
      </c>
      <c r="F678" s="258" t="str">
        <f>IF(A678="","",VLOOKUP(A678,'IMPRESSÃO (Aux)'!$A$4:$I$1048576,6,0))</f>
        <v/>
      </c>
      <c r="G678" s="258" t="str">
        <f>IF(A678="","",VLOOKUP(A678,'IMPRESSÃO (Aux)'!$A$4:$I$1048576,7,0))</f>
        <v/>
      </c>
      <c r="H678" s="258" t="str">
        <f>IF(A678="","",VLOOKUP(A678,'IMPRESSÃO (Aux)'!$A$4:$I$1048576,8,0))</f>
        <v/>
      </c>
      <c r="I678" s="259" t="str">
        <f>IF(A678="","",SUMIF('IMPRESSÃO (Aux)'!$A$4:$A$1048576,IMPRESSÃO!A678,'IMPRESSÃO (Aux)'!$I$4:$I$1048576))</f>
        <v/>
      </c>
    </row>
    <row r="679" spans="1:9" hidden="1" x14ac:dyDescent="0.25">
      <c r="A679" s="258" t="str">
        <f>IF('IMPRESSÃO (Aux)'!K679="","",'IMPRESSÃO (Aux)'!K679)</f>
        <v/>
      </c>
      <c r="B679" s="258" t="str">
        <f>IF(A679="","",VLOOKUP(A679,'IMPRESSÃO (Aux)'!$A$4:$I$1048576,2,0))</f>
        <v/>
      </c>
      <c r="C679" s="258" t="str">
        <f>IF(A679="","",IF(VLOOKUP(A679,'IMPRESSÃO (Aux)'!$A$4:$I$1048576,3,0)=0,"",VLOOKUP(A679,'IMPRESSÃO (Aux)'!$A$4:$I$1048576,3,0)))</f>
        <v/>
      </c>
      <c r="D679" s="258" t="str">
        <f>IF(A679="","",SUMIF('IMPRESSÃO (Aux)'!$A$4:$A$1048576,IMPRESSÃO!A679,'IMPRESSÃO (Aux)'!$D$4:$D$1048576))</f>
        <v/>
      </c>
      <c r="E679" s="258" t="str">
        <f>IF(A679="","",VLOOKUP(A679,'IMPRESSÃO (Aux)'!$A$4:$I$1048576,5,0))</f>
        <v/>
      </c>
      <c r="F679" s="258" t="str">
        <f>IF(A679="","",VLOOKUP(A679,'IMPRESSÃO (Aux)'!$A$4:$I$1048576,6,0))</f>
        <v/>
      </c>
      <c r="G679" s="258" t="str">
        <f>IF(A679="","",VLOOKUP(A679,'IMPRESSÃO (Aux)'!$A$4:$I$1048576,7,0))</f>
        <v/>
      </c>
      <c r="H679" s="258" t="str">
        <f>IF(A679="","",VLOOKUP(A679,'IMPRESSÃO (Aux)'!$A$4:$I$1048576,8,0))</f>
        <v/>
      </c>
      <c r="I679" s="259" t="str">
        <f>IF(A679="","",SUMIF('IMPRESSÃO (Aux)'!$A$4:$A$1048576,IMPRESSÃO!A679,'IMPRESSÃO (Aux)'!$I$4:$I$1048576))</f>
        <v/>
      </c>
    </row>
    <row r="680" spans="1:9" hidden="1" x14ac:dyDescent="0.25">
      <c r="A680" s="258" t="str">
        <f>IF('IMPRESSÃO (Aux)'!K680="","",'IMPRESSÃO (Aux)'!K680)</f>
        <v/>
      </c>
      <c r="B680" s="258" t="str">
        <f>IF(A680="","",VLOOKUP(A680,'IMPRESSÃO (Aux)'!$A$4:$I$1048576,2,0))</f>
        <v/>
      </c>
      <c r="C680" s="258" t="str">
        <f>IF(A680="","",IF(VLOOKUP(A680,'IMPRESSÃO (Aux)'!$A$4:$I$1048576,3,0)=0,"",VLOOKUP(A680,'IMPRESSÃO (Aux)'!$A$4:$I$1048576,3,0)))</f>
        <v/>
      </c>
      <c r="D680" s="258" t="str">
        <f>IF(A680="","",SUMIF('IMPRESSÃO (Aux)'!$A$4:$A$1048576,IMPRESSÃO!A680,'IMPRESSÃO (Aux)'!$D$4:$D$1048576))</f>
        <v/>
      </c>
      <c r="E680" s="258" t="str">
        <f>IF(A680="","",VLOOKUP(A680,'IMPRESSÃO (Aux)'!$A$4:$I$1048576,5,0))</f>
        <v/>
      </c>
      <c r="F680" s="258" t="str">
        <f>IF(A680="","",VLOOKUP(A680,'IMPRESSÃO (Aux)'!$A$4:$I$1048576,6,0))</f>
        <v/>
      </c>
      <c r="G680" s="258" t="str">
        <f>IF(A680="","",VLOOKUP(A680,'IMPRESSÃO (Aux)'!$A$4:$I$1048576,7,0))</f>
        <v/>
      </c>
      <c r="H680" s="258" t="str">
        <f>IF(A680="","",VLOOKUP(A680,'IMPRESSÃO (Aux)'!$A$4:$I$1048576,8,0))</f>
        <v/>
      </c>
      <c r="I680" s="259" t="str">
        <f>IF(A680="","",SUMIF('IMPRESSÃO (Aux)'!$A$4:$A$1048576,IMPRESSÃO!A680,'IMPRESSÃO (Aux)'!$I$4:$I$1048576))</f>
        <v/>
      </c>
    </row>
    <row r="681" spans="1:9" hidden="1" x14ac:dyDescent="0.25">
      <c r="A681" s="258" t="str">
        <f>IF('IMPRESSÃO (Aux)'!K681="","",'IMPRESSÃO (Aux)'!K681)</f>
        <v/>
      </c>
      <c r="B681" s="258" t="str">
        <f>IF(A681="","",VLOOKUP(A681,'IMPRESSÃO (Aux)'!$A$4:$I$1048576,2,0))</f>
        <v/>
      </c>
      <c r="C681" s="258" t="str">
        <f>IF(A681="","",IF(VLOOKUP(A681,'IMPRESSÃO (Aux)'!$A$4:$I$1048576,3,0)=0,"",VLOOKUP(A681,'IMPRESSÃO (Aux)'!$A$4:$I$1048576,3,0)))</f>
        <v/>
      </c>
      <c r="D681" s="258" t="str">
        <f>IF(A681="","",SUMIF('IMPRESSÃO (Aux)'!$A$4:$A$1048576,IMPRESSÃO!A681,'IMPRESSÃO (Aux)'!$D$4:$D$1048576))</f>
        <v/>
      </c>
      <c r="E681" s="258" t="str">
        <f>IF(A681="","",VLOOKUP(A681,'IMPRESSÃO (Aux)'!$A$4:$I$1048576,5,0))</f>
        <v/>
      </c>
      <c r="F681" s="258" t="str">
        <f>IF(A681="","",VLOOKUP(A681,'IMPRESSÃO (Aux)'!$A$4:$I$1048576,6,0))</f>
        <v/>
      </c>
      <c r="G681" s="258" t="str">
        <f>IF(A681="","",VLOOKUP(A681,'IMPRESSÃO (Aux)'!$A$4:$I$1048576,7,0))</f>
        <v/>
      </c>
      <c r="H681" s="258" t="str">
        <f>IF(A681="","",VLOOKUP(A681,'IMPRESSÃO (Aux)'!$A$4:$I$1048576,8,0))</f>
        <v/>
      </c>
      <c r="I681" s="259" t="str">
        <f>IF(A681="","",SUMIF('IMPRESSÃO (Aux)'!$A$4:$A$1048576,IMPRESSÃO!A681,'IMPRESSÃO (Aux)'!$I$4:$I$1048576))</f>
        <v/>
      </c>
    </row>
    <row r="682" spans="1:9" hidden="1" x14ac:dyDescent="0.25">
      <c r="A682" s="258" t="str">
        <f>IF('IMPRESSÃO (Aux)'!K682="","",'IMPRESSÃO (Aux)'!K682)</f>
        <v/>
      </c>
      <c r="B682" s="258" t="str">
        <f>IF(A682="","",VLOOKUP(A682,'IMPRESSÃO (Aux)'!$A$4:$I$1048576,2,0))</f>
        <v/>
      </c>
      <c r="C682" s="258" t="str">
        <f>IF(A682="","",IF(VLOOKUP(A682,'IMPRESSÃO (Aux)'!$A$4:$I$1048576,3,0)=0,"",VLOOKUP(A682,'IMPRESSÃO (Aux)'!$A$4:$I$1048576,3,0)))</f>
        <v/>
      </c>
      <c r="D682" s="258" t="str">
        <f>IF(A682="","",SUMIF('IMPRESSÃO (Aux)'!$A$4:$A$1048576,IMPRESSÃO!A682,'IMPRESSÃO (Aux)'!$D$4:$D$1048576))</f>
        <v/>
      </c>
      <c r="E682" s="258" t="str">
        <f>IF(A682="","",VLOOKUP(A682,'IMPRESSÃO (Aux)'!$A$4:$I$1048576,5,0))</f>
        <v/>
      </c>
      <c r="F682" s="258" t="str">
        <f>IF(A682="","",VLOOKUP(A682,'IMPRESSÃO (Aux)'!$A$4:$I$1048576,6,0))</f>
        <v/>
      </c>
      <c r="G682" s="258" t="str">
        <f>IF(A682="","",VLOOKUP(A682,'IMPRESSÃO (Aux)'!$A$4:$I$1048576,7,0))</f>
        <v/>
      </c>
      <c r="H682" s="258" t="str">
        <f>IF(A682="","",VLOOKUP(A682,'IMPRESSÃO (Aux)'!$A$4:$I$1048576,8,0))</f>
        <v/>
      </c>
      <c r="I682" s="259" t="str">
        <f>IF(A682="","",SUMIF('IMPRESSÃO (Aux)'!$A$4:$A$1048576,IMPRESSÃO!A682,'IMPRESSÃO (Aux)'!$I$4:$I$1048576))</f>
        <v/>
      </c>
    </row>
    <row r="683" spans="1:9" hidden="1" x14ac:dyDescent="0.25">
      <c r="A683" s="258" t="str">
        <f>IF('IMPRESSÃO (Aux)'!K683="","",'IMPRESSÃO (Aux)'!K683)</f>
        <v/>
      </c>
      <c r="B683" s="258" t="str">
        <f>IF(A683="","",VLOOKUP(A683,'IMPRESSÃO (Aux)'!$A$4:$I$1048576,2,0))</f>
        <v/>
      </c>
      <c r="C683" s="258" t="str">
        <f>IF(A683="","",IF(VLOOKUP(A683,'IMPRESSÃO (Aux)'!$A$4:$I$1048576,3,0)=0,"",VLOOKUP(A683,'IMPRESSÃO (Aux)'!$A$4:$I$1048576,3,0)))</f>
        <v/>
      </c>
      <c r="D683" s="258" t="str">
        <f>IF(A683="","",SUMIF('IMPRESSÃO (Aux)'!$A$4:$A$1048576,IMPRESSÃO!A683,'IMPRESSÃO (Aux)'!$D$4:$D$1048576))</f>
        <v/>
      </c>
      <c r="E683" s="258" t="str">
        <f>IF(A683="","",VLOOKUP(A683,'IMPRESSÃO (Aux)'!$A$4:$I$1048576,5,0))</f>
        <v/>
      </c>
      <c r="F683" s="258" t="str">
        <f>IF(A683="","",VLOOKUP(A683,'IMPRESSÃO (Aux)'!$A$4:$I$1048576,6,0))</f>
        <v/>
      </c>
      <c r="G683" s="258" t="str">
        <f>IF(A683="","",VLOOKUP(A683,'IMPRESSÃO (Aux)'!$A$4:$I$1048576,7,0))</f>
        <v/>
      </c>
      <c r="H683" s="258" t="str">
        <f>IF(A683="","",VLOOKUP(A683,'IMPRESSÃO (Aux)'!$A$4:$I$1048576,8,0))</f>
        <v/>
      </c>
      <c r="I683" s="259" t="str">
        <f>IF(A683="","",SUMIF('IMPRESSÃO (Aux)'!$A$4:$A$1048576,IMPRESSÃO!A683,'IMPRESSÃO (Aux)'!$I$4:$I$1048576))</f>
        <v/>
      </c>
    </row>
    <row r="684" spans="1:9" hidden="1" x14ac:dyDescent="0.25">
      <c r="A684" s="258" t="str">
        <f>IF('IMPRESSÃO (Aux)'!K684="","",'IMPRESSÃO (Aux)'!K684)</f>
        <v/>
      </c>
      <c r="B684" s="258" t="str">
        <f>IF(A684="","",VLOOKUP(A684,'IMPRESSÃO (Aux)'!$A$4:$I$1048576,2,0))</f>
        <v/>
      </c>
      <c r="C684" s="258" t="str">
        <f>IF(A684="","",IF(VLOOKUP(A684,'IMPRESSÃO (Aux)'!$A$4:$I$1048576,3,0)=0,"",VLOOKUP(A684,'IMPRESSÃO (Aux)'!$A$4:$I$1048576,3,0)))</f>
        <v/>
      </c>
      <c r="D684" s="258" t="str">
        <f>IF(A684="","",SUMIF('IMPRESSÃO (Aux)'!$A$4:$A$1048576,IMPRESSÃO!A684,'IMPRESSÃO (Aux)'!$D$4:$D$1048576))</f>
        <v/>
      </c>
      <c r="E684" s="258" t="str">
        <f>IF(A684="","",VLOOKUP(A684,'IMPRESSÃO (Aux)'!$A$4:$I$1048576,5,0))</f>
        <v/>
      </c>
      <c r="F684" s="258" t="str">
        <f>IF(A684="","",VLOOKUP(A684,'IMPRESSÃO (Aux)'!$A$4:$I$1048576,6,0))</f>
        <v/>
      </c>
      <c r="G684" s="258" t="str">
        <f>IF(A684="","",VLOOKUP(A684,'IMPRESSÃO (Aux)'!$A$4:$I$1048576,7,0))</f>
        <v/>
      </c>
      <c r="H684" s="258" t="str">
        <f>IF(A684="","",VLOOKUP(A684,'IMPRESSÃO (Aux)'!$A$4:$I$1048576,8,0))</f>
        <v/>
      </c>
      <c r="I684" s="259" t="str">
        <f>IF(A684="","",SUMIF('IMPRESSÃO (Aux)'!$A$4:$A$1048576,IMPRESSÃO!A684,'IMPRESSÃO (Aux)'!$I$4:$I$1048576))</f>
        <v/>
      </c>
    </row>
    <row r="685" spans="1:9" hidden="1" x14ac:dyDescent="0.25">
      <c r="A685" s="258" t="str">
        <f>IF('IMPRESSÃO (Aux)'!K685="","",'IMPRESSÃO (Aux)'!K685)</f>
        <v/>
      </c>
      <c r="B685" s="258" t="str">
        <f>IF(A685="","",VLOOKUP(A685,'IMPRESSÃO (Aux)'!$A$4:$I$1048576,2,0))</f>
        <v/>
      </c>
      <c r="C685" s="258" t="str">
        <f>IF(A685="","",IF(VLOOKUP(A685,'IMPRESSÃO (Aux)'!$A$4:$I$1048576,3,0)=0,"",VLOOKUP(A685,'IMPRESSÃO (Aux)'!$A$4:$I$1048576,3,0)))</f>
        <v/>
      </c>
      <c r="D685" s="258" t="str">
        <f>IF(A685="","",SUMIF('IMPRESSÃO (Aux)'!$A$4:$A$1048576,IMPRESSÃO!A685,'IMPRESSÃO (Aux)'!$D$4:$D$1048576))</f>
        <v/>
      </c>
      <c r="E685" s="258" t="str">
        <f>IF(A685="","",VLOOKUP(A685,'IMPRESSÃO (Aux)'!$A$4:$I$1048576,5,0))</f>
        <v/>
      </c>
      <c r="F685" s="258" t="str">
        <f>IF(A685="","",VLOOKUP(A685,'IMPRESSÃO (Aux)'!$A$4:$I$1048576,6,0))</f>
        <v/>
      </c>
      <c r="G685" s="258" t="str">
        <f>IF(A685="","",VLOOKUP(A685,'IMPRESSÃO (Aux)'!$A$4:$I$1048576,7,0))</f>
        <v/>
      </c>
      <c r="H685" s="258" t="str">
        <f>IF(A685="","",VLOOKUP(A685,'IMPRESSÃO (Aux)'!$A$4:$I$1048576,8,0))</f>
        <v/>
      </c>
      <c r="I685" s="259" t="str">
        <f>IF(A685="","",SUMIF('IMPRESSÃO (Aux)'!$A$4:$A$1048576,IMPRESSÃO!A685,'IMPRESSÃO (Aux)'!$I$4:$I$1048576))</f>
        <v/>
      </c>
    </row>
    <row r="686" spans="1:9" hidden="1" x14ac:dyDescent="0.25">
      <c r="A686" s="258" t="str">
        <f>IF('IMPRESSÃO (Aux)'!K686="","",'IMPRESSÃO (Aux)'!K686)</f>
        <v/>
      </c>
      <c r="B686" s="258" t="str">
        <f>IF(A686="","",VLOOKUP(A686,'IMPRESSÃO (Aux)'!$A$4:$I$1048576,2,0))</f>
        <v/>
      </c>
      <c r="C686" s="258" t="str">
        <f>IF(A686="","",IF(VLOOKUP(A686,'IMPRESSÃO (Aux)'!$A$4:$I$1048576,3,0)=0,"",VLOOKUP(A686,'IMPRESSÃO (Aux)'!$A$4:$I$1048576,3,0)))</f>
        <v/>
      </c>
      <c r="D686" s="258" t="str">
        <f>IF(A686="","",SUMIF('IMPRESSÃO (Aux)'!$A$4:$A$1048576,IMPRESSÃO!A686,'IMPRESSÃO (Aux)'!$D$4:$D$1048576))</f>
        <v/>
      </c>
      <c r="E686" s="258" t="str">
        <f>IF(A686="","",VLOOKUP(A686,'IMPRESSÃO (Aux)'!$A$4:$I$1048576,5,0))</f>
        <v/>
      </c>
      <c r="F686" s="258" t="str">
        <f>IF(A686="","",VLOOKUP(A686,'IMPRESSÃO (Aux)'!$A$4:$I$1048576,6,0))</f>
        <v/>
      </c>
      <c r="G686" s="258" t="str">
        <f>IF(A686="","",VLOOKUP(A686,'IMPRESSÃO (Aux)'!$A$4:$I$1048576,7,0))</f>
        <v/>
      </c>
      <c r="H686" s="258" t="str">
        <f>IF(A686="","",VLOOKUP(A686,'IMPRESSÃO (Aux)'!$A$4:$I$1048576,8,0))</f>
        <v/>
      </c>
      <c r="I686" s="259" t="str">
        <f>IF(A686="","",SUMIF('IMPRESSÃO (Aux)'!$A$4:$A$1048576,IMPRESSÃO!A686,'IMPRESSÃO (Aux)'!$I$4:$I$1048576))</f>
        <v/>
      </c>
    </row>
    <row r="687" spans="1:9" hidden="1" x14ac:dyDescent="0.25">
      <c r="A687" s="258" t="str">
        <f>IF('IMPRESSÃO (Aux)'!K687="","",'IMPRESSÃO (Aux)'!K687)</f>
        <v/>
      </c>
      <c r="B687" s="258" t="str">
        <f>IF(A687="","",VLOOKUP(A687,'IMPRESSÃO (Aux)'!$A$4:$I$1048576,2,0))</f>
        <v/>
      </c>
      <c r="C687" s="258" t="str">
        <f>IF(A687="","",IF(VLOOKUP(A687,'IMPRESSÃO (Aux)'!$A$4:$I$1048576,3,0)=0,"",VLOOKUP(A687,'IMPRESSÃO (Aux)'!$A$4:$I$1048576,3,0)))</f>
        <v/>
      </c>
      <c r="D687" s="258" t="str">
        <f>IF(A687="","",SUMIF('IMPRESSÃO (Aux)'!$A$4:$A$1048576,IMPRESSÃO!A687,'IMPRESSÃO (Aux)'!$D$4:$D$1048576))</f>
        <v/>
      </c>
      <c r="E687" s="258" t="str">
        <f>IF(A687="","",VLOOKUP(A687,'IMPRESSÃO (Aux)'!$A$4:$I$1048576,5,0))</f>
        <v/>
      </c>
      <c r="F687" s="258" t="str">
        <f>IF(A687="","",VLOOKUP(A687,'IMPRESSÃO (Aux)'!$A$4:$I$1048576,6,0))</f>
        <v/>
      </c>
      <c r="G687" s="258" t="str">
        <f>IF(A687="","",VLOOKUP(A687,'IMPRESSÃO (Aux)'!$A$4:$I$1048576,7,0))</f>
        <v/>
      </c>
      <c r="H687" s="258" t="str">
        <f>IF(A687="","",VLOOKUP(A687,'IMPRESSÃO (Aux)'!$A$4:$I$1048576,8,0))</f>
        <v/>
      </c>
      <c r="I687" s="259" t="str">
        <f>IF(A687="","",SUMIF('IMPRESSÃO (Aux)'!$A$4:$A$1048576,IMPRESSÃO!A687,'IMPRESSÃO (Aux)'!$I$4:$I$1048576))</f>
        <v/>
      </c>
    </row>
    <row r="688" spans="1:9" hidden="1" x14ac:dyDescent="0.25">
      <c r="A688" s="258" t="str">
        <f>IF('IMPRESSÃO (Aux)'!K688="","",'IMPRESSÃO (Aux)'!K688)</f>
        <v/>
      </c>
      <c r="B688" s="258" t="str">
        <f>IF(A688="","",VLOOKUP(A688,'IMPRESSÃO (Aux)'!$A$4:$I$1048576,2,0))</f>
        <v/>
      </c>
      <c r="C688" s="258" t="str">
        <f>IF(A688="","",IF(VLOOKUP(A688,'IMPRESSÃO (Aux)'!$A$4:$I$1048576,3,0)=0,"",VLOOKUP(A688,'IMPRESSÃO (Aux)'!$A$4:$I$1048576,3,0)))</f>
        <v/>
      </c>
      <c r="D688" s="258" t="str">
        <f>IF(A688="","",SUMIF('IMPRESSÃO (Aux)'!$A$4:$A$1048576,IMPRESSÃO!A688,'IMPRESSÃO (Aux)'!$D$4:$D$1048576))</f>
        <v/>
      </c>
      <c r="E688" s="258" t="str">
        <f>IF(A688="","",VLOOKUP(A688,'IMPRESSÃO (Aux)'!$A$4:$I$1048576,5,0))</f>
        <v/>
      </c>
      <c r="F688" s="258" t="str">
        <f>IF(A688="","",VLOOKUP(A688,'IMPRESSÃO (Aux)'!$A$4:$I$1048576,6,0))</f>
        <v/>
      </c>
      <c r="G688" s="258" t="str">
        <f>IF(A688="","",VLOOKUP(A688,'IMPRESSÃO (Aux)'!$A$4:$I$1048576,7,0))</f>
        <v/>
      </c>
      <c r="H688" s="258" t="str">
        <f>IF(A688="","",VLOOKUP(A688,'IMPRESSÃO (Aux)'!$A$4:$I$1048576,8,0))</f>
        <v/>
      </c>
      <c r="I688" s="259" t="str">
        <f>IF(A688="","",SUMIF('IMPRESSÃO (Aux)'!$A$4:$A$1048576,IMPRESSÃO!A688,'IMPRESSÃO (Aux)'!$I$4:$I$1048576))</f>
        <v/>
      </c>
    </row>
    <row r="689" spans="1:9" hidden="1" x14ac:dyDescent="0.25">
      <c r="A689" s="258" t="str">
        <f>IF('IMPRESSÃO (Aux)'!K689="","",'IMPRESSÃO (Aux)'!K689)</f>
        <v/>
      </c>
      <c r="B689" s="258" t="str">
        <f>IF(A689="","",VLOOKUP(A689,'IMPRESSÃO (Aux)'!$A$4:$I$1048576,2,0))</f>
        <v/>
      </c>
      <c r="C689" s="258" t="str">
        <f>IF(A689="","",IF(VLOOKUP(A689,'IMPRESSÃO (Aux)'!$A$4:$I$1048576,3,0)=0,"",VLOOKUP(A689,'IMPRESSÃO (Aux)'!$A$4:$I$1048576,3,0)))</f>
        <v/>
      </c>
      <c r="D689" s="258" t="str">
        <f>IF(A689="","",SUMIF('IMPRESSÃO (Aux)'!$A$4:$A$1048576,IMPRESSÃO!A689,'IMPRESSÃO (Aux)'!$D$4:$D$1048576))</f>
        <v/>
      </c>
      <c r="E689" s="258" t="str">
        <f>IF(A689="","",VLOOKUP(A689,'IMPRESSÃO (Aux)'!$A$4:$I$1048576,5,0))</f>
        <v/>
      </c>
      <c r="F689" s="258" t="str">
        <f>IF(A689="","",VLOOKUP(A689,'IMPRESSÃO (Aux)'!$A$4:$I$1048576,6,0))</f>
        <v/>
      </c>
      <c r="G689" s="258" t="str">
        <f>IF(A689="","",VLOOKUP(A689,'IMPRESSÃO (Aux)'!$A$4:$I$1048576,7,0))</f>
        <v/>
      </c>
      <c r="H689" s="258" t="str">
        <f>IF(A689="","",VLOOKUP(A689,'IMPRESSÃO (Aux)'!$A$4:$I$1048576,8,0))</f>
        <v/>
      </c>
      <c r="I689" s="259" t="str">
        <f>IF(A689="","",SUMIF('IMPRESSÃO (Aux)'!$A$4:$A$1048576,IMPRESSÃO!A689,'IMPRESSÃO (Aux)'!$I$4:$I$1048576))</f>
        <v/>
      </c>
    </row>
    <row r="690" spans="1:9" hidden="1" x14ac:dyDescent="0.25">
      <c r="A690" s="258" t="str">
        <f>IF('IMPRESSÃO (Aux)'!K690="","",'IMPRESSÃO (Aux)'!K690)</f>
        <v/>
      </c>
      <c r="B690" s="258" t="str">
        <f>IF(A690="","",VLOOKUP(A690,'IMPRESSÃO (Aux)'!$A$4:$I$1048576,2,0))</f>
        <v/>
      </c>
      <c r="C690" s="258" t="str">
        <f>IF(A690="","",IF(VLOOKUP(A690,'IMPRESSÃO (Aux)'!$A$4:$I$1048576,3,0)=0,"",VLOOKUP(A690,'IMPRESSÃO (Aux)'!$A$4:$I$1048576,3,0)))</f>
        <v/>
      </c>
      <c r="D690" s="258" t="str">
        <f>IF(A690="","",SUMIF('IMPRESSÃO (Aux)'!$A$4:$A$1048576,IMPRESSÃO!A690,'IMPRESSÃO (Aux)'!$D$4:$D$1048576))</f>
        <v/>
      </c>
      <c r="E690" s="258" t="str">
        <f>IF(A690="","",VLOOKUP(A690,'IMPRESSÃO (Aux)'!$A$4:$I$1048576,5,0))</f>
        <v/>
      </c>
      <c r="F690" s="258" t="str">
        <f>IF(A690="","",VLOOKUP(A690,'IMPRESSÃO (Aux)'!$A$4:$I$1048576,6,0))</f>
        <v/>
      </c>
      <c r="G690" s="258" t="str">
        <f>IF(A690="","",VLOOKUP(A690,'IMPRESSÃO (Aux)'!$A$4:$I$1048576,7,0))</f>
        <v/>
      </c>
      <c r="H690" s="258" t="str">
        <f>IF(A690="","",VLOOKUP(A690,'IMPRESSÃO (Aux)'!$A$4:$I$1048576,8,0))</f>
        <v/>
      </c>
      <c r="I690" s="259" t="str">
        <f>IF(A690="","",SUMIF('IMPRESSÃO (Aux)'!$A$4:$A$1048576,IMPRESSÃO!A690,'IMPRESSÃO (Aux)'!$I$4:$I$1048576))</f>
        <v/>
      </c>
    </row>
    <row r="691" spans="1:9" hidden="1" x14ac:dyDescent="0.25">
      <c r="A691" s="258" t="str">
        <f>IF('IMPRESSÃO (Aux)'!K691="","",'IMPRESSÃO (Aux)'!K691)</f>
        <v/>
      </c>
      <c r="B691" s="258" t="str">
        <f>IF(A691="","",VLOOKUP(A691,'IMPRESSÃO (Aux)'!$A$4:$I$1048576,2,0))</f>
        <v/>
      </c>
      <c r="C691" s="258" t="str">
        <f>IF(A691="","",IF(VLOOKUP(A691,'IMPRESSÃO (Aux)'!$A$4:$I$1048576,3,0)=0,"",VLOOKUP(A691,'IMPRESSÃO (Aux)'!$A$4:$I$1048576,3,0)))</f>
        <v/>
      </c>
      <c r="D691" s="258" t="str">
        <f>IF(A691="","",SUMIF('IMPRESSÃO (Aux)'!$A$4:$A$1048576,IMPRESSÃO!A691,'IMPRESSÃO (Aux)'!$D$4:$D$1048576))</f>
        <v/>
      </c>
      <c r="E691" s="258" t="str">
        <f>IF(A691="","",VLOOKUP(A691,'IMPRESSÃO (Aux)'!$A$4:$I$1048576,5,0))</f>
        <v/>
      </c>
      <c r="F691" s="258" t="str">
        <f>IF(A691="","",VLOOKUP(A691,'IMPRESSÃO (Aux)'!$A$4:$I$1048576,6,0))</f>
        <v/>
      </c>
      <c r="G691" s="258" t="str">
        <f>IF(A691="","",VLOOKUP(A691,'IMPRESSÃO (Aux)'!$A$4:$I$1048576,7,0))</f>
        <v/>
      </c>
      <c r="H691" s="258" t="str">
        <f>IF(A691="","",VLOOKUP(A691,'IMPRESSÃO (Aux)'!$A$4:$I$1048576,8,0))</f>
        <v/>
      </c>
      <c r="I691" s="259" t="str">
        <f>IF(A691="","",SUMIF('IMPRESSÃO (Aux)'!$A$4:$A$1048576,IMPRESSÃO!A691,'IMPRESSÃO (Aux)'!$I$4:$I$1048576))</f>
        <v/>
      </c>
    </row>
    <row r="692" spans="1:9" hidden="1" x14ac:dyDescent="0.25">
      <c r="A692" s="258" t="str">
        <f>IF('IMPRESSÃO (Aux)'!K692="","",'IMPRESSÃO (Aux)'!K692)</f>
        <v/>
      </c>
      <c r="B692" s="258" t="str">
        <f>IF(A692="","",VLOOKUP(A692,'IMPRESSÃO (Aux)'!$A$4:$I$1048576,2,0))</f>
        <v/>
      </c>
      <c r="C692" s="258" t="str">
        <f>IF(A692="","",IF(VLOOKUP(A692,'IMPRESSÃO (Aux)'!$A$4:$I$1048576,3,0)=0,"",VLOOKUP(A692,'IMPRESSÃO (Aux)'!$A$4:$I$1048576,3,0)))</f>
        <v/>
      </c>
      <c r="D692" s="258" t="str">
        <f>IF(A692="","",SUMIF('IMPRESSÃO (Aux)'!$A$4:$A$1048576,IMPRESSÃO!A692,'IMPRESSÃO (Aux)'!$D$4:$D$1048576))</f>
        <v/>
      </c>
      <c r="E692" s="258" t="str">
        <f>IF(A692="","",VLOOKUP(A692,'IMPRESSÃO (Aux)'!$A$4:$I$1048576,5,0))</f>
        <v/>
      </c>
      <c r="F692" s="258" t="str">
        <f>IF(A692="","",VLOOKUP(A692,'IMPRESSÃO (Aux)'!$A$4:$I$1048576,6,0))</f>
        <v/>
      </c>
      <c r="G692" s="258" t="str">
        <f>IF(A692="","",VLOOKUP(A692,'IMPRESSÃO (Aux)'!$A$4:$I$1048576,7,0))</f>
        <v/>
      </c>
      <c r="H692" s="258" t="str">
        <f>IF(A692="","",VLOOKUP(A692,'IMPRESSÃO (Aux)'!$A$4:$I$1048576,8,0))</f>
        <v/>
      </c>
      <c r="I692" s="259" t="str">
        <f>IF(A692="","",SUMIF('IMPRESSÃO (Aux)'!$A$4:$A$1048576,IMPRESSÃO!A692,'IMPRESSÃO (Aux)'!$I$4:$I$1048576))</f>
        <v/>
      </c>
    </row>
    <row r="693" spans="1:9" hidden="1" x14ac:dyDescent="0.25">
      <c r="A693" s="258" t="str">
        <f>IF('IMPRESSÃO (Aux)'!K693="","",'IMPRESSÃO (Aux)'!K693)</f>
        <v/>
      </c>
      <c r="B693" s="258" t="str">
        <f>IF(A693="","",VLOOKUP(A693,'IMPRESSÃO (Aux)'!$A$4:$I$1048576,2,0))</f>
        <v/>
      </c>
      <c r="C693" s="258" t="str">
        <f>IF(A693="","",IF(VLOOKUP(A693,'IMPRESSÃO (Aux)'!$A$4:$I$1048576,3,0)=0,"",VLOOKUP(A693,'IMPRESSÃO (Aux)'!$A$4:$I$1048576,3,0)))</f>
        <v/>
      </c>
      <c r="D693" s="258" t="str">
        <f>IF(A693="","",SUMIF('IMPRESSÃO (Aux)'!$A$4:$A$1048576,IMPRESSÃO!A693,'IMPRESSÃO (Aux)'!$D$4:$D$1048576))</f>
        <v/>
      </c>
      <c r="E693" s="258" t="str">
        <f>IF(A693="","",VLOOKUP(A693,'IMPRESSÃO (Aux)'!$A$4:$I$1048576,5,0))</f>
        <v/>
      </c>
      <c r="F693" s="258" t="str">
        <f>IF(A693="","",VLOOKUP(A693,'IMPRESSÃO (Aux)'!$A$4:$I$1048576,6,0))</f>
        <v/>
      </c>
      <c r="G693" s="258" t="str">
        <f>IF(A693="","",VLOOKUP(A693,'IMPRESSÃO (Aux)'!$A$4:$I$1048576,7,0))</f>
        <v/>
      </c>
      <c r="H693" s="258" t="str">
        <f>IF(A693="","",VLOOKUP(A693,'IMPRESSÃO (Aux)'!$A$4:$I$1048576,8,0))</f>
        <v/>
      </c>
      <c r="I693" s="259" t="str">
        <f>IF(A693="","",SUMIF('IMPRESSÃO (Aux)'!$A$4:$A$1048576,IMPRESSÃO!A693,'IMPRESSÃO (Aux)'!$I$4:$I$1048576))</f>
        <v/>
      </c>
    </row>
    <row r="694" spans="1:9" hidden="1" x14ac:dyDescent="0.25">
      <c r="A694" s="258" t="str">
        <f>IF('IMPRESSÃO (Aux)'!K694="","",'IMPRESSÃO (Aux)'!K694)</f>
        <v/>
      </c>
      <c r="B694" s="258" t="str">
        <f>IF(A694="","",VLOOKUP(A694,'IMPRESSÃO (Aux)'!$A$4:$I$1048576,2,0))</f>
        <v/>
      </c>
      <c r="C694" s="258" t="str">
        <f>IF(A694="","",IF(VLOOKUP(A694,'IMPRESSÃO (Aux)'!$A$4:$I$1048576,3,0)=0,"",VLOOKUP(A694,'IMPRESSÃO (Aux)'!$A$4:$I$1048576,3,0)))</f>
        <v/>
      </c>
      <c r="D694" s="258" t="str">
        <f>IF(A694="","",SUMIF('IMPRESSÃO (Aux)'!$A$4:$A$1048576,IMPRESSÃO!A694,'IMPRESSÃO (Aux)'!$D$4:$D$1048576))</f>
        <v/>
      </c>
      <c r="E694" s="258" t="str">
        <f>IF(A694="","",VLOOKUP(A694,'IMPRESSÃO (Aux)'!$A$4:$I$1048576,5,0))</f>
        <v/>
      </c>
      <c r="F694" s="258" t="str">
        <f>IF(A694="","",VLOOKUP(A694,'IMPRESSÃO (Aux)'!$A$4:$I$1048576,6,0))</f>
        <v/>
      </c>
      <c r="G694" s="258" t="str">
        <f>IF(A694="","",VLOOKUP(A694,'IMPRESSÃO (Aux)'!$A$4:$I$1048576,7,0))</f>
        <v/>
      </c>
      <c r="H694" s="258" t="str">
        <f>IF(A694="","",VLOOKUP(A694,'IMPRESSÃO (Aux)'!$A$4:$I$1048576,8,0))</f>
        <v/>
      </c>
      <c r="I694" s="259" t="str">
        <f>IF(A694="","",SUMIF('IMPRESSÃO (Aux)'!$A$4:$A$1048576,IMPRESSÃO!A694,'IMPRESSÃO (Aux)'!$I$4:$I$1048576))</f>
        <v/>
      </c>
    </row>
    <row r="695" spans="1:9" hidden="1" x14ac:dyDescent="0.25">
      <c r="A695" s="258" t="str">
        <f>IF('IMPRESSÃO (Aux)'!K695="","",'IMPRESSÃO (Aux)'!K695)</f>
        <v/>
      </c>
      <c r="B695" s="258" t="str">
        <f>IF(A695="","",VLOOKUP(A695,'IMPRESSÃO (Aux)'!$A$4:$I$1048576,2,0))</f>
        <v/>
      </c>
      <c r="C695" s="258" t="str">
        <f>IF(A695="","",IF(VLOOKUP(A695,'IMPRESSÃO (Aux)'!$A$4:$I$1048576,3,0)=0,"",VLOOKUP(A695,'IMPRESSÃO (Aux)'!$A$4:$I$1048576,3,0)))</f>
        <v/>
      </c>
      <c r="D695" s="258" t="str">
        <f>IF(A695="","",SUMIF('IMPRESSÃO (Aux)'!$A$4:$A$1048576,IMPRESSÃO!A695,'IMPRESSÃO (Aux)'!$D$4:$D$1048576))</f>
        <v/>
      </c>
      <c r="E695" s="258" t="str">
        <f>IF(A695="","",VLOOKUP(A695,'IMPRESSÃO (Aux)'!$A$4:$I$1048576,5,0))</f>
        <v/>
      </c>
      <c r="F695" s="258" t="str">
        <f>IF(A695="","",VLOOKUP(A695,'IMPRESSÃO (Aux)'!$A$4:$I$1048576,6,0))</f>
        <v/>
      </c>
      <c r="G695" s="258" t="str">
        <f>IF(A695="","",VLOOKUP(A695,'IMPRESSÃO (Aux)'!$A$4:$I$1048576,7,0))</f>
        <v/>
      </c>
      <c r="H695" s="258" t="str">
        <f>IF(A695="","",VLOOKUP(A695,'IMPRESSÃO (Aux)'!$A$4:$I$1048576,8,0))</f>
        <v/>
      </c>
      <c r="I695" s="259" t="str">
        <f>IF(A695="","",SUMIF('IMPRESSÃO (Aux)'!$A$4:$A$1048576,IMPRESSÃO!A695,'IMPRESSÃO (Aux)'!$I$4:$I$1048576))</f>
        <v/>
      </c>
    </row>
    <row r="696" spans="1:9" hidden="1" x14ac:dyDescent="0.25">
      <c r="A696" s="258" t="str">
        <f>IF('IMPRESSÃO (Aux)'!K696="","",'IMPRESSÃO (Aux)'!K696)</f>
        <v/>
      </c>
      <c r="B696" s="258" t="str">
        <f>IF(A696="","",VLOOKUP(A696,'IMPRESSÃO (Aux)'!$A$4:$I$1048576,2,0))</f>
        <v/>
      </c>
      <c r="C696" s="258" t="str">
        <f>IF(A696="","",IF(VLOOKUP(A696,'IMPRESSÃO (Aux)'!$A$4:$I$1048576,3,0)=0,"",VLOOKUP(A696,'IMPRESSÃO (Aux)'!$A$4:$I$1048576,3,0)))</f>
        <v/>
      </c>
      <c r="D696" s="258" t="str">
        <f>IF(A696="","",SUMIF('IMPRESSÃO (Aux)'!$A$4:$A$1048576,IMPRESSÃO!A696,'IMPRESSÃO (Aux)'!$D$4:$D$1048576))</f>
        <v/>
      </c>
      <c r="E696" s="258" t="str">
        <f>IF(A696="","",VLOOKUP(A696,'IMPRESSÃO (Aux)'!$A$4:$I$1048576,5,0))</f>
        <v/>
      </c>
      <c r="F696" s="258" t="str">
        <f>IF(A696="","",VLOOKUP(A696,'IMPRESSÃO (Aux)'!$A$4:$I$1048576,6,0))</f>
        <v/>
      </c>
      <c r="G696" s="258" t="str">
        <f>IF(A696="","",VLOOKUP(A696,'IMPRESSÃO (Aux)'!$A$4:$I$1048576,7,0))</f>
        <v/>
      </c>
      <c r="H696" s="258" t="str">
        <f>IF(A696="","",VLOOKUP(A696,'IMPRESSÃO (Aux)'!$A$4:$I$1048576,8,0))</f>
        <v/>
      </c>
      <c r="I696" s="259" t="str">
        <f>IF(A696="","",SUMIF('IMPRESSÃO (Aux)'!$A$4:$A$1048576,IMPRESSÃO!A696,'IMPRESSÃO (Aux)'!$I$4:$I$1048576))</f>
        <v/>
      </c>
    </row>
    <row r="697" spans="1:9" hidden="1" x14ac:dyDescent="0.25">
      <c r="A697" s="258" t="str">
        <f>IF('IMPRESSÃO (Aux)'!K697="","",'IMPRESSÃO (Aux)'!K697)</f>
        <v/>
      </c>
      <c r="B697" s="258" t="str">
        <f>IF(A697="","",VLOOKUP(A697,'IMPRESSÃO (Aux)'!$A$4:$I$1048576,2,0))</f>
        <v/>
      </c>
      <c r="C697" s="258" t="str">
        <f>IF(A697="","",IF(VLOOKUP(A697,'IMPRESSÃO (Aux)'!$A$4:$I$1048576,3,0)=0,"",VLOOKUP(A697,'IMPRESSÃO (Aux)'!$A$4:$I$1048576,3,0)))</f>
        <v/>
      </c>
      <c r="D697" s="258" t="str">
        <f>IF(A697="","",SUMIF('IMPRESSÃO (Aux)'!$A$4:$A$1048576,IMPRESSÃO!A697,'IMPRESSÃO (Aux)'!$D$4:$D$1048576))</f>
        <v/>
      </c>
      <c r="E697" s="258" t="str">
        <f>IF(A697="","",VLOOKUP(A697,'IMPRESSÃO (Aux)'!$A$4:$I$1048576,5,0))</f>
        <v/>
      </c>
      <c r="F697" s="258" t="str">
        <f>IF(A697="","",VLOOKUP(A697,'IMPRESSÃO (Aux)'!$A$4:$I$1048576,6,0))</f>
        <v/>
      </c>
      <c r="G697" s="258" t="str">
        <f>IF(A697="","",VLOOKUP(A697,'IMPRESSÃO (Aux)'!$A$4:$I$1048576,7,0))</f>
        <v/>
      </c>
      <c r="H697" s="258" t="str">
        <f>IF(A697="","",VLOOKUP(A697,'IMPRESSÃO (Aux)'!$A$4:$I$1048576,8,0))</f>
        <v/>
      </c>
      <c r="I697" s="259" t="str">
        <f>IF(A697="","",SUMIF('IMPRESSÃO (Aux)'!$A$4:$A$1048576,IMPRESSÃO!A697,'IMPRESSÃO (Aux)'!$I$4:$I$1048576))</f>
        <v/>
      </c>
    </row>
    <row r="698" spans="1:9" hidden="1" x14ac:dyDescent="0.25">
      <c r="A698" s="258" t="str">
        <f>IF('IMPRESSÃO (Aux)'!K698="","",'IMPRESSÃO (Aux)'!K698)</f>
        <v/>
      </c>
      <c r="B698" s="258" t="str">
        <f>IF(A698="","",VLOOKUP(A698,'IMPRESSÃO (Aux)'!$A$4:$I$1048576,2,0))</f>
        <v/>
      </c>
      <c r="C698" s="258" t="str">
        <f>IF(A698="","",IF(VLOOKUP(A698,'IMPRESSÃO (Aux)'!$A$4:$I$1048576,3,0)=0,"",VLOOKUP(A698,'IMPRESSÃO (Aux)'!$A$4:$I$1048576,3,0)))</f>
        <v/>
      </c>
      <c r="D698" s="258" t="str">
        <f>IF(A698="","",SUMIF('IMPRESSÃO (Aux)'!$A$4:$A$1048576,IMPRESSÃO!A698,'IMPRESSÃO (Aux)'!$D$4:$D$1048576))</f>
        <v/>
      </c>
      <c r="E698" s="258" t="str">
        <f>IF(A698="","",VLOOKUP(A698,'IMPRESSÃO (Aux)'!$A$4:$I$1048576,5,0))</f>
        <v/>
      </c>
      <c r="F698" s="258" t="str">
        <f>IF(A698="","",VLOOKUP(A698,'IMPRESSÃO (Aux)'!$A$4:$I$1048576,6,0))</f>
        <v/>
      </c>
      <c r="G698" s="258" t="str">
        <f>IF(A698="","",VLOOKUP(A698,'IMPRESSÃO (Aux)'!$A$4:$I$1048576,7,0))</f>
        <v/>
      </c>
      <c r="H698" s="258" t="str">
        <f>IF(A698="","",VLOOKUP(A698,'IMPRESSÃO (Aux)'!$A$4:$I$1048576,8,0))</f>
        <v/>
      </c>
      <c r="I698" s="259" t="str">
        <f>IF(A698="","",SUMIF('IMPRESSÃO (Aux)'!$A$4:$A$1048576,IMPRESSÃO!A698,'IMPRESSÃO (Aux)'!$I$4:$I$1048576))</f>
        <v/>
      </c>
    </row>
    <row r="699" spans="1:9" hidden="1" x14ac:dyDescent="0.25">
      <c r="A699" s="258" t="str">
        <f>IF('IMPRESSÃO (Aux)'!K699="","",'IMPRESSÃO (Aux)'!K699)</f>
        <v/>
      </c>
      <c r="B699" s="258" t="str">
        <f>IF(A699="","",VLOOKUP(A699,'IMPRESSÃO (Aux)'!$A$4:$I$1048576,2,0))</f>
        <v/>
      </c>
      <c r="C699" s="258" t="str">
        <f>IF(A699="","",IF(VLOOKUP(A699,'IMPRESSÃO (Aux)'!$A$4:$I$1048576,3,0)=0,"",VLOOKUP(A699,'IMPRESSÃO (Aux)'!$A$4:$I$1048576,3,0)))</f>
        <v/>
      </c>
      <c r="D699" s="258" t="str">
        <f>IF(A699="","",SUMIF('IMPRESSÃO (Aux)'!$A$4:$A$1048576,IMPRESSÃO!A699,'IMPRESSÃO (Aux)'!$D$4:$D$1048576))</f>
        <v/>
      </c>
      <c r="E699" s="258" t="str">
        <f>IF(A699="","",VLOOKUP(A699,'IMPRESSÃO (Aux)'!$A$4:$I$1048576,5,0))</f>
        <v/>
      </c>
      <c r="F699" s="258" t="str">
        <f>IF(A699="","",VLOOKUP(A699,'IMPRESSÃO (Aux)'!$A$4:$I$1048576,6,0))</f>
        <v/>
      </c>
      <c r="G699" s="258" t="str">
        <f>IF(A699="","",VLOOKUP(A699,'IMPRESSÃO (Aux)'!$A$4:$I$1048576,7,0))</f>
        <v/>
      </c>
      <c r="H699" s="258" t="str">
        <f>IF(A699="","",VLOOKUP(A699,'IMPRESSÃO (Aux)'!$A$4:$I$1048576,8,0))</f>
        <v/>
      </c>
      <c r="I699" s="259" t="str">
        <f>IF(A699="","",SUMIF('IMPRESSÃO (Aux)'!$A$4:$A$1048576,IMPRESSÃO!A699,'IMPRESSÃO (Aux)'!$I$4:$I$1048576))</f>
        <v/>
      </c>
    </row>
    <row r="700" spans="1:9" hidden="1" x14ac:dyDescent="0.25">
      <c r="A700" s="258" t="str">
        <f>IF('IMPRESSÃO (Aux)'!K700="","",'IMPRESSÃO (Aux)'!K700)</f>
        <v/>
      </c>
      <c r="B700" s="258" t="str">
        <f>IF(A700="","",VLOOKUP(A700,'IMPRESSÃO (Aux)'!$A$4:$I$1048576,2,0))</f>
        <v/>
      </c>
      <c r="C700" s="258" t="str">
        <f>IF(A700="","",IF(VLOOKUP(A700,'IMPRESSÃO (Aux)'!$A$4:$I$1048576,3,0)=0,"",VLOOKUP(A700,'IMPRESSÃO (Aux)'!$A$4:$I$1048576,3,0)))</f>
        <v/>
      </c>
      <c r="D700" s="258" t="str">
        <f>IF(A700="","",SUMIF('IMPRESSÃO (Aux)'!$A$4:$A$1048576,IMPRESSÃO!A700,'IMPRESSÃO (Aux)'!$D$4:$D$1048576))</f>
        <v/>
      </c>
      <c r="E700" s="258" t="str">
        <f>IF(A700="","",VLOOKUP(A700,'IMPRESSÃO (Aux)'!$A$4:$I$1048576,5,0))</f>
        <v/>
      </c>
      <c r="F700" s="258" t="str">
        <f>IF(A700="","",VLOOKUP(A700,'IMPRESSÃO (Aux)'!$A$4:$I$1048576,6,0))</f>
        <v/>
      </c>
      <c r="G700" s="258" t="str">
        <f>IF(A700="","",VLOOKUP(A700,'IMPRESSÃO (Aux)'!$A$4:$I$1048576,7,0))</f>
        <v/>
      </c>
      <c r="H700" s="258" t="str">
        <f>IF(A700="","",VLOOKUP(A700,'IMPRESSÃO (Aux)'!$A$4:$I$1048576,8,0))</f>
        <v/>
      </c>
      <c r="I700" s="259" t="str">
        <f>IF(A700="","",SUMIF('IMPRESSÃO (Aux)'!$A$4:$A$1048576,IMPRESSÃO!A700,'IMPRESSÃO (Aux)'!$I$4:$I$1048576))</f>
        <v/>
      </c>
    </row>
  </sheetData>
  <mergeCells count="2">
    <mergeCell ref="A1:I1"/>
    <mergeCell ref="D2:E2"/>
  </mergeCells>
  <pageMargins left="0.511811024" right="0.511811024" top="0.78740157499999996" bottom="0.78740157499999996" header="0.31496062000000002" footer="0.31496062000000002"/>
  <pageSetup paperSize="9" scale="6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6">
    <tabColor rgb="FFFF0000"/>
    <pageSetUpPr fitToPage="1"/>
  </sheetPr>
  <dimension ref="A1:M40"/>
  <sheetViews>
    <sheetView workbookViewId="0">
      <selection activeCell="F18" sqref="F18"/>
    </sheetView>
  </sheetViews>
  <sheetFormatPr defaultRowHeight="15" x14ac:dyDescent="0.25"/>
  <cols>
    <col min="1" max="1" width="9.85546875" style="116" customWidth="1"/>
    <col min="2" max="2" width="33.28515625" style="116" customWidth="1"/>
    <col min="3" max="3" width="20.28515625" style="116" customWidth="1"/>
    <col min="4" max="4" width="10.7109375" style="116" customWidth="1"/>
    <col min="5" max="5" width="18" style="116" customWidth="1"/>
    <col min="6" max="6" width="12.28515625" style="116" customWidth="1"/>
    <col min="7" max="7" width="8.140625" style="116" customWidth="1"/>
    <col min="8" max="8" width="14.140625" style="116" customWidth="1"/>
    <col min="9" max="9" width="15.28515625" style="252" customWidth="1"/>
    <col min="10" max="10" width="2" customWidth="1"/>
  </cols>
  <sheetData>
    <row r="1" spans="1:13" ht="37.5" customHeight="1" x14ac:dyDescent="0.25">
      <c r="A1" s="322" t="s">
        <v>3442</v>
      </c>
      <c r="B1" s="323"/>
      <c r="C1" s="323"/>
      <c r="D1" s="323"/>
      <c r="E1" s="323"/>
      <c r="F1" s="323"/>
      <c r="G1" s="323"/>
      <c r="H1" s="323"/>
      <c r="I1" s="324"/>
    </row>
    <row r="2" spans="1:13" ht="15" customHeight="1" x14ac:dyDescent="0.25">
      <c r="A2" s="244"/>
      <c r="B2" s="245"/>
      <c r="C2" s="245"/>
      <c r="D2" s="325" t="s">
        <v>3446</v>
      </c>
      <c r="E2" s="325"/>
      <c r="F2" s="242">
        <v>44935</v>
      </c>
      <c r="G2" s="240" t="s">
        <v>3443</v>
      </c>
      <c r="H2" s="242">
        <v>45178</v>
      </c>
      <c r="I2" s="250"/>
    </row>
    <row r="3" spans="1:13" ht="27" customHeight="1" x14ac:dyDescent="0.25">
      <c r="A3" s="241" t="s">
        <v>3444</v>
      </c>
      <c r="B3" s="241" t="s">
        <v>3445</v>
      </c>
      <c r="C3" s="241" t="s">
        <v>7</v>
      </c>
      <c r="D3" s="241" t="s">
        <v>13</v>
      </c>
      <c r="E3" s="241" t="s">
        <v>14</v>
      </c>
      <c r="F3" s="241" t="s">
        <v>15</v>
      </c>
      <c r="G3" s="241" t="s">
        <v>16</v>
      </c>
      <c r="H3" s="241" t="s">
        <v>17</v>
      </c>
      <c r="I3" s="251" t="s">
        <v>3411</v>
      </c>
      <c r="J3" s="121"/>
      <c r="K3" s="241" t="s">
        <v>3444</v>
      </c>
      <c r="L3" s="121"/>
      <c r="M3" s="243"/>
    </row>
    <row r="4" spans="1:13" x14ac:dyDescent="0.25">
      <c r="A4" s="247">
        <v>11</v>
      </c>
      <c r="B4" s="247" t="s">
        <v>3160</v>
      </c>
      <c r="C4" s="247"/>
      <c r="D4" s="247">
        <v>23</v>
      </c>
      <c r="E4" s="247" t="s">
        <v>3064</v>
      </c>
      <c r="F4" s="247" t="s">
        <v>36</v>
      </c>
      <c r="G4" s="247" t="s">
        <v>528</v>
      </c>
      <c r="H4" s="247" t="s">
        <v>3161</v>
      </c>
      <c r="I4" s="249">
        <v>230</v>
      </c>
      <c r="K4">
        <v>11</v>
      </c>
    </row>
    <row r="5" spans="1:13" x14ac:dyDescent="0.25">
      <c r="A5" s="247">
        <v>888</v>
      </c>
      <c r="B5" s="247" t="s">
        <v>1113</v>
      </c>
      <c r="C5" s="247"/>
      <c r="D5" s="247">
        <v>567</v>
      </c>
      <c r="E5" s="247" t="s">
        <v>3063</v>
      </c>
      <c r="F5" s="247">
        <v>4601</v>
      </c>
      <c r="G5" s="247">
        <v>13</v>
      </c>
      <c r="H5" s="247" t="s">
        <v>1114</v>
      </c>
      <c r="I5" s="249">
        <v>5670</v>
      </c>
      <c r="K5">
        <v>888</v>
      </c>
    </row>
    <row r="6" spans="1:13" x14ac:dyDescent="0.25">
      <c r="A6" s="247">
        <v>890</v>
      </c>
      <c r="B6" s="247" t="s">
        <v>2372</v>
      </c>
      <c r="C6" s="247"/>
      <c r="D6" s="247">
        <v>34</v>
      </c>
      <c r="E6" s="247" t="s">
        <v>3063</v>
      </c>
      <c r="F6" s="247">
        <v>4818</v>
      </c>
      <c r="G6" s="247">
        <v>13</v>
      </c>
      <c r="H6" s="247" t="s">
        <v>1117</v>
      </c>
      <c r="I6" s="249">
        <v>340</v>
      </c>
      <c r="K6">
        <v>890</v>
      </c>
    </row>
    <row r="7" spans="1:13" x14ac:dyDescent="0.25">
      <c r="A7" s="247">
        <v>44</v>
      </c>
      <c r="B7" s="247" t="s">
        <v>3222</v>
      </c>
      <c r="C7" s="247"/>
      <c r="D7" s="247">
        <v>34</v>
      </c>
      <c r="E7" s="247" t="s">
        <v>3065</v>
      </c>
      <c r="F7" s="247" t="s">
        <v>2677</v>
      </c>
      <c r="G7" s="247" t="s">
        <v>354</v>
      </c>
      <c r="H7" s="247" t="s">
        <v>3223</v>
      </c>
      <c r="I7" s="249">
        <v>340</v>
      </c>
      <c r="K7">
        <v>44</v>
      </c>
    </row>
    <row r="8" spans="1:13" x14ac:dyDescent="0.25">
      <c r="A8" s="247">
        <v>11</v>
      </c>
      <c r="B8" s="247" t="s">
        <v>3160</v>
      </c>
      <c r="C8" s="247"/>
      <c r="D8" s="247">
        <v>600</v>
      </c>
      <c r="E8" s="247" t="s">
        <v>3064</v>
      </c>
      <c r="F8" s="247" t="s">
        <v>36</v>
      </c>
      <c r="G8" s="247" t="s">
        <v>528</v>
      </c>
      <c r="H8" s="247" t="s">
        <v>3161</v>
      </c>
      <c r="I8" s="249">
        <v>1111</v>
      </c>
      <c r="K8">
        <v>5</v>
      </c>
    </row>
    <row r="9" spans="1:13" x14ac:dyDescent="0.25">
      <c r="A9" s="247">
        <v>5</v>
      </c>
      <c r="B9" s="247" t="s">
        <v>3152</v>
      </c>
      <c r="C9" s="247"/>
      <c r="D9" s="247">
        <v>50</v>
      </c>
      <c r="E9" s="247" t="s">
        <v>3063</v>
      </c>
      <c r="F9" s="247">
        <v>780</v>
      </c>
      <c r="G9" s="247">
        <v>1288</v>
      </c>
      <c r="H9" s="247" t="s">
        <v>3153</v>
      </c>
      <c r="I9" s="249">
        <v>500</v>
      </c>
    </row>
    <row r="10" spans="1:13" x14ac:dyDescent="0.25">
      <c r="A10" s="247">
        <v>5</v>
      </c>
      <c r="B10" s="247" t="s">
        <v>3152</v>
      </c>
      <c r="C10" s="247"/>
      <c r="D10" s="247">
        <v>5</v>
      </c>
      <c r="E10" s="247" t="s">
        <v>3063</v>
      </c>
      <c r="F10" s="247">
        <v>780</v>
      </c>
      <c r="G10" s="247">
        <v>1288</v>
      </c>
      <c r="H10" s="247" t="s">
        <v>3153</v>
      </c>
      <c r="I10" s="249">
        <v>10</v>
      </c>
    </row>
    <row r="11" spans="1:13" x14ac:dyDescent="0.25">
      <c r="A11" s="247"/>
      <c r="B11" s="247"/>
      <c r="C11" s="247"/>
      <c r="D11" s="247"/>
      <c r="E11" s="247"/>
      <c r="F11" s="247"/>
      <c r="G11" s="247"/>
      <c r="H11" s="247"/>
      <c r="I11" s="249"/>
    </row>
    <row r="12" spans="1:13" x14ac:dyDescent="0.25">
      <c r="A12" s="247"/>
      <c r="B12" s="247"/>
      <c r="C12" s="247"/>
      <c r="D12" s="247"/>
      <c r="E12" s="247"/>
      <c r="F12" s="247"/>
      <c r="G12" s="247"/>
      <c r="H12" s="247"/>
      <c r="I12" s="249"/>
    </row>
    <row r="13" spans="1:13" x14ac:dyDescent="0.25">
      <c r="A13" s="247"/>
      <c r="B13" s="247"/>
      <c r="C13" s="247"/>
      <c r="D13" s="247"/>
      <c r="E13" s="247"/>
      <c r="F13" s="247"/>
      <c r="G13" s="247"/>
      <c r="H13" s="247"/>
      <c r="I13" s="249"/>
    </row>
    <row r="14" spans="1:13" x14ac:dyDescent="0.25">
      <c r="A14" s="247"/>
      <c r="B14" s="247"/>
      <c r="C14" s="247"/>
      <c r="D14" s="247"/>
      <c r="E14" s="247"/>
      <c r="F14" s="247"/>
      <c r="G14" s="247"/>
      <c r="H14" s="247"/>
      <c r="I14" s="249"/>
    </row>
    <row r="15" spans="1:13" x14ac:dyDescent="0.25">
      <c r="A15" s="247"/>
      <c r="B15" s="247"/>
      <c r="C15" s="247"/>
      <c r="D15" s="247"/>
      <c r="E15" s="247"/>
      <c r="F15" s="247"/>
      <c r="G15" s="247"/>
      <c r="H15" s="247"/>
      <c r="I15" s="249"/>
    </row>
    <row r="16" spans="1:13" x14ac:dyDescent="0.25">
      <c r="A16" s="247"/>
      <c r="B16" s="247"/>
      <c r="C16" s="247"/>
      <c r="D16" s="247"/>
      <c r="E16" s="247"/>
      <c r="F16" s="247"/>
      <c r="G16" s="247"/>
      <c r="H16" s="247"/>
      <c r="I16" s="249"/>
    </row>
    <row r="17" spans="1:9" x14ac:dyDescent="0.25">
      <c r="A17" s="247"/>
      <c r="B17" s="247"/>
      <c r="C17" s="247"/>
      <c r="D17" s="247"/>
      <c r="E17" s="247"/>
      <c r="F17" s="247"/>
      <c r="G17" s="247"/>
      <c r="H17" s="247"/>
      <c r="I17" s="249"/>
    </row>
    <row r="18" spans="1:9" x14ac:dyDescent="0.25">
      <c r="A18" s="247"/>
      <c r="B18" s="247"/>
      <c r="C18" s="247"/>
      <c r="D18" s="247"/>
      <c r="E18" s="247"/>
      <c r="F18" s="247"/>
      <c r="G18" s="247"/>
      <c r="H18" s="247"/>
      <c r="I18" s="249"/>
    </row>
    <row r="19" spans="1:9" x14ac:dyDescent="0.25">
      <c r="A19" s="247"/>
      <c r="B19" s="247"/>
      <c r="C19" s="247"/>
      <c r="D19" s="247"/>
      <c r="E19" s="247"/>
      <c r="F19" s="247"/>
      <c r="G19" s="247"/>
      <c r="H19" s="247"/>
      <c r="I19" s="249"/>
    </row>
    <row r="20" spans="1:9" x14ac:dyDescent="0.25">
      <c r="A20" s="247"/>
      <c r="B20" s="247"/>
      <c r="C20" s="247"/>
      <c r="D20" s="247"/>
      <c r="E20" s="247"/>
      <c r="F20" s="247"/>
      <c r="G20" s="247"/>
      <c r="H20" s="247"/>
      <c r="I20" s="249"/>
    </row>
    <row r="21" spans="1:9" x14ac:dyDescent="0.25">
      <c r="A21" s="247"/>
      <c r="B21" s="247"/>
      <c r="C21" s="247"/>
      <c r="D21" s="247"/>
      <c r="E21" s="247"/>
      <c r="F21" s="247"/>
      <c r="G21" s="247"/>
      <c r="H21" s="247"/>
      <c r="I21" s="249"/>
    </row>
    <row r="22" spans="1:9" x14ac:dyDescent="0.25">
      <c r="A22" s="247"/>
      <c r="B22" s="247"/>
      <c r="C22" s="247"/>
      <c r="D22" s="247"/>
      <c r="E22" s="247"/>
      <c r="F22" s="247"/>
      <c r="G22" s="247"/>
      <c r="H22" s="247"/>
      <c r="I22" s="249"/>
    </row>
    <row r="23" spans="1:9" x14ac:dyDescent="0.25">
      <c r="A23" s="247"/>
      <c r="B23" s="247"/>
      <c r="C23" s="247"/>
      <c r="D23" s="247"/>
      <c r="E23" s="247"/>
      <c r="F23" s="247"/>
      <c r="G23" s="247"/>
      <c r="H23" s="247"/>
      <c r="I23" s="249"/>
    </row>
    <row r="24" spans="1:9" x14ac:dyDescent="0.25">
      <c r="A24" s="247"/>
      <c r="B24" s="247"/>
      <c r="C24" s="247"/>
      <c r="D24" s="247"/>
      <c r="E24" s="247"/>
      <c r="F24" s="247"/>
      <c r="G24" s="247"/>
      <c r="H24" s="247"/>
      <c r="I24" s="249"/>
    </row>
    <row r="25" spans="1:9" x14ac:dyDescent="0.25">
      <c r="A25" s="247"/>
      <c r="B25" s="247"/>
      <c r="C25" s="247"/>
      <c r="D25" s="247"/>
      <c r="E25" s="247"/>
      <c r="F25" s="247"/>
      <c r="G25" s="247"/>
      <c r="H25" s="247"/>
      <c r="I25" s="249"/>
    </row>
    <row r="26" spans="1:9" x14ac:dyDescent="0.25">
      <c r="A26" s="247"/>
      <c r="B26" s="247"/>
      <c r="C26" s="247"/>
      <c r="D26" s="247"/>
      <c r="E26" s="247"/>
      <c r="F26" s="247"/>
      <c r="G26" s="247"/>
      <c r="H26" s="247"/>
      <c r="I26" s="249"/>
    </row>
    <row r="27" spans="1:9" x14ac:dyDescent="0.25">
      <c r="A27" s="247"/>
      <c r="B27" s="247"/>
      <c r="C27" s="247"/>
      <c r="D27" s="247"/>
      <c r="E27" s="247"/>
      <c r="F27" s="247"/>
      <c r="G27" s="247"/>
      <c r="H27" s="247"/>
      <c r="I27" s="249"/>
    </row>
    <row r="28" spans="1:9" x14ac:dyDescent="0.25">
      <c r="A28" s="247"/>
      <c r="B28" s="247"/>
      <c r="C28" s="247"/>
      <c r="D28" s="247"/>
      <c r="E28" s="247"/>
      <c r="F28" s="247"/>
      <c r="G28" s="247"/>
      <c r="H28" s="247"/>
      <c r="I28" s="249"/>
    </row>
    <row r="29" spans="1:9" x14ac:dyDescent="0.25">
      <c r="A29" s="247"/>
      <c r="B29" s="247"/>
      <c r="C29" s="247"/>
      <c r="D29" s="247"/>
      <c r="E29" s="247"/>
      <c r="F29" s="247"/>
      <c r="G29" s="247"/>
      <c r="H29" s="247"/>
      <c r="I29" s="249"/>
    </row>
    <row r="30" spans="1:9" x14ac:dyDescent="0.25">
      <c r="A30" s="247"/>
      <c r="B30" s="247"/>
      <c r="C30" s="247"/>
      <c r="D30" s="247"/>
      <c r="E30" s="247"/>
      <c r="F30" s="247"/>
      <c r="G30" s="247"/>
      <c r="H30" s="247"/>
      <c r="I30" s="249"/>
    </row>
    <row r="31" spans="1:9" x14ac:dyDescent="0.25">
      <c r="A31" s="247"/>
      <c r="B31" s="247"/>
      <c r="C31" s="247"/>
      <c r="D31" s="247"/>
      <c r="E31" s="247"/>
      <c r="F31" s="247"/>
      <c r="G31" s="247"/>
      <c r="H31" s="247"/>
      <c r="I31" s="249"/>
    </row>
    <row r="32" spans="1:9" x14ac:dyDescent="0.25">
      <c r="A32" s="247"/>
      <c r="B32" s="247"/>
      <c r="C32" s="247"/>
      <c r="D32" s="247"/>
      <c r="E32" s="247"/>
      <c r="F32" s="247"/>
      <c r="G32" s="247"/>
      <c r="H32" s="247"/>
      <c r="I32" s="249"/>
    </row>
    <row r="33" spans="1:9" x14ac:dyDescent="0.25">
      <c r="A33" s="247"/>
      <c r="B33" s="247"/>
      <c r="C33" s="247"/>
      <c r="D33" s="247"/>
      <c r="E33" s="247"/>
      <c r="F33" s="247"/>
      <c r="G33" s="247"/>
      <c r="H33" s="247"/>
      <c r="I33" s="249"/>
    </row>
    <row r="34" spans="1:9" x14ac:dyDescent="0.25">
      <c r="A34" s="247"/>
      <c r="B34" s="247"/>
      <c r="C34" s="247"/>
      <c r="D34" s="247"/>
      <c r="E34" s="247"/>
      <c r="F34" s="247"/>
      <c r="G34" s="247"/>
      <c r="H34" s="247"/>
      <c r="I34" s="249"/>
    </row>
    <row r="35" spans="1:9" x14ac:dyDescent="0.25">
      <c r="A35" s="247"/>
      <c r="B35" s="247"/>
      <c r="C35" s="247"/>
      <c r="D35" s="247"/>
      <c r="E35" s="247"/>
      <c r="F35" s="247"/>
      <c r="G35" s="247"/>
      <c r="H35" s="247"/>
      <c r="I35" s="249"/>
    </row>
    <row r="36" spans="1:9" x14ac:dyDescent="0.25">
      <c r="A36" s="247"/>
      <c r="B36" s="247"/>
      <c r="C36" s="247"/>
      <c r="D36" s="247"/>
      <c r="E36" s="247"/>
      <c r="F36" s="247"/>
      <c r="G36" s="247"/>
      <c r="H36" s="247"/>
      <c r="I36" s="249"/>
    </row>
    <row r="37" spans="1:9" x14ac:dyDescent="0.25">
      <c r="A37" s="247"/>
      <c r="B37" s="247"/>
      <c r="C37" s="247"/>
      <c r="D37" s="247"/>
      <c r="E37" s="247"/>
      <c r="F37" s="247"/>
      <c r="G37" s="247"/>
      <c r="H37" s="247"/>
      <c r="I37" s="249"/>
    </row>
    <row r="38" spans="1:9" x14ac:dyDescent="0.25">
      <c r="A38" s="247"/>
      <c r="B38" s="247"/>
      <c r="C38" s="247"/>
      <c r="D38" s="247"/>
      <c r="E38" s="247"/>
      <c r="F38" s="247"/>
      <c r="G38" s="247"/>
      <c r="H38" s="247"/>
      <c r="I38" s="249"/>
    </row>
    <row r="39" spans="1:9" x14ac:dyDescent="0.25">
      <c r="A39" s="247"/>
      <c r="B39" s="247"/>
      <c r="C39" s="247"/>
      <c r="D39" s="247"/>
      <c r="E39" s="247"/>
      <c r="F39" s="247"/>
      <c r="G39" s="247"/>
      <c r="H39" s="247"/>
      <c r="I39" s="249"/>
    </row>
    <row r="40" spans="1:9" x14ac:dyDescent="0.25">
      <c r="A40" s="247"/>
      <c r="B40" s="247"/>
      <c r="C40" s="247"/>
      <c r="D40" s="247"/>
      <c r="E40" s="247"/>
      <c r="F40" s="247"/>
      <c r="G40" s="247"/>
      <c r="H40" s="247"/>
      <c r="I40" s="249"/>
    </row>
  </sheetData>
  <mergeCells count="2">
    <mergeCell ref="A1:I1"/>
    <mergeCell ref="D2:E2"/>
  </mergeCells>
  <pageMargins left="0.511811024" right="0.511811024" top="0.78740157499999996" bottom="0.78740157499999996" header="0.31496062000000002" footer="0.31496062000000002"/>
  <pageSetup paperSize="9" scale="68" orientation="landscape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>
    <tabColor rgb="FFFF0000"/>
  </sheetPr>
  <dimension ref="A1:Q31"/>
  <sheetViews>
    <sheetView workbookViewId="0">
      <selection activeCell="F14" sqref="F14"/>
    </sheetView>
  </sheetViews>
  <sheetFormatPr defaultRowHeight="15" x14ac:dyDescent="0.25"/>
  <cols>
    <col min="1" max="1" width="18.7109375" customWidth="1"/>
    <col min="3" max="3" width="28.28515625" customWidth="1"/>
    <col min="5" max="5" width="28.5703125" customWidth="1"/>
    <col min="6" max="6" width="11.7109375" customWidth="1"/>
    <col min="8" max="8" width="10.5703125" customWidth="1"/>
    <col min="9" max="9" width="28" customWidth="1"/>
    <col min="10" max="10" width="15" customWidth="1"/>
    <col min="11" max="11" width="15.42578125" customWidth="1"/>
    <col min="12" max="12" width="12.28515625" customWidth="1"/>
    <col min="13" max="13" width="13.7109375" customWidth="1"/>
    <col min="14" max="14" width="22.42578125" customWidth="1"/>
    <col min="15" max="15" width="15" customWidth="1"/>
    <col min="16" max="16" width="17.7109375" customWidth="1"/>
    <col min="17" max="17" width="21.28515625" customWidth="1"/>
  </cols>
  <sheetData>
    <row r="1" spans="1:17" ht="21" x14ac:dyDescent="0.35">
      <c r="A1" s="172" t="s">
        <v>3067</v>
      </c>
      <c r="C1" s="191" t="s">
        <v>3412</v>
      </c>
      <c r="E1" s="191" t="s">
        <v>3413</v>
      </c>
      <c r="F1" t="s">
        <v>3414</v>
      </c>
      <c r="H1" s="193" t="s">
        <v>3416</v>
      </c>
      <c r="I1" s="193" t="s">
        <v>3069</v>
      </c>
      <c r="J1" s="193" t="s">
        <v>3418</v>
      </c>
      <c r="K1" s="193" t="s">
        <v>14</v>
      </c>
      <c r="L1" s="193" t="s">
        <v>3419</v>
      </c>
      <c r="M1" s="193" t="s">
        <v>3420</v>
      </c>
      <c r="N1" s="193" t="s">
        <v>17</v>
      </c>
      <c r="O1" s="193" t="s">
        <v>3421</v>
      </c>
      <c r="P1" s="193" t="s">
        <v>3417</v>
      </c>
      <c r="Q1" s="195" t="s">
        <v>3398</v>
      </c>
    </row>
    <row r="2" spans="1:17" x14ac:dyDescent="0.25">
      <c r="A2" t="s">
        <v>3063</v>
      </c>
      <c r="C2" s="192" t="str">
        <f>IF('FOLHA DE PAGAMENTO FINAL'!B3=0,"-",'FOLHA DE PAGAMENTO FINAL'!B3)</f>
        <v>Carlos Machado Gonçalves</v>
      </c>
      <c r="E2" s="192" t="s">
        <v>3160</v>
      </c>
      <c r="F2">
        <f>IF(E2="","",1)</f>
        <v>1</v>
      </c>
      <c r="H2" s="196">
        <v>11</v>
      </c>
      <c r="I2" s="198" t="s">
        <v>3160</v>
      </c>
      <c r="J2" s="196"/>
      <c r="K2" s="196" t="s">
        <v>3064</v>
      </c>
      <c r="L2" s="196" t="s">
        <v>36</v>
      </c>
      <c r="M2" s="196" t="s">
        <v>528</v>
      </c>
      <c r="N2" s="196" t="s">
        <v>3161</v>
      </c>
      <c r="O2" s="196">
        <v>23</v>
      </c>
      <c r="P2" s="196" t="s">
        <v>3401</v>
      </c>
      <c r="Q2" s="197">
        <v>44510</v>
      </c>
    </row>
    <row r="3" spans="1:17" x14ac:dyDescent="0.25">
      <c r="A3" t="s">
        <v>3064</v>
      </c>
      <c r="C3" s="192" t="str">
        <f>IF('FOLHA DE PAGAMENTO FINAL'!B4=0,"-",'FOLHA DE PAGAMENTO FINAL'!B4)</f>
        <v>Edna Brito Paixão de Sousa</v>
      </c>
      <c r="E3" s="192" t="s">
        <v>3327</v>
      </c>
      <c r="F3">
        <f t="shared" ref="F3:F30" si="0">IF(E3="","",1)</f>
        <v>1</v>
      </c>
      <c r="H3" s="196">
        <v>11</v>
      </c>
      <c r="I3" s="198" t="s">
        <v>3160</v>
      </c>
      <c r="J3" s="196"/>
      <c r="K3" s="196" t="s">
        <v>3064</v>
      </c>
      <c r="L3" s="196" t="s">
        <v>36</v>
      </c>
      <c r="M3" s="196" t="s">
        <v>528</v>
      </c>
      <c r="N3" s="196" t="s">
        <v>3161</v>
      </c>
      <c r="O3" s="196">
        <v>111111111</v>
      </c>
      <c r="P3" s="196" t="s">
        <v>3410</v>
      </c>
      <c r="Q3" s="197">
        <v>44511</v>
      </c>
    </row>
    <row r="4" spans="1:17" x14ac:dyDescent="0.25">
      <c r="A4" t="s">
        <v>3065</v>
      </c>
      <c r="C4" s="192" t="str">
        <f>IF('FOLHA DE PAGAMENTO FINAL'!B5=0,"-",'FOLHA DE PAGAMENTO FINAL'!B5)</f>
        <v>Luana Jesus Santana</v>
      </c>
      <c r="E4" s="192" t="s">
        <v>901</v>
      </c>
      <c r="F4">
        <f t="shared" si="0"/>
        <v>1</v>
      </c>
      <c r="H4" s="196"/>
      <c r="I4" s="198"/>
      <c r="J4" s="196"/>
      <c r="K4" s="196"/>
      <c r="L4" s="196"/>
      <c r="M4" s="196"/>
      <c r="N4" s="196"/>
      <c r="O4" s="196"/>
      <c r="P4" s="196"/>
      <c r="Q4" s="196"/>
    </row>
    <row r="5" spans="1:17" x14ac:dyDescent="0.25">
      <c r="C5" s="192" t="str">
        <f>IF('FOLHA DE PAGAMENTO FINAL'!B6=0,"-",'FOLHA DE PAGAMENTO FINAL'!B6)</f>
        <v>Ediandro Fideles de Souza</v>
      </c>
      <c r="E5" s="192" t="s">
        <v>1113</v>
      </c>
      <c r="F5">
        <f t="shared" si="0"/>
        <v>1</v>
      </c>
      <c r="H5" s="196"/>
      <c r="I5" s="198"/>
      <c r="J5" s="196"/>
      <c r="K5" s="196"/>
      <c r="L5" s="196"/>
      <c r="M5" s="196"/>
      <c r="N5" s="196"/>
      <c r="O5" s="196"/>
      <c r="P5" s="196"/>
      <c r="Q5" s="196"/>
    </row>
    <row r="6" spans="1:17" x14ac:dyDescent="0.25">
      <c r="C6" s="192" t="str">
        <f>IF('FOLHA DE PAGAMENTO FINAL'!B7=0,"-",'FOLHA DE PAGAMENTO FINAL'!B7)</f>
        <v>Rozalia Pereira da Silva</v>
      </c>
      <c r="E6" s="192" t="s">
        <v>2372</v>
      </c>
      <c r="F6">
        <f t="shared" si="0"/>
        <v>1</v>
      </c>
      <c r="H6" s="196"/>
      <c r="I6" s="198"/>
      <c r="J6" s="196"/>
      <c r="K6" s="196"/>
      <c r="L6" s="196"/>
      <c r="M6" s="196"/>
      <c r="N6" s="196"/>
      <c r="O6" s="196"/>
      <c r="P6" s="196"/>
      <c r="Q6" s="197"/>
    </row>
    <row r="7" spans="1:17" x14ac:dyDescent="0.25">
      <c r="C7" s="192" t="str">
        <f>IF('FOLHA DE PAGAMENTO FINAL'!B8=0,"-",'FOLHA DE PAGAMENTO FINAL'!B8)</f>
        <v>Irislene de Novais</v>
      </c>
      <c r="E7" s="192" t="s">
        <v>3222</v>
      </c>
      <c r="F7">
        <f t="shared" si="0"/>
        <v>1</v>
      </c>
      <c r="H7" s="196"/>
      <c r="I7" s="198"/>
      <c r="J7" s="196"/>
      <c r="K7" s="196"/>
      <c r="L7" s="196"/>
      <c r="M7" s="196"/>
      <c r="N7" s="196"/>
      <c r="O7" s="196"/>
      <c r="P7" s="196"/>
      <c r="Q7" s="197"/>
    </row>
    <row r="8" spans="1:17" x14ac:dyDescent="0.25">
      <c r="C8" s="192" t="str">
        <f>IF('FOLHA DE PAGAMENTO FINAL'!B9=0,"-",'FOLHA DE PAGAMENTO FINAL'!B9)</f>
        <v>Carlos Machado Gonçalves</v>
      </c>
      <c r="E8" s="192" t="s">
        <v>3160</v>
      </c>
      <c r="F8">
        <f t="shared" si="0"/>
        <v>1</v>
      </c>
      <c r="H8" s="196"/>
      <c r="I8" s="198"/>
      <c r="J8" s="196"/>
      <c r="K8" s="196"/>
      <c r="L8" s="196"/>
      <c r="M8" s="196"/>
      <c r="N8" s="196"/>
      <c r="O8" s="196"/>
      <c r="P8" s="196"/>
      <c r="Q8" s="197"/>
    </row>
    <row r="9" spans="1:17" x14ac:dyDescent="0.25">
      <c r="C9" s="192" t="str">
        <f>IF('FOLHA DE PAGAMENTO FINAL'!B10=0,"-",'FOLHA DE PAGAMENTO FINAL'!B10)</f>
        <v>Itala Daiane Lopes de Oliveira</v>
      </c>
      <c r="E9" s="192" t="s">
        <v>3152</v>
      </c>
      <c r="F9">
        <f t="shared" si="0"/>
        <v>1</v>
      </c>
      <c r="H9" s="196"/>
      <c r="I9" s="198"/>
      <c r="J9" s="196"/>
      <c r="K9" s="196"/>
      <c r="L9" s="196"/>
      <c r="M9" s="196"/>
      <c r="N9" s="196"/>
      <c r="O9" s="196"/>
      <c r="P9" s="196"/>
      <c r="Q9" s="196"/>
    </row>
    <row r="10" spans="1:17" x14ac:dyDescent="0.25">
      <c r="C10" s="192" t="str">
        <f>IF('FOLHA DE PAGAMENTO FINAL'!B11=0,"-",'FOLHA DE PAGAMENTO FINAL'!B11)</f>
        <v>Itala Daiane Lopes de Oliveira</v>
      </c>
      <c r="E10" s="192" t="s">
        <v>3152</v>
      </c>
      <c r="F10">
        <f t="shared" si="0"/>
        <v>1</v>
      </c>
      <c r="H10" s="196"/>
      <c r="I10" s="198"/>
      <c r="J10" s="196"/>
      <c r="K10" s="196"/>
      <c r="L10" s="196"/>
      <c r="M10" s="196"/>
      <c r="N10" s="196"/>
      <c r="O10" s="196"/>
      <c r="P10" s="196"/>
      <c r="Q10" s="196"/>
    </row>
    <row r="11" spans="1:17" x14ac:dyDescent="0.25">
      <c r="C11" s="192" t="str">
        <f>IF('FOLHA DE PAGAMENTO FINAL'!B12=0,"-",'FOLHA DE PAGAMENTO FINAL'!B12)</f>
        <v>DANIEL DOS SANTOS</v>
      </c>
      <c r="E11" s="192"/>
      <c r="F11" t="str">
        <f t="shared" si="0"/>
        <v/>
      </c>
      <c r="H11" s="196"/>
      <c r="I11" s="198"/>
      <c r="J11" s="196"/>
      <c r="K11" s="196"/>
      <c r="L11" s="196"/>
      <c r="M11" s="196"/>
      <c r="N11" s="196"/>
      <c r="O11" s="196"/>
      <c r="P11" s="196"/>
      <c r="Q11" s="196"/>
    </row>
    <row r="12" spans="1:17" x14ac:dyDescent="0.25">
      <c r="C12" s="192" t="str">
        <f>IF('FOLHA DE PAGAMENTO FINAL'!B13=0,"-",'FOLHA DE PAGAMENTO FINAL'!B13)</f>
        <v>Verônica Jesus Damasceno</v>
      </c>
      <c r="E12" s="192"/>
      <c r="F12" t="str">
        <f t="shared" si="0"/>
        <v/>
      </c>
      <c r="H12" s="196"/>
      <c r="I12" s="198"/>
      <c r="J12" s="196"/>
      <c r="K12" s="196"/>
      <c r="L12" s="196"/>
      <c r="M12" s="196"/>
      <c r="N12" s="196"/>
      <c r="O12" s="196"/>
      <c r="P12" s="196"/>
      <c r="Q12" s="196"/>
    </row>
    <row r="13" spans="1:17" x14ac:dyDescent="0.25">
      <c r="C13" s="192" t="str">
        <f>IF('FOLHA DE PAGAMENTO FINAL'!B14=0,"-",'FOLHA DE PAGAMENTO FINAL'!B14)</f>
        <v>Mateus Andrade de Jesus</v>
      </c>
      <c r="E13" s="192"/>
      <c r="F13" t="str">
        <f t="shared" si="0"/>
        <v/>
      </c>
      <c r="H13" s="196"/>
      <c r="I13" s="198"/>
      <c r="J13" s="196"/>
      <c r="K13" s="196"/>
      <c r="L13" s="196"/>
      <c r="M13" s="196"/>
      <c r="N13" s="196"/>
      <c r="O13" s="196"/>
      <c r="P13" s="196"/>
      <c r="Q13" s="196"/>
    </row>
    <row r="14" spans="1:17" x14ac:dyDescent="0.25">
      <c r="C14" s="192" t="str">
        <f>IF('FOLHA DE PAGAMENTO FINAL'!B15=0,"-",'FOLHA DE PAGAMENTO FINAL'!B15)</f>
        <v>-</v>
      </c>
      <c r="E14" s="192"/>
      <c r="F14" t="str">
        <f t="shared" si="0"/>
        <v/>
      </c>
      <c r="H14" s="196"/>
      <c r="I14" s="198"/>
      <c r="J14" s="196"/>
      <c r="K14" s="196"/>
      <c r="L14" s="196"/>
      <c r="M14" s="196"/>
      <c r="N14" s="196"/>
      <c r="O14" s="196"/>
      <c r="P14" s="196"/>
      <c r="Q14" s="196"/>
    </row>
    <row r="15" spans="1:17" x14ac:dyDescent="0.25">
      <c r="C15" s="192" t="str">
        <f>IF('FOLHA DE PAGAMENTO FINAL'!B16=0,"-",'FOLHA DE PAGAMENTO FINAL'!B16)</f>
        <v>-</v>
      </c>
      <c r="E15" s="192"/>
      <c r="F15" t="str">
        <f t="shared" si="0"/>
        <v/>
      </c>
      <c r="H15" s="196"/>
      <c r="I15" s="198"/>
      <c r="J15" s="196"/>
      <c r="K15" s="196"/>
      <c r="L15" s="196"/>
      <c r="M15" s="196"/>
      <c r="N15" s="196"/>
      <c r="O15" s="196"/>
      <c r="P15" s="196"/>
      <c r="Q15" s="196"/>
    </row>
    <row r="16" spans="1:17" x14ac:dyDescent="0.25">
      <c r="C16" s="192" t="str">
        <f>IF('FOLHA DE PAGAMENTO FINAL'!B17=0,"-",'FOLHA DE PAGAMENTO FINAL'!B17)</f>
        <v>-</v>
      </c>
      <c r="E16" s="192"/>
      <c r="F16" t="str">
        <f t="shared" si="0"/>
        <v/>
      </c>
      <c r="H16" s="196"/>
      <c r="I16" s="198"/>
      <c r="J16" s="196"/>
      <c r="K16" s="196"/>
      <c r="L16" s="196"/>
      <c r="M16" s="196"/>
      <c r="N16" s="196"/>
      <c r="O16" s="196"/>
      <c r="P16" s="196"/>
      <c r="Q16" s="196"/>
    </row>
    <row r="17" spans="3:17" x14ac:dyDescent="0.25">
      <c r="C17" s="192" t="str">
        <f>IF('FOLHA DE PAGAMENTO FINAL'!B18=0,"-",'FOLHA DE PAGAMENTO FINAL'!B18)</f>
        <v>-</v>
      </c>
      <c r="E17" s="192"/>
      <c r="F17" t="str">
        <f t="shared" si="0"/>
        <v/>
      </c>
      <c r="H17" s="196"/>
      <c r="I17" s="198"/>
      <c r="J17" s="196"/>
      <c r="K17" s="196"/>
      <c r="L17" s="196"/>
      <c r="M17" s="196"/>
      <c r="N17" s="196"/>
      <c r="O17" s="196"/>
      <c r="P17" s="196"/>
      <c r="Q17" s="196"/>
    </row>
    <row r="18" spans="3:17" x14ac:dyDescent="0.25">
      <c r="C18" s="192" t="str">
        <f>IF('FOLHA DE PAGAMENTO FINAL'!B19=0,"-",'FOLHA DE PAGAMENTO FINAL'!B19)</f>
        <v>-</v>
      </c>
      <c r="E18" s="192"/>
      <c r="F18" t="str">
        <f t="shared" si="0"/>
        <v/>
      </c>
      <c r="H18" s="196"/>
      <c r="I18" s="198"/>
      <c r="J18" s="196"/>
      <c r="K18" s="196"/>
      <c r="L18" s="196"/>
      <c r="M18" s="196"/>
      <c r="N18" s="196"/>
      <c r="O18" s="196"/>
      <c r="P18" s="196"/>
      <c r="Q18" s="196"/>
    </row>
    <row r="19" spans="3:17" x14ac:dyDescent="0.25">
      <c r="C19" s="192" t="str">
        <f>IF('FOLHA DE PAGAMENTO FINAL'!B20=0,"-",'FOLHA DE PAGAMENTO FINAL'!B20)</f>
        <v>-</v>
      </c>
      <c r="E19" s="192"/>
      <c r="F19" t="str">
        <f t="shared" si="0"/>
        <v/>
      </c>
      <c r="H19" s="196"/>
      <c r="I19" s="198"/>
      <c r="J19" s="196"/>
      <c r="K19" s="196"/>
      <c r="L19" s="196"/>
      <c r="M19" s="196"/>
      <c r="N19" s="196"/>
      <c r="O19" s="196"/>
      <c r="P19" s="196"/>
      <c r="Q19" s="196"/>
    </row>
    <row r="20" spans="3:17" x14ac:dyDescent="0.25">
      <c r="C20" s="192" t="str">
        <f>IF('FOLHA DE PAGAMENTO FINAL'!B21=0,"-",'FOLHA DE PAGAMENTO FINAL'!B21)</f>
        <v>-</v>
      </c>
      <c r="E20" s="192"/>
      <c r="F20" t="str">
        <f t="shared" si="0"/>
        <v/>
      </c>
      <c r="H20" s="196"/>
      <c r="I20" s="198"/>
      <c r="J20" s="196"/>
      <c r="K20" s="196"/>
      <c r="L20" s="196"/>
      <c r="M20" s="196"/>
      <c r="N20" s="196"/>
      <c r="O20" s="196"/>
      <c r="P20" s="196"/>
      <c r="Q20" s="196"/>
    </row>
    <row r="21" spans="3:17" x14ac:dyDescent="0.25">
      <c r="C21" s="192" t="str">
        <f>IF('FOLHA DE PAGAMENTO FINAL'!B22=0,"-",'FOLHA DE PAGAMENTO FINAL'!B22)</f>
        <v>-</v>
      </c>
      <c r="E21" s="192"/>
      <c r="F21" t="str">
        <f t="shared" si="0"/>
        <v/>
      </c>
      <c r="H21" s="196"/>
      <c r="I21" s="198"/>
      <c r="J21" s="196"/>
      <c r="K21" s="196"/>
      <c r="L21" s="196"/>
      <c r="M21" s="196"/>
      <c r="N21" s="196"/>
      <c r="O21" s="196"/>
      <c r="P21" s="196"/>
      <c r="Q21" s="196"/>
    </row>
    <row r="22" spans="3:17" x14ac:dyDescent="0.25">
      <c r="C22" s="192" t="str">
        <f>IF('FOLHA DE PAGAMENTO FINAL'!B23=0,"-",'FOLHA DE PAGAMENTO FINAL'!B23)</f>
        <v>-</v>
      </c>
      <c r="E22" s="192"/>
      <c r="F22" t="str">
        <f t="shared" si="0"/>
        <v/>
      </c>
      <c r="H22" s="196"/>
      <c r="I22" s="198"/>
      <c r="J22" s="196"/>
      <c r="K22" s="196"/>
      <c r="L22" s="196"/>
      <c r="M22" s="196"/>
      <c r="N22" s="196"/>
      <c r="O22" s="196"/>
      <c r="P22" s="196"/>
      <c r="Q22" s="196"/>
    </row>
    <row r="23" spans="3:17" x14ac:dyDescent="0.25">
      <c r="C23" s="192" t="str">
        <f>IF('FOLHA DE PAGAMENTO FINAL'!B24=0,"-",'FOLHA DE PAGAMENTO FINAL'!B24)</f>
        <v>-</v>
      </c>
      <c r="E23" s="192"/>
      <c r="F23" t="str">
        <f t="shared" si="0"/>
        <v/>
      </c>
      <c r="H23" s="196"/>
      <c r="I23" s="198"/>
      <c r="J23" s="196"/>
      <c r="K23" s="196"/>
      <c r="L23" s="196"/>
      <c r="M23" s="196"/>
      <c r="N23" s="196"/>
      <c r="O23" s="196"/>
      <c r="P23" s="196"/>
      <c r="Q23" s="196"/>
    </row>
    <row r="24" spans="3:17" x14ac:dyDescent="0.25">
      <c r="C24" s="192" t="str">
        <f>IF('FOLHA DE PAGAMENTO FINAL'!B25=0,"-",'FOLHA DE PAGAMENTO FINAL'!B25)</f>
        <v>-</v>
      </c>
      <c r="E24" s="192"/>
      <c r="F24" t="str">
        <f t="shared" si="0"/>
        <v/>
      </c>
      <c r="H24" s="196"/>
      <c r="I24" s="198"/>
      <c r="J24" s="196"/>
      <c r="K24" s="196"/>
      <c r="L24" s="196"/>
      <c r="M24" s="196"/>
      <c r="N24" s="196"/>
      <c r="O24" s="196"/>
      <c r="P24" s="196"/>
      <c r="Q24" s="196"/>
    </row>
    <row r="25" spans="3:17" x14ac:dyDescent="0.25">
      <c r="C25" s="192" t="str">
        <f>IF('FOLHA DE PAGAMENTO FINAL'!B26=0,"-",'FOLHA DE PAGAMENTO FINAL'!B26)</f>
        <v>-</v>
      </c>
      <c r="E25" s="192"/>
      <c r="F25" t="str">
        <f t="shared" si="0"/>
        <v/>
      </c>
      <c r="H25" s="196"/>
      <c r="I25" s="198"/>
      <c r="J25" s="196"/>
      <c r="K25" s="196"/>
      <c r="L25" s="196"/>
      <c r="M25" s="196"/>
      <c r="N25" s="196"/>
      <c r="O25" s="196"/>
      <c r="P25" s="196"/>
      <c r="Q25" s="196"/>
    </row>
    <row r="26" spans="3:17" x14ac:dyDescent="0.25">
      <c r="C26" s="192" t="str">
        <f>IF('FOLHA DE PAGAMENTO FINAL'!B27=0,"-",'FOLHA DE PAGAMENTO FINAL'!B27)</f>
        <v>-</v>
      </c>
      <c r="E26" s="192"/>
      <c r="F26" t="str">
        <f t="shared" si="0"/>
        <v/>
      </c>
      <c r="H26" s="196"/>
      <c r="I26" s="198"/>
      <c r="J26" s="196"/>
      <c r="K26" s="196"/>
      <c r="L26" s="196"/>
      <c r="M26" s="196"/>
      <c r="N26" s="196"/>
      <c r="O26" s="196"/>
      <c r="P26" s="196"/>
      <c r="Q26" s="196"/>
    </row>
    <row r="27" spans="3:17" x14ac:dyDescent="0.25">
      <c r="C27" s="192" t="str">
        <f>IF('FOLHA DE PAGAMENTO FINAL'!B28=0,"-",'FOLHA DE PAGAMENTO FINAL'!B28)</f>
        <v>-</v>
      </c>
      <c r="E27" s="192"/>
      <c r="F27" t="str">
        <f t="shared" si="0"/>
        <v/>
      </c>
      <c r="H27" s="196"/>
      <c r="I27" s="198"/>
      <c r="J27" s="196"/>
      <c r="K27" s="196"/>
      <c r="L27" s="196"/>
      <c r="M27" s="196"/>
      <c r="N27" s="196"/>
      <c r="O27" s="196"/>
      <c r="P27" s="196"/>
      <c r="Q27" s="196"/>
    </row>
    <row r="28" spans="3:17" x14ac:dyDescent="0.25">
      <c r="C28" s="192" t="str">
        <f>IF('FOLHA DE PAGAMENTO FINAL'!B29=0,"-",'FOLHA DE PAGAMENTO FINAL'!B29)</f>
        <v>-</v>
      </c>
      <c r="E28" s="192"/>
      <c r="F28" t="str">
        <f t="shared" si="0"/>
        <v/>
      </c>
      <c r="H28" s="196"/>
      <c r="I28" s="198"/>
      <c r="J28" s="196"/>
      <c r="K28" s="196"/>
      <c r="L28" s="196"/>
      <c r="M28" s="196"/>
      <c r="N28" s="196"/>
      <c r="O28" s="196"/>
      <c r="P28" s="196"/>
      <c r="Q28" s="196"/>
    </row>
    <row r="29" spans="3:17" x14ac:dyDescent="0.25">
      <c r="C29" s="192" t="str">
        <f>IF('FOLHA DE PAGAMENTO FINAL'!B30=0,"-",'FOLHA DE PAGAMENTO FINAL'!B30)</f>
        <v>-</v>
      </c>
      <c r="E29" s="192"/>
      <c r="F29" t="str">
        <f t="shared" si="0"/>
        <v/>
      </c>
      <c r="H29" s="196"/>
      <c r="I29" s="198"/>
      <c r="J29" s="196"/>
      <c r="K29" s="196"/>
      <c r="L29" s="196"/>
      <c r="M29" s="196"/>
      <c r="N29" s="196"/>
      <c r="O29" s="196"/>
      <c r="P29" s="196"/>
      <c r="Q29" s="196"/>
    </row>
    <row r="30" spans="3:17" x14ac:dyDescent="0.25">
      <c r="C30" s="192" t="str">
        <f>IF('FOLHA DE PAGAMENTO FINAL'!B31=0,"-",'FOLHA DE PAGAMENTO FINAL'!B31)</f>
        <v>-</v>
      </c>
      <c r="E30" s="192"/>
      <c r="F30" t="str">
        <f t="shared" si="0"/>
        <v/>
      </c>
      <c r="H30" s="194"/>
      <c r="I30" s="199"/>
      <c r="J30" s="194"/>
      <c r="K30" s="194"/>
      <c r="L30" s="194"/>
      <c r="M30" s="194"/>
      <c r="N30" s="194"/>
      <c r="O30" s="194"/>
      <c r="P30" s="194"/>
      <c r="Q30" s="194"/>
    </row>
    <row r="31" spans="3:17" x14ac:dyDescent="0.25">
      <c r="F31" t="s">
        <v>3415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9"/>
  <dimension ref="B1:AE27"/>
  <sheetViews>
    <sheetView showGridLines="0" workbookViewId="0">
      <selection activeCell="C12" sqref="C12"/>
    </sheetView>
  </sheetViews>
  <sheetFormatPr defaultRowHeight="15" x14ac:dyDescent="0.25"/>
  <cols>
    <col min="2" max="2" width="6.85546875" customWidth="1"/>
    <col min="3" max="3" width="31.5703125" customWidth="1"/>
    <col min="4" max="5" width="8.7109375" hidden="1" customWidth="1"/>
    <col min="6" max="6" width="9.5703125" hidden="1" customWidth="1"/>
    <col min="7" max="11" width="7.7109375" customWidth="1"/>
    <col min="12" max="12" width="13.42578125" style="133" customWidth="1"/>
    <col min="13" max="17" width="6.5703125" hidden="1" customWidth="1"/>
    <col min="18" max="18" width="13.140625" hidden="1" customWidth="1"/>
    <col min="19" max="23" width="6.5703125" hidden="1" customWidth="1"/>
    <col min="24" max="24" width="12.85546875" hidden="1" customWidth="1"/>
    <col min="25" max="29" width="6.5703125" hidden="1" customWidth="1"/>
    <col min="30" max="30" width="13.140625" hidden="1" customWidth="1"/>
    <col min="31" max="31" width="5.42578125" hidden="1" customWidth="1"/>
  </cols>
  <sheetData>
    <row r="1" spans="2:31" x14ac:dyDescent="0.25">
      <c r="B1" s="117" t="s">
        <v>3062</v>
      </c>
      <c r="C1" s="117" t="s">
        <v>3069</v>
      </c>
      <c r="D1" s="117" t="s">
        <v>3072</v>
      </c>
      <c r="E1" s="117" t="s">
        <v>3071</v>
      </c>
      <c r="F1" s="117" t="s">
        <v>3070</v>
      </c>
      <c r="G1" s="118" t="s">
        <v>3387</v>
      </c>
      <c r="H1" s="118" t="s">
        <v>3388</v>
      </c>
      <c r="I1" s="118" t="s">
        <v>3389</v>
      </c>
      <c r="J1" s="118" t="s">
        <v>3390</v>
      </c>
      <c r="K1" s="118" t="s">
        <v>3386</v>
      </c>
      <c r="L1" s="119" t="s">
        <v>3391</v>
      </c>
      <c r="M1" s="118" t="s">
        <v>3205</v>
      </c>
      <c r="N1" s="118" t="s">
        <v>3206</v>
      </c>
      <c r="O1" s="118" t="s">
        <v>3207</v>
      </c>
      <c r="P1" s="118" t="s">
        <v>3208</v>
      </c>
      <c r="Q1" s="118" t="s">
        <v>3209</v>
      </c>
      <c r="R1" s="119" t="s">
        <v>3210</v>
      </c>
      <c r="S1" s="118" t="s">
        <v>3088</v>
      </c>
      <c r="T1" s="118" t="s">
        <v>3089</v>
      </c>
      <c r="U1" s="118" t="s">
        <v>3090</v>
      </c>
      <c r="V1" s="118" t="s">
        <v>3091</v>
      </c>
      <c r="W1" s="118" t="s">
        <v>3087</v>
      </c>
      <c r="X1" s="120" t="s">
        <v>3092</v>
      </c>
      <c r="Y1" s="118" t="s">
        <v>3094</v>
      </c>
      <c r="Z1" s="118" t="s">
        <v>3095</v>
      </c>
      <c r="AA1" s="118" t="s">
        <v>3096</v>
      </c>
      <c r="AB1" s="118" t="s">
        <v>3097</v>
      </c>
      <c r="AC1" s="118" t="s">
        <v>3093</v>
      </c>
      <c r="AD1" s="120" t="s">
        <v>3098</v>
      </c>
      <c r="AE1" s="117" t="s">
        <v>3073</v>
      </c>
    </row>
    <row r="2" spans="2:31" x14ac:dyDescent="0.25">
      <c r="B2">
        <v>623</v>
      </c>
      <c r="C2" t="str">
        <f>IFERROR(VLOOKUP(Tabela7[[#This Row],[ID]],CADASTROS!$B$3:$I$1946,2,0),"")</f>
        <v>Janete de Souza</v>
      </c>
      <c r="G2">
        <v>8</v>
      </c>
      <c r="H2">
        <v>9</v>
      </c>
      <c r="J2">
        <v>7</v>
      </c>
      <c r="L2" s="133">
        <f>SUM(Tabela7[[#This Row],[21/nov]:[18/nov]])</f>
        <v>24</v>
      </c>
      <c r="R2">
        <f>SUM(Tabela7[[#This Row],[11/jul2]:[08/jul26]])</f>
        <v>0</v>
      </c>
      <c r="X2">
        <f>SUM(Tabela7[[#This Row],[18/jul]:[15/jul]])</f>
        <v>0</v>
      </c>
      <c r="AD2">
        <f>SUM(Tabela7[[#This Row],[25/jul]:[22/jul]])</f>
        <v>0</v>
      </c>
      <c r="AE2">
        <f>SUM(Tabela7[[#This Row],[25/07 À 28/07]]+Tabela7[[#This Row],[15/07 À 21/07]]+Tabela7[[#This Row],[08/07 À 14/077]]+Tabela7[[#This Row],[18/11 À 24/11]])</f>
        <v>24</v>
      </c>
    </row>
    <row r="3" spans="2:31" x14ac:dyDescent="0.25">
      <c r="B3">
        <v>94</v>
      </c>
      <c r="C3" t="str">
        <f>IFERROR(VLOOKUP(Tabela7[[#This Row],[ID]],CADASTROS!$B$3:$I$1946,2,0),"")</f>
        <v>Kelvin Félix da Silva</v>
      </c>
      <c r="G3">
        <v>8</v>
      </c>
      <c r="H3">
        <v>10</v>
      </c>
      <c r="I3">
        <v>8</v>
      </c>
      <c r="J3">
        <v>7</v>
      </c>
      <c r="L3" s="139">
        <f>SUM(Tabela7[[#This Row],[21/nov]:[18/nov]])</f>
        <v>33</v>
      </c>
      <c r="R3">
        <f>SUM(Tabela7[[#This Row],[11/jul2]:[08/jul26]])</f>
        <v>0</v>
      </c>
      <c r="X3">
        <f>SUM(Tabela7[[#This Row],[18/jul]:[15/jul]])</f>
        <v>0</v>
      </c>
      <c r="AD3">
        <f>SUM(Tabela7[[#This Row],[25/jul]:[22/jul]])</f>
        <v>0</v>
      </c>
      <c r="AE3">
        <f>SUM(Tabela7[[#This Row],[25/07 À 28/07]]+Tabela7[[#This Row],[15/07 À 21/07]]+Tabela7[[#This Row],[08/07 À 14/077]]+Tabela7[[#This Row],[18/11 À 24/11]])</f>
        <v>33</v>
      </c>
    </row>
    <row r="4" spans="2:31" x14ac:dyDescent="0.25">
      <c r="B4">
        <v>1230</v>
      </c>
      <c r="C4" t="str">
        <f>IFERROR(VLOOKUP(Tabela7[[#This Row],[ID]],CADASTROS!$B$3:$I$1946,2,0),"")</f>
        <v>Joelita de Jesus Souza</v>
      </c>
      <c r="G4">
        <v>6</v>
      </c>
      <c r="H4">
        <v>7.5</v>
      </c>
      <c r="I4">
        <v>8</v>
      </c>
      <c r="J4">
        <v>6</v>
      </c>
      <c r="L4" s="139">
        <f>SUM(Tabela7[[#This Row],[21/nov]:[18/nov]])</f>
        <v>27.5</v>
      </c>
      <c r="R4">
        <f>SUM(Tabela7[[#This Row],[11/jul2]:[08/jul26]])</f>
        <v>0</v>
      </c>
      <c r="X4">
        <f>SUM(Tabela7[[#This Row],[18/jul]:[15/jul]])</f>
        <v>0</v>
      </c>
      <c r="AD4">
        <f>SUM(Tabela7[[#This Row],[25/jul]:[22/jul]])</f>
        <v>0</v>
      </c>
      <c r="AE4">
        <f>SUM(Tabela7[[#This Row],[25/07 À 28/07]]+Tabela7[[#This Row],[15/07 À 21/07]]+Tabela7[[#This Row],[08/07 À 14/077]]+Tabela7[[#This Row],[18/11 À 24/11]])</f>
        <v>27.5</v>
      </c>
    </row>
    <row r="5" spans="2:31" x14ac:dyDescent="0.25">
      <c r="B5">
        <v>402</v>
      </c>
      <c r="C5" t="str">
        <f>IFERROR(VLOOKUP(Tabela7[[#This Row],[ID]],CADASTROS!$B$3:$I$1946,2,0),"")</f>
        <v>Jane Cleide Brandão Oliveira</v>
      </c>
      <c r="H5">
        <v>5</v>
      </c>
      <c r="I5">
        <v>5.5</v>
      </c>
      <c r="J5">
        <v>3</v>
      </c>
      <c r="L5" s="139">
        <f>SUM(Tabela7[[#This Row],[21/nov]:[18/nov]])</f>
        <v>13.5</v>
      </c>
      <c r="R5">
        <f>SUM(Tabela7[[#This Row],[11/jul2]:[08/jul26]])</f>
        <v>0</v>
      </c>
      <c r="X5">
        <f>SUM(Tabela7[[#This Row],[18/jul]:[15/jul]])</f>
        <v>0</v>
      </c>
      <c r="AD5">
        <f>SUM(Tabela7[[#This Row],[25/jul]:[22/jul]])</f>
        <v>0</v>
      </c>
      <c r="AE5">
        <f>SUM(Tabela7[[#This Row],[25/07 À 28/07]]+Tabela7[[#This Row],[15/07 À 21/07]]+Tabela7[[#This Row],[08/07 À 14/077]]+Tabela7[[#This Row],[18/11 À 24/11]])</f>
        <v>13.5</v>
      </c>
    </row>
    <row r="6" spans="2:31" x14ac:dyDescent="0.25">
      <c r="B6">
        <v>1536</v>
      </c>
      <c r="C6" t="str">
        <f>IFERROR(VLOOKUP(Tabela7[[#This Row],[ID]],CADASTROS!$B$3:$I$1946,2,0),"")</f>
        <v>Carlos Cardoso dos Santos</v>
      </c>
      <c r="H6">
        <v>7</v>
      </c>
      <c r="I6">
        <v>8.5</v>
      </c>
      <c r="J6">
        <v>5</v>
      </c>
      <c r="L6" s="139">
        <f>SUM(Tabela7[[#This Row],[21/nov]:[18/nov]])</f>
        <v>20.5</v>
      </c>
      <c r="R6">
        <f>SUM(Tabela7[[#This Row],[11/jul2]:[08/jul26]])</f>
        <v>0</v>
      </c>
      <c r="X6">
        <f>SUM(Tabela7[[#This Row],[18/jul]:[15/jul]])</f>
        <v>0</v>
      </c>
      <c r="AD6">
        <f>SUM(Tabela7[[#This Row],[25/jul]:[22/jul]])</f>
        <v>0</v>
      </c>
      <c r="AE6">
        <f>SUM(Tabela7[[#This Row],[25/07 À 28/07]]+Tabela7[[#This Row],[15/07 À 21/07]]+Tabela7[[#This Row],[08/07 À 14/077]]+Tabela7[[#This Row],[18/11 À 24/11]])</f>
        <v>20.5</v>
      </c>
    </row>
    <row r="7" spans="2:31" x14ac:dyDescent="0.25">
      <c r="B7">
        <v>1573</v>
      </c>
      <c r="C7" t="str">
        <f>IFERROR(VLOOKUP(Tabela7[[#This Row],[ID]],CADASTROS!$B$3:$I$1946,2,0),"")</f>
        <v>Marialva Silva de Brito</v>
      </c>
      <c r="H7">
        <v>11</v>
      </c>
      <c r="I7">
        <v>6</v>
      </c>
      <c r="J7">
        <v>12.5</v>
      </c>
      <c r="L7" s="139">
        <f>SUM(Tabela7[[#This Row],[21/nov]:[18/nov]])</f>
        <v>29.5</v>
      </c>
      <c r="R7">
        <f>SUM(Tabela7[[#This Row],[11/jul2]:[08/jul26]])</f>
        <v>0</v>
      </c>
      <c r="X7">
        <f>SUM(Tabela7[[#This Row],[18/jul]:[15/jul]])</f>
        <v>0</v>
      </c>
      <c r="AD7">
        <f>SUM(Tabela7[[#This Row],[25/jul]:[22/jul]])</f>
        <v>0</v>
      </c>
      <c r="AE7">
        <f>SUM(Tabela7[[#This Row],[25/07 À 28/07]]+Tabela7[[#This Row],[15/07 À 21/07]]+Tabela7[[#This Row],[08/07 À 14/077]]+Tabela7[[#This Row],[18/11 À 24/11]])</f>
        <v>29.5</v>
      </c>
    </row>
    <row r="8" spans="2:31" x14ac:dyDescent="0.25">
      <c r="B8">
        <v>1004</v>
      </c>
      <c r="C8" t="str">
        <f>IFERROR(VLOOKUP(Tabela7[[#This Row],[ID]],CADASTROS!$B$3:$I$1946,2,0),"")</f>
        <v>Tereza Gabriela de Souza</v>
      </c>
      <c r="H8">
        <v>9</v>
      </c>
      <c r="I8">
        <v>4</v>
      </c>
      <c r="J8">
        <v>5</v>
      </c>
      <c r="L8" s="139">
        <f>SUM(Tabela7[[#This Row],[21/nov]:[18/nov]])</f>
        <v>18</v>
      </c>
      <c r="R8">
        <f>SUM(Tabela7[[#This Row],[11/jul2]:[08/jul26]])</f>
        <v>0</v>
      </c>
      <c r="X8">
        <f>SUM(Tabela7[[#This Row],[18/jul]:[15/jul]])</f>
        <v>0</v>
      </c>
      <c r="AD8">
        <f>SUM(Tabela7[[#This Row],[25/jul]:[22/jul]])</f>
        <v>0</v>
      </c>
      <c r="AE8">
        <f>SUM(Tabela7[[#This Row],[25/07 À 28/07]]+Tabela7[[#This Row],[15/07 À 21/07]]+Tabela7[[#This Row],[08/07 À 14/077]]+Tabela7[[#This Row],[18/11 À 24/11]])</f>
        <v>18</v>
      </c>
    </row>
    <row r="9" spans="2:31" x14ac:dyDescent="0.25">
      <c r="B9">
        <v>1182</v>
      </c>
      <c r="C9" t="str">
        <f>IFERROR(VLOOKUP(Tabela7[[#This Row],[ID]],CADASTROS!$B$3:$I$1946,2,0),"")</f>
        <v>Lucivania da Silva Moura</v>
      </c>
      <c r="H9">
        <v>7</v>
      </c>
      <c r="L9" s="139">
        <f>SUM(Tabela7[[#This Row],[21/nov]:[18/nov]])</f>
        <v>7</v>
      </c>
      <c r="R9">
        <f>SUM(Tabela7[[#This Row],[11/jul2]:[08/jul26]])</f>
        <v>0</v>
      </c>
      <c r="X9">
        <f>SUM(Tabela7[[#This Row],[18/jul]:[15/jul]])</f>
        <v>0</v>
      </c>
      <c r="AD9">
        <f>SUM(Tabela7[[#This Row],[25/jul]:[22/jul]])</f>
        <v>0</v>
      </c>
      <c r="AE9">
        <f>SUM(Tabela7[[#This Row],[25/07 À 28/07]]+Tabela7[[#This Row],[15/07 À 21/07]]+Tabela7[[#This Row],[08/07 À 14/077]]+Tabela7[[#This Row],[18/11 À 24/11]])</f>
        <v>7</v>
      </c>
    </row>
    <row r="10" spans="2:31" x14ac:dyDescent="0.25">
      <c r="B10">
        <v>101</v>
      </c>
      <c r="C10" t="str">
        <f>IFERROR(VLOOKUP(Tabela7[[#This Row],[ID]],CADASTROS!$B$3:$I$1946,2,0),"")</f>
        <v>Marineide Cruz Damasceno</v>
      </c>
      <c r="I10">
        <v>5</v>
      </c>
      <c r="J10">
        <v>5</v>
      </c>
      <c r="L10" s="139">
        <f>SUM(Tabela7[[#This Row],[21/nov]:[18/nov]])</f>
        <v>10</v>
      </c>
      <c r="R10">
        <f>SUM(Tabela7[[#This Row],[11/jul2]:[08/jul26]])</f>
        <v>0</v>
      </c>
      <c r="X10">
        <f>SUM(Tabela7[[#This Row],[18/jul]:[15/jul]])</f>
        <v>0</v>
      </c>
      <c r="AD10">
        <f>SUM(Tabela7[[#This Row],[25/jul]:[22/jul]])</f>
        <v>0</v>
      </c>
      <c r="AE10">
        <f>SUM(Tabela7[[#This Row],[25/07 À 28/07]]+Tabela7[[#This Row],[15/07 À 21/07]]+Tabela7[[#This Row],[08/07 À 14/077]]+Tabela7[[#This Row],[18/11 À 24/11]])</f>
        <v>10</v>
      </c>
    </row>
    <row r="11" spans="2:31" x14ac:dyDescent="0.25">
      <c r="B11">
        <v>89</v>
      </c>
      <c r="C11" t="str">
        <f>IFERROR(VLOOKUP(Tabela7[[#This Row],[ID]],CADASTROS!$B$3:$I$1946,2,0),"")</f>
        <v>Izabel Rosa de Oliveira</v>
      </c>
      <c r="I11">
        <v>5</v>
      </c>
      <c r="J11">
        <v>5</v>
      </c>
      <c r="L11" s="139">
        <f>SUM(Tabela7[[#This Row],[21/nov]:[18/nov]])</f>
        <v>10</v>
      </c>
      <c r="R11">
        <f>SUM(Tabela7[[#This Row],[11/jul2]:[08/jul26]])</f>
        <v>0</v>
      </c>
      <c r="X11">
        <f>SUM(Tabela7[[#This Row],[18/jul]:[15/jul]])</f>
        <v>0</v>
      </c>
      <c r="AD11">
        <f>SUM(Tabela7[[#This Row],[25/jul]:[22/jul]])</f>
        <v>0</v>
      </c>
      <c r="AE11">
        <f>SUM(Tabela7[[#This Row],[25/07 À 28/07]]+Tabela7[[#This Row],[15/07 À 21/07]]+Tabela7[[#This Row],[08/07 À 14/077]]+Tabela7[[#This Row],[18/11 À 24/11]])</f>
        <v>10</v>
      </c>
    </row>
    <row r="12" spans="2:31" x14ac:dyDescent="0.25">
      <c r="B12">
        <v>846</v>
      </c>
      <c r="C12" t="str">
        <f>IFERROR(VLOOKUP(Tabela7[[#This Row],[ID]],CADASTROS!$B$3:$I$1946,2,0),"")</f>
        <v>Marenilde Nascimento dos</v>
      </c>
      <c r="I12">
        <v>6</v>
      </c>
      <c r="J12">
        <v>6</v>
      </c>
      <c r="L12" s="139">
        <f>SUM(Tabela7[[#This Row],[21/nov]:[18/nov]])</f>
        <v>12</v>
      </c>
      <c r="R12">
        <f>SUM(Tabela7[[#This Row],[11/jul2]:[08/jul26]])</f>
        <v>0</v>
      </c>
      <c r="X12">
        <f>SUM(Tabela7[[#This Row],[18/jul]:[15/jul]])</f>
        <v>0</v>
      </c>
      <c r="AD12">
        <f>SUM(Tabela7[[#This Row],[25/jul]:[22/jul]])</f>
        <v>0</v>
      </c>
      <c r="AE12">
        <f>SUM(Tabela7[[#This Row],[25/07 À 28/07]]+Tabela7[[#This Row],[15/07 À 21/07]]+Tabela7[[#This Row],[08/07 À 14/077]]+Tabela7[[#This Row],[18/11 À 24/11]])</f>
        <v>12</v>
      </c>
    </row>
    <row r="13" spans="2:31" x14ac:dyDescent="0.25">
      <c r="B13">
        <v>1568</v>
      </c>
      <c r="C13" t="str">
        <f>IFERROR(VLOOKUP(Tabela7[[#This Row],[ID]],CADASTROS!$B$3:$I$1946,2,0),"")</f>
        <v>Selma Aguida Sá Teles</v>
      </c>
      <c r="I13">
        <v>5</v>
      </c>
      <c r="J13">
        <v>6</v>
      </c>
      <c r="L13" s="139">
        <f>SUM(Tabela7[[#This Row],[21/nov]:[18/nov]])</f>
        <v>11</v>
      </c>
      <c r="R13">
        <f>SUM(Tabela7[[#This Row],[11/jul2]:[08/jul26]])</f>
        <v>0</v>
      </c>
      <c r="X13">
        <f>SUM(Tabela7[[#This Row],[18/jul]:[15/jul]])</f>
        <v>0</v>
      </c>
      <c r="AD13">
        <f>SUM(Tabela7[[#This Row],[25/jul]:[22/jul]])</f>
        <v>0</v>
      </c>
      <c r="AE13">
        <f>SUM(Tabela7[[#This Row],[25/07 À 28/07]]+Tabela7[[#This Row],[15/07 À 21/07]]+Tabela7[[#This Row],[08/07 À 14/077]]+Tabela7[[#This Row],[18/11 À 24/11]])</f>
        <v>11</v>
      </c>
    </row>
    <row r="14" spans="2:31" x14ac:dyDescent="0.25">
      <c r="B14">
        <v>1231</v>
      </c>
      <c r="C14" t="str">
        <f>IFERROR(VLOOKUP(Tabela7[[#This Row],[ID]],CADASTROS!$B$3:$I$1946,2,0),"")</f>
        <v>Maria A. J. Souza</v>
      </c>
      <c r="J14">
        <v>5</v>
      </c>
      <c r="L14" s="139">
        <f>SUM(Tabela7[[#This Row],[21/nov]:[18/nov]])</f>
        <v>5</v>
      </c>
      <c r="R14">
        <f>SUM(Tabela7[[#This Row],[11/jul2]:[08/jul26]])</f>
        <v>0</v>
      </c>
      <c r="X14">
        <f>SUM(Tabela7[[#This Row],[18/jul]:[15/jul]])</f>
        <v>0</v>
      </c>
      <c r="AD14">
        <f>SUM(Tabela7[[#This Row],[25/jul]:[22/jul]])</f>
        <v>0</v>
      </c>
      <c r="AE14">
        <f>SUM(Tabela7[[#This Row],[25/07 À 28/07]]+Tabela7[[#This Row],[15/07 À 21/07]]+Tabela7[[#This Row],[08/07 À 14/077]]+Tabela7[[#This Row],[18/11 À 24/11]])</f>
        <v>5</v>
      </c>
    </row>
    <row r="15" spans="2:31" x14ac:dyDescent="0.25">
      <c r="B15">
        <v>1183</v>
      </c>
      <c r="C15" t="str">
        <f>IFERROR(VLOOKUP(Tabela7[[#This Row],[ID]],CADASTROS!$B$3:$I$1946,2,0),"")</f>
        <v>Gilson Mendes de Oliveira</v>
      </c>
      <c r="I15">
        <v>7</v>
      </c>
      <c r="J15">
        <v>3.5</v>
      </c>
      <c r="L15" s="139">
        <f>SUM(Tabela7[[#This Row],[21/nov]:[18/nov]])</f>
        <v>10.5</v>
      </c>
      <c r="R15">
        <f>SUM(Tabela7[[#This Row],[11/jul2]:[08/jul26]])</f>
        <v>0</v>
      </c>
      <c r="X15">
        <f>SUM(Tabela7[[#This Row],[18/jul]:[15/jul]])</f>
        <v>0</v>
      </c>
      <c r="AD15">
        <f>SUM(Tabela7[[#This Row],[25/jul]:[22/jul]])</f>
        <v>0</v>
      </c>
      <c r="AE15">
        <f>SUM(Tabela7[[#This Row],[25/07 À 28/07]]+Tabela7[[#This Row],[15/07 À 21/07]]+Tabela7[[#This Row],[08/07 À 14/077]]+Tabela7[[#This Row],[18/11 À 24/11]])</f>
        <v>10.5</v>
      </c>
    </row>
    <row r="16" spans="2:31" x14ac:dyDescent="0.25">
      <c r="B16">
        <v>431</v>
      </c>
      <c r="C16" t="str">
        <f>IFERROR(VLOOKUP(Tabela7[[#This Row],[ID]],CADASTROS!$B$3:$I$1946,2,0),"")</f>
        <v>Maria da Conceição Silva</v>
      </c>
      <c r="I16">
        <v>3.5</v>
      </c>
      <c r="J16">
        <v>3</v>
      </c>
      <c r="L16" s="139">
        <f>SUM(Tabela7[[#This Row],[21/nov]:[18/nov]])</f>
        <v>6.5</v>
      </c>
      <c r="R16">
        <f>SUM(Tabela7[[#This Row],[11/jul2]:[08/jul26]])</f>
        <v>0</v>
      </c>
      <c r="X16">
        <f>SUM(Tabela7[[#This Row],[18/jul]:[15/jul]])</f>
        <v>0</v>
      </c>
      <c r="AD16">
        <f>SUM(Tabela7[[#This Row],[25/jul]:[22/jul]])</f>
        <v>0</v>
      </c>
      <c r="AE16">
        <f>SUM(Tabela7[[#This Row],[25/07 À 28/07]]+Tabela7[[#This Row],[15/07 À 21/07]]+Tabela7[[#This Row],[08/07 À 14/077]]+Tabela7[[#This Row],[18/11 À 24/11]])</f>
        <v>6.5</v>
      </c>
    </row>
    <row r="17" spans="2:31" x14ac:dyDescent="0.25">
      <c r="B17">
        <v>1747</v>
      </c>
      <c r="C17" t="str">
        <f>IFERROR(VLOOKUP(Tabela7[[#This Row],[ID]],CADASTROS!$B$3:$I$1946,2,0),"")</f>
        <v>Gabriele de Jesus Santos</v>
      </c>
      <c r="I17">
        <v>8</v>
      </c>
      <c r="L17" s="139">
        <f>SUM(Tabela7[[#This Row],[21/nov]:[18/nov]])</f>
        <v>8</v>
      </c>
      <c r="R17">
        <f>SUM(Tabela7[[#This Row],[11/jul2]:[08/jul26]])</f>
        <v>0</v>
      </c>
      <c r="X17">
        <f>SUM(Tabela7[[#This Row],[18/jul]:[15/jul]])</f>
        <v>0</v>
      </c>
      <c r="AD17">
        <f>SUM(Tabela7[[#This Row],[25/jul]:[22/jul]])</f>
        <v>0</v>
      </c>
      <c r="AE17">
        <f>SUM(Tabela7[[#This Row],[25/07 À 28/07]]+Tabela7[[#This Row],[15/07 À 21/07]]+Tabela7[[#This Row],[08/07 À 14/077]]+Tabela7[[#This Row],[18/11 À 24/11]])</f>
        <v>8</v>
      </c>
    </row>
    <row r="18" spans="2:31" x14ac:dyDescent="0.25">
      <c r="B18">
        <v>482</v>
      </c>
      <c r="C18" t="str">
        <f>IFERROR(VLOOKUP(Tabela7[[#This Row],[ID]],CADASTROS!$B$3:$I$1946,2,0),"")</f>
        <v>Clenilson Santos Alves</v>
      </c>
      <c r="I18">
        <v>5</v>
      </c>
      <c r="J18">
        <v>5</v>
      </c>
      <c r="L18" s="139">
        <f>SUM(Tabela7[[#This Row],[21/nov]:[18/nov]])</f>
        <v>10</v>
      </c>
      <c r="R18">
        <f>SUM(Tabela7[[#This Row],[11/jul2]:[08/jul26]])</f>
        <v>0</v>
      </c>
      <c r="X18">
        <f>SUM(Tabela7[[#This Row],[18/jul]:[15/jul]])</f>
        <v>0</v>
      </c>
      <c r="AD18">
        <f>SUM(Tabela7[[#This Row],[25/jul]:[22/jul]])</f>
        <v>0</v>
      </c>
      <c r="AE18">
        <f>SUM(Tabela7[[#This Row],[25/07 À 28/07]]+Tabela7[[#This Row],[15/07 À 21/07]]+Tabela7[[#This Row],[08/07 À 14/077]]+Tabela7[[#This Row],[18/11 À 24/11]])</f>
        <v>10</v>
      </c>
    </row>
    <row r="19" spans="2:31" x14ac:dyDescent="0.25">
      <c r="B19">
        <v>74</v>
      </c>
      <c r="C19" t="str">
        <f>IFERROR(VLOOKUP(Tabela7[[#This Row],[ID]],CADASTROS!$B$3:$I$1946,2,0),"")</f>
        <v>José Deodato Ferreira</v>
      </c>
      <c r="I19">
        <v>5</v>
      </c>
      <c r="J19">
        <v>5</v>
      </c>
      <c r="L19" s="139">
        <f>SUM(Tabela7[[#This Row],[21/nov]:[18/nov]])</f>
        <v>10</v>
      </c>
      <c r="R19">
        <f>SUM(Tabela7[[#This Row],[11/jul2]:[08/jul26]])</f>
        <v>0</v>
      </c>
      <c r="X19">
        <f>SUM(Tabela7[[#This Row],[18/jul]:[15/jul]])</f>
        <v>0</v>
      </c>
      <c r="AD19">
        <f>SUM(Tabela7[[#This Row],[25/jul]:[22/jul]])</f>
        <v>0</v>
      </c>
      <c r="AE19">
        <f>SUM(Tabela7[[#This Row],[25/07 À 28/07]]+Tabela7[[#This Row],[15/07 À 21/07]]+Tabela7[[#This Row],[08/07 À 14/077]]+Tabela7[[#This Row],[18/11 À 24/11]])</f>
        <v>10</v>
      </c>
    </row>
    <row r="20" spans="2:31" x14ac:dyDescent="0.25">
      <c r="B20">
        <v>99</v>
      </c>
      <c r="C20" t="str">
        <f>IFERROR(VLOOKUP(Tabela7[[#This Row],[ID]],CADASTROS!$B$3:$I$1946,2,0),"")</f>
        <v>Adilson Brito de Souza</v>
      </c>
      <c r="I20">
        <v>6</v>
      </c>
      <c r="J20">
        <v>10</v>
      </c>
      <c r="L20" s="139">
        <f>SUM(Tabela7[[#This Row],[21/nov]:[18/nov]])</f>
        <v>16</v>
      </c>
      <c r="R20">
        <f>SUM(Tabela7[[#This Row],[11/jul2]:[08/jul26]])</f>
        <v>0</v>
      </c>
      <c r="X20">
        <f>SUM(Tabela7[[#This Row],[18/jul]:[15/jul]])</f>
        <v>0</v>
      </c>
      <c r="AD20">
        <f>SUM(Tabela7[[#This Row],[25/jul]:[22/jul]])</f>
        <v>0</v>
      </c>
      <c r="AE20">
        <f>SUM(Tabela7[[#This Row],[25/07 À 28/07]]+Tabela7[[#This Row],[15/07 À 21/07]]+Tabela7[[#This Row],[08/07 À 14/077]]+Tabela7[[#This Row],[18/11 À 24/11]])</f>
        <v>16</v>
      </c>
    </row>
    <row r="21" spans="2:31" x14ac:dyDescent="0.25">
      <c r="B21">
        <v>59</v>
      </c>
      <c r="C21" t="str">
        <f>IFERROR(VLOOKUP(Tabela7[[#This Row],[ID]],CADASTROS!$B$3:$I$1946,2,0),"")</f>
        <v>Delmiro Silva de Oliveira</v>
      </c>
      <c r="J21">
        <v>2.5</v>
      </c>
      <c r="L21" s="139">
        <f>SUM(Tabela7[[#This Row],[21/nov]:[18/nov]])</f>
        <v>2.5</v>
      </c>
      <c r="R21">
        <f>SUM(Tabela7[[#This Row],[11/jul2]:[08/jul26]])</f>
        <v>0</v>
      </c>
      <c r="X21">
        <f>SUM(Tabela7[[#This Row],[18/jul]:[15/jul]])</f>
        <v>0</v>
      </c>
      <c r="AD21">
        <f>SUM(Tabela7[[#This Row],[25/jul]:[22/jul]])</f>
        <v>0</v>
      </c>
      <c r="AE21">
        <f>SUM(Tabela7[[#This Row],[25/07 À 28/07]]+Tabela7[[#This Row],[15/07 À 21/07]]+Tabela7[[#This Row],[08/07 À 14/077]]+Tabela7[[#This Row],[18/11 À 24/11]])</f>
        <v>2.5</v>
      </c>
    </row>
    <row r="22" spans="2:31" x14ac:dyDescent="0.25">
      <c r="B22">
        <v>34</v>
      </c>
      <c r="C22" t="str">
        <f>IFERROR(VLOOKUP(Tabela7[[#This Row],[ID]],CADASTROS!$B$3:$I$1946,2,0),"")</f>
        <v>Verônica Jesus Damasceno</v>
      </c>
      <c r="I22">
        <v>44</v>
      </c>
      <c r="L22" s="133">
        <f>SUM(Tabela7[[#This Row],[21/nov]:[18/nov]])</f>
        <v>44</v>
      </c>
      <c r="R22">
        <f>SUM(Tabela7[[#This Row],[11/jul2]:[08/jul26]])</f>
        <v>0</v>
      </c>
      <c r="X22">
        <f>SUM(Tabela7[[#This Row],[18/jul]:[15/jul]])</f>
        <v>0</v>
      </c>
      <c r="AD22">
        <f>SUM(Tabela7[[#This Row],[25/jul]:[22/jul]])</f>
        <v>0</v>
      </c>
      <c r="AE22">
        <f>SUM(Tabela7[[#This Row],[25/07 À 28/07]]+Tabela7[[#This Row],[15/07 À 21/07]]+Tabela7[[#This Row],[08/07 À 14/077]]+Tabela7[[#This Row],[18/11 À 24/11]])</f>
        <v>44</v>
      </c>
    </row>
    <row r="23" spans="2:31" x14ac:dyDescent="0.25">
      <c r="B23">
        <v>44</v>
      </c>
      <c r="C23" t="str">
        <f>IFERROR(VLOOKUP(Tabela7[[#This Row],[ID]],CADASTROS!$B$3:$I$1946,2,0),"")</f>
        <v>Irislene de Novais</v>
      </c>
      <c r="J23">
        <v>33</v>
      </c>
      <c r="L23" s="133">
        <f>SUM(Tabela7[[#This Row],[21/nov]:[18/nov]])</f>
        <v>33</v>
      </c>
      <c r="R23">
        <f>SUM(Tabela7[[#This Row],[11/jul2]:[08/jul26]])</f>
        <v>0</v>
      </c>
      <c r="X23">
        <f>SUM(Tabela7[[#This Row],[18/jul]:[15/jul]])</f>
        <v>0</v>
      </c>
      <c r="AD23">
        <f>SUM(Tabela7[[#This Row],[25/jul]:[22/jul]])</f>
        <v>0</v>
      </c>
      <c r="AE23">
        <f>SUM(Tabela7[[#This Row],[25/07 À 28/07]]+Tabela7[[#This Row],[15/07 À 21/07]]+Tabela7[[#This Row],[08/07 À 14/077]]+Tabela7[[#This Row],[18/11 À 24/11]])</f>
        <v>33</v>
      </c>
    </row>
    <row r="24" spans="2:31" x14ac:dyDescent="0.25">
      <c r="B24">
        <v>33</v>
      </c>
      <c r="C24" t="str">
        <f>IFERROR(VLOOKUP(Tabela7[[#This Row],[ID]],CADASTROS!$B$3:$I$1946,2,0),"")</f>
        <v>Daniela da Silva Lima</v>
      </c>
      <c r="I24">
        <v>322</v>
      </c>
      <c r="L24" s="133">
        <f>SUM(Tabela7[[#This Row],[21/nov]:[18/nov]])</f>
        <v>322</v>
      </c>
      <c r="R24">
        <f>SUM(Tabela7[[#This Row],[11/jul2]:[08/jul26]])</f>
        <v>0</v>
      </c>
      <c r="X24">
        <f>SUM(Tabela7[[#This Row],[18/jul]:[15/jul]])</f>
        <v>0</v>
      </c>
      <c r="AD24">
        <f>SUM(Tabela7[[#This Row],[25/jul]:[22/jul]])</f>
        <v>0</v>
      </c>
      <c r="AE24">
        <f>SUM(Tabela7[[#This Row],[25/07 À 28/07]]+Tabela7[[#This Row],[15/07 À 21/07]]+Tabela7[[#This Row],[08/07 À 14/077]]+Tabela7[[#This Row],[18/11 À 24/11]])</f>
        <v>322</v>
      </c>
    </row>
    <row r="25" spans="2:31" x14ac:dyDescent="0.25">
      <c r="B25">
        <v>59</v>
      </c>
      <c r="C25" t="str">
        <f>IFERROR(VLOOKUP(Tabela7[[#This Row],[ID]],CADASTROS!$B$3:$I$1946,2,0),"")</f>
        <v>Delmiro Silva de Oliveira</v>
      </c>
      <c r="I25">
        <v>77</v>
      </c>
      <c r="L25" s="133">
        <f>SUM(Tabela7[[#This Row],[21/nov]:[18/nov]])</f>
        <v>77</v>
      </c>
      <c r="R25">
        <f>SUM(Tabela7[[#This Row],[11/jul2]:[08/jul26]])</f>
        <v>0</v>
      </c>
      <c r="X25">
        <f>SUM(Tabela7[[#This Row],[18/jul]:[15/jul]])</f>
        <v>0</v>
      </c>
      <c r="AD25">
        <f>SUM(Tabela7[[#This Row],[25/jul]:[22/jul]])</f>
        <v>0</v>
      </c>
      <c r="AE25">
        <f>SUM(Tabela7[[#This Row],[25/07 À 28/07]]+Tabela7[[#This Row],[15/07 À 21/07]]+Tabela7[[#This Row],[08/07 À 14/077]]+Tabela7[[#This Row],[18/11 À 24/11]])</f>
        <v>77</v>
      </c>
    </row>
    <row r="26" spans="2:31" x14ac:dyDescent="0.25">
      <c r="B26">
        <v>598</v>
      </c>
      <c r="C26" t="str">
        <f>IFERROR(VLOOKUP(Tabela7[[#This Row],[ID]],CADASTROS!$B$3:$I$1946,2,0),"")</f>
        <v>Elissandro Lopes de Souza</v>
      </c>
      <c r="I26">
        <v>99</v>
      </c>
      <c r="L26" s="133">
        <f>SUM(Tabela7[[#This Row],[21/nov]:[18/nov]])</f>
        <v>99</v>
      </c>
      <c r="R26">
        <f>SUM(Tabela7[[#This Row],[11/jul2]:[08/jul26]])</f>
        <v>0</v>
      </c>
      <c r="X26">
        <f>SUM(Tabela7[[#This Row],[18/jul]:[15/jul]])</f>
        <v>0</v>
      </c>
      <c r="AD26">
        <f>SUM(Tabela7[[#This Row],[25/jul]:[22/jul]])</f>
        <v>0</v>
      </c>
      <c r="AE26">
        <f>SUM(Tabela7[[#This Row],[25/07 À 28/07]]+Tabela7[[#This Row],[15/07 À 21/07]]+Tabela7[[#This Row],[08/07 À 14/077]]+Tabela7[[#This Row],[18/11 À 24/11]])</f>
        <v>99</v>
      </c>
    </row>
    <row r="27" spans="2:31" x14ac:dyDescent="0.25">
      <c r="B27">
        <v>555</v>
      </c>
      <c r="C27" t="str">
        <f>IFERROR(VLOOKUP(Tabela7[[#This Row],[ID]],CADASTROS!$B$3:$I$1946,2,0),"")</f>
        <v>Alcilene Jesus da Silva</v>
      </c>
      <c r="L27" s="133">
        <f>SUM(Tabela7[[#This Row],[21/nov]:[18/nov]])</f>
        <v>0</v>
      </c>
      <c r="R27">
        <f>SUM(Tabela7[[#This Row],[11/jul2]:[08/jul26]])</f>
        <v>0</v>
      </c>
      <c r="X27">
        <f>SUM(Tabela7[[#This Row],[18/jul]:[15/jul]])</f>
        <v>0</v>
      </c>
      <c r="AD27">
        <f>SUM(Tabela7[[#This Row],[25/jul]:[22/jul]])</f>
        <v>0</v>
      </c>
      <c r="AE27">
        <f>SUM(Tabela7[[#This Row],[25/07 À 28/07]]+Tabela7[[#This Row],[15/07 À 21/07]]+Tabela7[[#This Row],[08/07 À 14/077]]+Tabela7[[#This Row],[18/11 À 24/11]])</f>
        <v>0</v>
      </c>
    </row>
  </sheetData>
  <phoneticPr fontId="29" type="noConversion"/>
  <dataValidations count="1">
    <dataValidation type="custom" allowBlank="1" showInputMessage="1" showErrorMessage="1" errorTitle="COLABORADOR COM PRODUÇÃO SEMANAL" error="Utilize a função localizar" sqref="B1:B1048576" xr:uid="{00000000-0002-0000-0E00-000000000000}">
      <formula1>"CONT.SE(B:B;B1)&lt;=1"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95" orientation="portrait" verticalDpi="300" r:id="rId1"/>
  <ignoredErrors>
    <ignoredError sqref="B3" listDataValidation="1"/>
  </ignoredErrors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0"/>
  <dimension ref="B1:L322"/>
  <sheetViews>
    <sheetView zoomScale="85" zoomScaleNormal="85" workbookViewId="0">
      <selection activeCell="F5" sqref="F5"/>
    </sheetView>
  </sheetViews>
  <sheetFormatPr defaultRowHeight="20.25" x14ac:dyDescent="0.3"/>
  <cols>
    <col min="1" max="1" width="0.140625" customWidth="1"/>
    <col min="2" max="2" width="15.7109375" style="149" customWidth="1"/>
    <col min="3" max="3" width="45.7109375" style="144" customWidth="1"/>
    <col min="4" max="4" width="15.7109375" style="145" hidden="1" customWidth="1"/>
    <col min="5" max="5" width="22.85546875" style="146" customWidth="1"/>
    <col min="6" max="6" width="15.7109375" style="147" customWidth="1"/>
    <col min="7" max="7" width="15.7109375" style="146" customWidth="1"/>
    <col min="8" max="8" width="19.42578125" style="146" customWidth="1"/>
    <col min="9" max="10" width="15.7109375" style="121" hidden="1" customWidth="1"/>
    <col min="11" max="11" width="16" style="137" customWidth="1"/>
    <col min="12" max="12" width="20.85546875" style="138" customWidth="1"/>
  </cols>
  <sheetData>
    <row r="1" spans="2:12" ht="18" x14ac:dyDescent="0.25">
      <c r="C1" s="169"/>
      <c r="D1" s="169"/>
      <c r="E1" s="169" t="s">
        <v>8</v>
      </c>
      <c r="F1" s="169"/>
      <c r="G1" s="169"/>
      <c r="H1" s="169"/>
      <c r="I1" s="169"/>
      <c r="J1" s="169"/>
      <c r="K1" s="169"/>
      <c r="L1" s="169"/>
    </row>
    <row r="2" spans="2:12" ht="18.75" thickBot="1" x14ac:dyDescent="0.3">
      <c r="C2" s="169"/>
      <c r="D2" s="169"/>
      <c r="E2" s="169" t="s">
        <v>3392</v>
      </c>
      <c r="F2" s="169"/>
      <c r="G2" s="169"/>
      <c r="H2" s="169"/>
      <c r="I2" s="169"/>
      <c r="J2" s="169"/>
      <c r="K2" s="169"/>
      <c r="L2" s="169"/>
    </row>
    <row r="3" spans="2:12" ht="13.5" customHeight="1" x14ac:dyDescent="0.25">
      <c r="B3" s="150" t="s">
        <v>3062</v>
      </c>
      <c r="C3" s="151" t="s">
        <v>3074</v>
      </c>
      <c r="D3" s="148" t="s">
        <v>7</v>
      </c>
      <c r="E3" s="152" t="s">
        <v>14</v>
      </c>
      <c r="F3" s="153" t="s">
        <v>15</v>
      </c>
      <c r="G3" s="154" t="s">
        <v>16</v>
      </c>
      <c r="H3" s="155" t="s">
        <v>17</v>
      </c>
      <c r="I3" s="122" t="s">
        <v>3076</v>
      </c>
      <c r="J3" s="122" t="s">
        <v>3077</v>
      </c>
      <c r="K3" s="156" t="s">
        <v>13</v>
      </c>
      <c r="L3" s="157" t="s">
        <v>3075</v>
      </c>
    </row>
    <row r="4" spans="2:12" x14ac:dyDescent="0.3">
      <c r="B4" s="158">
        <f>Tabela7[[#This Row],[ID]]</f>
        <v>1230</v>
      </c>
      <c r="C4" s="159" t="str">
        <f>IFERROR(VLOOKUP(Tabela8[[#This Row],[ID]],Tabela7[],2,0),"")</f>
        <v>Joelita de Jesus Souza</v>
      </c>
      <c r="D4" s="142">
        <f>VLOOKUP(Tabela8[[#This Row],[ID]],CADASTROS!$B$3:$I$1946,3,0)</f>
        <v>0</v>
      </c>
      <c r="E4" s="158" t="str">
        <f>IFERROR(VLOOKUP(Tabela8[[#This Row],[ID]],CADASTROS!$B$3:$I$1946,4,0),"")</f>
        <v>Bradesco</v>
      </c>
      <c r="F4" s="158" t="str">
        <f>IFERROR(VLOOKUP(Tabela8[[#This Row],[ID]],CADASTROS!$B$3:$I$1946,5,0),"")</f>
        <v>3801-6</v>
      </c>
      <c r="G4" s="158" t="str">
        <f>IFERROR(VLOOKUP(Tabela8[[#This Row],[ID]],CADASTROS!$B$3:$I$1946,6,0),"")</f>
        <v>c/corr</v>
      </c>
      <c r="H4" s="158" t="str">
        <f>IFERROR(VLOOKUP(Tabela8[[#This Row],[ID]],CADASTROS!$B$3:$I$1946,7,0),"")</f>
        <v>0000648-3</v>
      </c>
      <c r="I4"/>
      <c r="J4"/>
      <c r="K4" s="160">
        <f>IFERROR(VLOOKUP(Tabela8[[#This Row],[ID]],Tabela7[],11,0),"")</f>
        <v>27.5</v>
      </c>
      <c r="L4" s="161" t="e">
        <f>Tabela8[[#This Row],[Latas a Pagar]]*#REF!</f>
        <v>#REF!</v>
      </c>
    </row>
    <row r="5" spans="2:12" x14ac:dyDescent="0.3">
      <c r="B5" s="143">
        <f>VALUE('CONTROLE DE PRODUÇÃO'!B3)</f>
        <v>94</v>
      </c>
      <c r="C5" s="142" t="str">
        <f>IFERROR(VLOOKUP(Tabela8[[#This Row],[ID]],Tabela7[],2,0),"")</f>
        <v>Kelvin Félix da Silva</v>
      </c>
      <c r="D5" s="142">
        <f>VLOOKUP(Tabela8[[#This Row],[ID]],CADASTROS!$B$3:$I$1946,3,0)</f>
        <v>0</v>
      </c>
      <c r="E5" s="143" t="str">
        <f>IFERROR(VLOOKUP(Tabela8[[#This Row],[ID]],CADASTROS!$B$3:$I$1946,4,0),"")</f>
        <v>Bradesco</v>
      </c>
      <c r="F5" s="143">
        <f>IFERROR(VLOOKUP(Tabela8[[#This Row],[ID]],CADASTROS!$B$3:$I$1946,5,0),"")</f>
        <v>3862</v>
      </c>
      <c r="G5" s="143" t="str">
        <f>IFERROR(VLOOKUP(Tabela8[[#This Row],[ID]],CADASTROS!$B$3:$I$1946,6,0),"")</f>
        <v>poup</v>
      </c>
      <c r="H5" s="143" t="str">
        <f>IFERROR(VLOOKUP(Tabela8[[#This Row],[ID]],CADASTROS!$B$3:$I$1946,7,0),"")</f>
        <v>0501766-1</v>
      </c>
      <c r="I5"/>
      <c r="J5"/>
      <c r="K5" s="135">
        <f>IFERROR(VLOOKUP(Tabela8[[#This Row],[ID]],Tabela7[],11,0),"")</f>
        <v>33</v>
      </c>
      <c r="L5" s="136" t="e">
        <f>Tabela8[[#This Row],[Latas a Pagar]]*#REF!</f>
        <v>#REF!</v>
      </c>
    </row>
    <row r="6" spans="2:12" x14ac:dyDescent="0.3">
      <c r="B6" s="158">
        <f>VALUE('CONTROLE DE PRODUÇÃO'!B4)</f>
        <v>1230</v>
      </c>
      <c r="C6" s="159" t="str">
        <f>IFERROR(VLOOKUP(Tabela8[[#This Row],[ID]],Tabela7[],2,0),"")</f>
        <v>Joelita de Jesus Souza</v>
      </c>
      <c r="D6" s="142">
        <f>VLOOKUP(Tabela8[[#This Row],[ID]],CADASTROS!$B$3:$I$1946,3,0)</f>
        <v>0</v>
      </c>
      <c r="E6" s="158" t="str">
        <f>IFERROR(VLOOKUP(Tabela8[[#This Row],[ID]],CADASTROS!$B$3:$I$1946,4,0),"")</f>
        <v>Bradesco</v>
      </c>
      <c r="F6" s="158" t="str">
        <f>IFERROR(VLOOKUP(Tabela8[[#This Row],[ID]],CADASTROS!$B$3:$I$1946,5,0),"")</f>
        <v>3801-6</v>
      </c>
      <c r="G6" s="158" t="str">
        <f>IFERROR(VLOOKUP(Tabela8[[#This Row],[ID]],CADASTROS!$B$3:$I$1946,6,0),"")</f>
        <v>c/corr</v>
      </c>
      <c r="H6" s="158" t="str">
        <f>IFERROR(VLOOKUP(Tabela8[[#This Row],[ID]],CADASTROS!$B$3:$I$1946,7,0),"")</f>
        <v>0000648-3</v>
      </c>
      <c r="I6"/>
      <c r="J6"/>
      <c r="K6" s="160">
        <f>IFERROR(VLOOKUP(Tabela8[[#This Row],[ID]],Tabela7[],11,0),"")</f>
        <v>27.5</v>
      </c>
      <c r="L6" s="161" t="e">
        <f>Tabela8[[#This Row],[Latas a Pagar]]*#REF!</f>
        <v>#REF!</v>
      </c>
    </row>
    <row r="7" spans="2:12" x14ac:dyDescent="0.3">
      <c r="B7" s="158">
        <f>VALUE('CONTROLE DE PRODUÇÃO'!B5)</f>
        <v>402</v>
      </c>
      <c r="C7" s="159" t="str">
        <f>IFERROR(VLOOKUP(Tabela8[[#This Row],[ID]],Tabela7[],2,0),"")</f>
        <v>Jane Cleide Brandão Oliveira</v>
      </c>
      <c r="D7" s="142">
        <f>VLOOKUP(Tabela8[[#This Row],[ID]],CADASTROS!$B$3:$I$1946,3,0)</f>
        <v>0</v>
      </c>
      <c r="E7" s="158" t="str">
        <f>IFERROR(VLOOKUP(Tabela8[[#This Row],[ID]],CADASTROS!$B$3:$I$1946,4,0),"")</f>
        <v>Cx. Econômica</v>
      </c>
      <c r="F7" s="158">
        <f>IFERROR(VLOOKUP(Tabela8[[#This Row],[ID]],CADASTROS!$B$3:$I$1946,5,0),"")</f>
        <v>4825</v>
      </c>
      <c r="G7" s="158" t="str">
        <f>IFERROR(VLOOKUP(Tabela8[[#This Row],[ID]],CADASTROS!$B$3:$I$1946,6,0),"")</f>
        <v>013</v>
      </c>
      <c r="H7" s="158" t="str">
        <f>IFERROR(VLOOKUP(Tabela8[[#This Row],[ID]],CADASTROS!$B$3:$I$1946,7,0),"")</f>
        <v>00005838-4</v>
      </c>
      <c r="I7"/>
      <c r="J7"/>
      <c r="K7" s="160">
        <f>IFERROR(VLOOKUP(Tabela8[[#This Row],[ID]],Tabela7[],11,0),"")</f>
        <v>13.5</v>
      </c>
      <c r="L7" s="161" t="e">
        <f>Tabela8[[#This Row],[Latas a Pagar]]*#REF!</f>
        <v>#REF!</v>
      </c>
    </row>
    <row r="8" spans="2:12" ht="20.25" customHeight="1" x14ac:dyDescent="0.3">
      <c r="B8" s="143">
        <f>VALUE('CONTROLE DE PRODUÇÃO'!B6)</f>
        <v>1536</v>
      </c>
      <c r="C8" s="142" t="str">
        <f>IFERROR(VLOOKUP(Tabela8[[#This Row],[ID]],Tabela7[],2,0),"")</f>
        <v>Carlos Cardoso dos Santos</v>
      </c>
      <c r="D8" s="142">
        <f>VLOOKUP(Tabela8[[#This Row],[ID]],CADASTROS!$B$3:$I$1946,3,0)</f>
        <v>0</v>
      </c>
      <c r="E8" s="143" t="str">
        <f>IFERROR(VLOOKUP(Tabela8[[#This Row],[ID]],CADASTROS!$B$3:$I$1946,4,0),"")</f>
        <v>Cx. Econômica</v>
      </c>
      <c r="F8" s="143">
        <f>IFERROR(VLOOKUP(Tabela8[[#This Row],[ID]],CADASTROS!$B$3:$I$1946,5,0),"")</f>
        <v>4818</v>
      </c>
      <c r="G8" s="143">
        <f>IFERROR(VLOOKUP(Tabela8[[#This Row],[ID]],CADASTROS!$B$3:$I$1946,6,0),"")</f>
        <v>13</v>
      </c>
      <c r="H8" s="143" t="str">
        <f>IFERROR(VLOOKUP(Tabela8[[#This Row],[ID]],CADASTROS!$B$3:$I$1946,7,0),"")</f>
        <v>00002854-1</v>
      </c>
      <c r="I8"/>
      <c r="J8"/>
      <c r="K8" s="135">
        <f>IFERROR(VLOOKUP(Tabela8[[#This Row],[ID]],Tabela7[],11,0),"")</f>
        <v>20.5</v>
      </c>
      <c r="L8" s="136" t="e">
        <f>Tabela8[[#This Row],[Latas a Pagar]]*#REF!</f>
        <v>#REF!</v>
      </c>
    </row>
    <row r="9" spans="2:12" x14ac:dyDescent="0.3">
      <c r="B9" s="158">
        <f>VALUE('CONTROLE DE PRODUÇÃO'!B7)</f>
        <v>1573</v>
      </c>
      <c r="C9" s="159" t="str">
        <f>IFERROR(VLOOKUP(Tabela8[[#This Row],[ID]],Tabela7[],2,0),"")</f>
        <v>Marialva Silva de Brito</v>
      </c>
      <c r="D9" s="142">
        <f>VLOOKUP(Tabela8[[#This Row],[ID]],CADASTROS!$B$3:$I$1946,3,0)</f>
        <v>0</v>
      </c>
      <c r="E9" s="158" t="str">
        <f>IFERROR(VLOOKUP(Tabela8[[#This Row],[ID]],CADASTROS!$B$3:$I$1946,4,0),"")</f>
        <v>Cx. Econômica</v>
      </c>
      <c r="F9" s="158">
        <f>IFERROR(VLOOKUP(Tabela8[[#This Row],[ID]],CADASTROS!$B$3:$I$1946,5,0),"")</f>
        <v>949</v>
      </c>
      <c r="G9" s="158">
        <f>IFERROR(VLOOKUP(Tabela8[[#This Row],[ID]],CADASTROS!$B$3:$I$1946,6,0),"")</f>
        <v>13</v>
      </c>
      <c r="H9" s="158" t="str">
        <f>IFERROR(VLOOKUP(Tabela8[[#This Row],[ID]],CADASTROS!$B$3:$I$1946,7,0),"")</f>
        <v>00038459-5</v>
      </c>
      <c r="I9"/>
      <c r="J9"/>
      <c r="K9" s="160">
        <f>IFERROR(VLOOKUP(Tabela8[[#This Row],[ID]],Tabela7[],11,0),"")</f>
        <v>29.5</v>
      </c>
      <c r="L9" s="161" t="e">
        <f>Tabela8[[#This Row],[Latas a Pagar]]*#REF!</f>
        <v>#REF!</v>
      </c>
    </row>
    <row r="10" spans="2:12" x14ac:dyDescent="0.3">
      <c r="B10" s="143">
        <f>VALUE('CONTROLE DE PRODUÇÃO'!B8)</f>
        <v>1004</v>
      </c>
      <c r="C10" s="142" t="str">
        <f>IFERROR(VLOOKUP(Tabela8[[#This Row],[ID]],Tabela7[],2,0),"")</f>
        <v>Tereza Gabriela de Souza</v>
      </c>
      <c r="D10" s="142">
        <f>VLOOKUP(Tabela8[[#This Row],[ID]],CADASTROS!$B$3:$I$1946,3,0)</f>
        <v>0</v>
      </c>
      <c r="E10" s="143" t="str">
        <f>IFERROR(VLOOKUP(Tabela8[[#This Row],[ID]],CADASTROS!$B$3:$I$1946,4,0),"")</f>
        <v>Cx. Econômica</v>
      </c>
      <c r="F10" s="143">
        <f>IFERROR(VLOOKUP(Tabela8[[#This Row],[ID]],CADASTROS!$B$3:$I$1946,5,0),"")</f>
        <v>949</v>
      </c>
      <c r="G10" s="143">
        <f>IFERROR(VLOOKUP(Tabela8[[#This Row],[ID]],CADASTROS!$B$3:$I$1946,6,0),"")</f>
        <v>23</v>
      </c>
      <c r="H10" s="143" t="str">
        <f>IFERROR(VLOOKUP(Tabela8[[#This Row],[ID]],CADASTROS!$B$3:$I$1946,7,0),"")</f>
        <v>00012749-2</v>
      </c>
      <c r="I10"/>
      <c r="J10"/>
      <c r="K10" s="135">
        <f>IFERROR(VLOOKUP(Tabela8[[#This Row],[ID]],Tabela7[],11,0),"")</f>
        <v>18</v>
      </c>
      <c r="L10" s="136" t="e">
        <f>Tabela8[[#This Row],[Latas a Pagar]]*#REF!</f>
        <v>#REF!</v>
      </c>
    </row>
    <row r="11" spans="2:12" x14ac:dyDescent="0.3">
      <c r="B11" s="158">
        <f>VALUE('CONTROLE DE PRODUÇÃO'!B9)</f>
        <v>1182</v>
      </c>
      <c r="C11" s="159" t="str">
        <f>IFERROR(VLOOKUP(Tabela8[[#This Row],[ID]],Tabela7[],2,0),"")</f>
        <v>Lucivania da Silva Moura</v>
      </c>
      <c r="D11" s="142">
        <f>VLOOKUP(Tabela8[[#This Row],[ID]],CADASTROS!$B$3:$I$1946,3,0)</f>
        <v>0</v>
      </c>
      <c r="E11" s="158" t="str">
        <f>IFERROR(VLOOKUP(Tabela8[[#This Row],[ID]],CADASTROS!$B$3:$I$1946,4,0),"")</f>
        <v>Cx. Econômica</v>
      </c>
      <c r="F11" s="158">
        <f>IFERROR(VLOOKUP(Tabela8[[#This Row],[ID]],CADASTROS!$B$3:$I$1946,5,0),"")</f>
        <v>4818</v>
      </c>
      <c r="G11" s="158">
        <f>IFERROR(VLOOKUP(Tabela8[[#This Row],[ID]],CADASTROS!$B$3:$I$1946,6,0),"")</f>
        <v>13</v>
      </c>
      <c r="H11" s="158" t="str">
        <f>IFERROR(VLOOKUP(Tabela8[[#This Row],[ID]],CADASTROS!$B$3:$I$1946,7,0),"")</f>
        <v>00010285-7</v>
      </c>
      <c r="I11"/>
      <c r="J11"/>
      <c r="K11" s="160">
        <f>IFERROR(VLOOKUP(Tabela8[[#This Row],[ID]],Tabela7[],11,0),"")</f>
        <v>7</v>
      </c>
      <c r="L11" s="161" t="e">
        <f>Tabela8[[#This Row],[Latas a Pagar]]*#REF!</f>
        <v>#REF!</v>
      </c>
    </row>
    <row r="12" spans="2:12" ht="20.25" customHeight="1" x14ac:dyDescent="0.3">
      <c r="B12" s="158">
        <f>VALUE('CONTROLE DE PRODUÇÃO'!B10)</f>
        <v>101</v>
      </c>
      <c r="C12" s="159" t="str">
        <f>IFERROR(VLOOKUP(Tabela8[[#This Row],[ID]],Tabela7[],2,0),"")</f>
        <v>Marineide Cruz Damasceno</v>
      </c>
      <c r="D12" s="142">
        <f>VLOOKUP(Tabela8[[#This Row],[ID]],CADASTROS!$B$3:$I$1946,3,0)</f>
        <v>0</v>
      </c>
      <c r="E12" s="158" t="str">
        <f>IFERROR(VLOOKUP(Tabela8[[#This Row],[ID]],CADASTROS!$B$3:$I$1946,4,0),"")</f>
        <v>Cx. Econômica</v>
      </c>
      <c r="F12" s="158">
        <f>IFERROR(VLOOKUP(Tabela8[[#This Row],[ID]],CADASTROS!$B$3:$I$1946,5,0),"")</f>
        <v>4825</v>
      </c>
      <c r="G12" s="158">
        <f>IFERROR(VLOOKUP(Tabela8[[#This Row],[ID]],CADASTROS!$B$3:$I$1946,6,0),"")</f>
        <v>13</v>
      </c>
      <c r="H12" s="158" t="str">
        <f>IFERROR(VLOOKUP(Tabela8[[#This Row],[ID]],CADASTROS!$B$3:$I$1946,7,0),"")</f>
        <v>00021518-8</v>
      </c>
      <c r="I12"/>
      <c r="J12"/>
      <c r="K12" s="160">
        <f>IFERROR(VLOOKUP(Tabela8[[#This Row],[ID]],Tabela7[],11,0),"")</f>
        <v>10</v>
      </c>
      <c r="L12" s="161" t="e">
        <f>Tabela8[[#This Row],[Latas a Pagar]]*#REF!</f>
        <v>#REF!</v>
      </c>
    </row>
    <row r="13" spans="2:12" ht="18.75" customHeight="1" x14ac:dyDescent="0.3">
      <c r="B13" s="158">
        <f>VALUE('CONTROLE DE PRODUÇÃO'!B11)</f>
        <v>89</v>
      </c>
      <c r="C13" s="159" t="str">
        <f>IFERROR(VLOOKUP(Tabela8[[#This Row],[ID]],Tabela7[],2,0),"")</f>
        <v>Izabel Rosa de Oliveira</v>
      </c>
      <c r="D13" s="142">
        <f>VLOOKUP(Tabela8[[#This Row],[ID]],CADASTROS!$B$3:$I$1946,3,0)</f>
        <v>0</v>
      </c>
      <c r="E13" s="158" t="str">
        <f>IFERROR(VLOOKUP(Tabela8[[#This Row],[ID]],CADASTROS!$B$3:$I$1946,4,0),"")</f>
        <v>Cx. Econômica</v>
      </c>
      <c r="F13" s="158">
        <f>IFERROR(VLOOKUP(Tabela8[[#This Row],[ID]],CADASTROS!$B$3:$I$1946,5,0),"")</f>
        <v>4825</v>
      </c>
      <c r="G13" s="158">
        <f>IFERROR(VLOOKUP(Tabela8[[#This Row],[ID]],CADASTROS!$B$3:$I$1946,6,0),"")</f>
        <v>13</v>
      </c>
      <c r="H13" s="158" t="str">
        <f>IFERROR(VLOOKUP(Tabela8[[#This Row],[ID]],CADASTROS!$B$3:$I$1946,7,0),"")</f>
        <v>00021516-1</v>
      </c>
      <c r="I13"/>
      <c r="J13"/>
      <c r="K13" s="160">
        <f>IFERROR(VLOOKUP(Tabela8[[#This Row],[ID]],Tabela7[],11,0),"")</f>
        <v>10</v>
      </c>
      <c r="L13" s="161" t="e">
        <f>Tabela8[[#This Row],[Latas a Pagar]]*#REF!</f>
        <v>#REF!</v>
      </c>
    </row>
    <row r="14" spans="2:12" x14ac:dyDescent="0.3">
      <c r="B14" s="143">
        <f>VALUE('CONTROLE DE PRODUÇÃO'!B12)</f>
        <v>846</v>
      </c>
      <c r="C14" s="142" t="str">
        <f>IFERROR(VLOOKUP(Tabela8[[#This Row],[ID]],Tabela7[],2,0),"")</f>
        <v>Marenilde Nascimento dos</v>
      </c>
      <c r="D14" s="142">
        <f>VLOOKUP(Tabela8[[#This Row],[ID]],CADASTROS!$B$3:$I$1946,3,0)</f>
        <v>0</v>
      </c>
      <c r="E14" s="143" t="str">
        <f>IFERROR(VLOOKUP(Tabela8[[#This Row],[ID]],CADASTROS!$B$3:$I$1946,4,0),"")</f>
        <v>Cx. Econômica</v>
      </c>
      <c r="F14" s="143">
        <f>IFERROR(VLOOKUP(Tabela8[[#This Row],[ID]],CADASTROS!$B$3:$I$1946,5,0),"")</f>
        <v>4825</v>
      </c>
      <c r="G14" s="143">
        <f>IFERROR(VLOOKUP(Tabela8[[#This Row],[ID]],CADASTROS!$B$3:$I$1946,6,0),"")</f>
        <v>13</v>
      </c>
      <c r="H14" s="143" t="str">
        <f>IFERROR(VLOOKUP(Tabela8[[#This Row],[ID]],CADASTROS!$B$3:$I$1946,7,0),"")</f>
        <v>00019667-1</v>
      </c>
      <c r="I14"/>
      <c r="J14"/>
      <c r="K14" s="135">
        <f>IFERROR(VLOOKUP(Tabela8[[#This Row],[ID]],Tabela7[],11,0),"")</f>
        <v>12</v>
      </c>
      <c r="L14" s="136" t="e">
        <f>Tabela8[[#This Row],[Latas a Pagar]]*#REF!</f>
        <v>#REF!</v>
      </c>
    </row>
    <row r="15" spans="2:12" x14ac:dyDescent="0.3">
      <c r="B15" s="143">
        <f>VALUE('CONTROLE DE PRODUÇÃO'!B13)</f>
        <v>1568</v>
      </c>
      <c r="C15" s="142" t="str">
        <f>IFERROR(VLOOKUP(Tabela8[[#This Row],[ID]],Tabela7[],2,0),"")</f>
        <v>Selma Aguida Sá Teles</v>
      </c>
      <c r="D15" s="142">
        <f>VLOOKUP(Tabela8[[#This Row],[ID]],CADASTROS!$B$3:$I$1946,3,0)</f>
        <v>0</v>
      </c>
      <c r="E15" s="143" t="str">
        <f>IFERROR(VLOOKUP(Tabela8[[#This Row],[ID]],CADASTROS!$B$3:$I$1946,4,0),"")</f>
        <v>Cx. Econômica</v>
      </c>
      <c r="F15" s="143">
        <f>IFERROR(VLOOKUP(Tabela8[[#This Row],[ID]],CADASTROS!$B$3:$I$1946,5,0),"")</f>
        <v>4825</v>
      </c>
      <c r="G15" s="143">
        <f>IFERROR(VLOOKUP(Tabela8[[#This Row],[ID]],CADASTROS!$B$3:$I$1946,6,0),"")</f>
        <v>13</v>
      </c>
      <c r="H15" s="143" t="str">
        <f>IFERROR(VLOOKUP(Tabela8[[#This Row],[ID]],CADASTROS!$B$3:$I$1946,7,0),"")</f>
        <v>00023127-2</v>
      </c>
      <c r="I15"/>
      <c r="J15"/>
      <c r="K15" s="135">
        <f>IFERROR(VLOOKUP(Tabela8[[#This Row],[ID]],Tabela7[],11,0),"")</f>
        <v>11</v>
      </c>
      <c r="L15" s="136" t="e">
        <f>Tabela8[[#This Row],[Latas a Pagar]]*#REF!</f>
        <v>#REF!</v>
      </c>
    </row>
    <row r="16" spans="2:12" x14ac:dyDescent="0.3">
      <c r="B16" s="143">
        <f>VALUE('CONTROLE DE PRODUÇÃO'!B14)</f>
        <v>1231</v>
      </c>
      <c r="C16" s="142" t="str">
        <f>IFERROR(VLOOKUP(Tabela8[[#This Row],[ID]],Tabela7[],2,0),"")</f>
        <v>Maria A. J. Souza</v>
      </c>
      <c r="D16" s="142">
        <f>VLOOKUP(Tabela8[[#This Row],[ID]],CADASTROS!$B$3:$I$1946,3,0)</f>
        <v>0</v>
      </c>
      <c r="E16" s="143" t="str">
        <f>IFERROR(VLOOKUP(Tabela8[[#This Row],[ID]],CADASTROS!$B$3:$I$1946,4,0),"")</f>
        <v>Banco do Brasil</v>
      </c>
      <c r="F16" s="143" t="str">
        <f>IFERROR(VLOOKUP(Tabela8[[#This Row],[ID]],CADASTROS!$B$3:$I$1946,5,0),"")</f>
        <v>0963-6</v>
      </c>
      <c r="G16" s="143" t="str">
        <f>IFERROR(VLOOKUP(Tabela8[[#This Row],[ID]],CADASTROS!$B$3:$I$1946,6,0),"")</f>
        <v>poup</v>
      </c>
      <c r="H16" s="143" t="str">
        <f>IFERROR(VLOOKUP(Tabela8[[#This Row],[ID]],CADASTROS!$B$3:$I$1946,7,0),"")</f>
        <v>46.179-2</v>
      </c>
      <c r="I16"/>
      <c r="J16"/>
      <c r="K16" s="135">
        <f>IFERROR(VLOOKUP(Tabela8[[#This Row],[ID]],Tabela7[],11,0),"")</f>
        <v>5</v>
      </c>
      <c r="L16" s="136" t="e">
        <f>Tabela8[[#This Row],[Latas a Pagar]]*#REF!</f>
        <v>#REF!</v>
      </c>
    </row>
    <row r="17" spans="2:12" x14ac:dyDescent="0.3">
      <c r="B17" s="143">
        <f>VALUE('CONTROLE DE PRODUÇÃO'!B15)</f>
        <v>1183</v>
      </c>
      <c r="C17" s="142" t="str">
        <f>IFERROR(VLOOKUP(Tabela8[[#This Row],[ID]],Tabela7[],2,0),"")</f>
        <v>Gilson Mendes de Oliveira</v>
      </c>
      <c r="D17" s="142">
        <f>VLOOKUP(Tabela8[[#This Row],[ID]],CADASTROS!$B$3:$I$1946,3,0)</f>
        <v>0</v>
      </c>
      <c r="E17" s="143" t="str">
        <f>IFERROR(VLOOKUP(Tabela8[[#This Row],[ID]],CADASTROS!$B$3:$I$1946,4,0),"")</f>
        <v>Banco do Brasil</v>
      </c>
      <c r="F17" s="143" t="str">
        <f>IFERROR(VLOOKUP(Tabela8[[#This Row],[ID]],CADASTROS!$B$3:$I$1946,5,0),"")</f>
        <v>2760-X</v>
      </c>
      <c r="G17" s="143" t="str">
        <f>IFERROR(VLOOKUP(Tabela8[[#This Row],[ID]],CADASTROS!$B$3:$I$1946,6,0),"")</f>
        <v>poup</v>
      </c>
      <c r="H17" s="143" t="str">
        <f>IFERROR(VLOOKUP(Tabela8[[#This Row],[ID]],CADASTROS!$B$3:$I$1946,7,0),"")</f>
        <v>20.284-3</v>
      </c>
      <c r="I17"/>
      <c r="J17"/>
      <c r="K17" s="135">
        <f>IFERROR(VLOOKUP(Tabela8[[#This Row],[ID]],Tabela7[],11,0),"")</f>
        <v>10.5</v>
      </c>
      <c r="L17" s="136" t="e">
        <f>Tabela8[[#This Row],[Latas a Pagar]]*#REF!</f>
        <v>#REF!</v>
      </c>
    </row>
    <row r="18" spans="2:12" x14ac:dyDescent="0.3">
      <c r="B18" s="158">
        <f>VALUE('CONTROLE DE PRODUÇÃO'!B16)</f>
        <v>431</v>
      </c>
      <c r="C18" s="159" t="str">
        <f>IFERROR(VLOOKUP(Tabela8[[#This Row],[ID]],Tabela7[],2,0),"")</f>
        <v>Maria da Conceição Silva</v>
      </c>
      <c r="D18" s="142">
        <f>VLOOKUP(Tabela8[[#This Row],[ID]],CADASTROS!$B$3:$I$1946,3,0)</f>
        <v>0</v>
      </c>
      <c r="E18" s="158" t="str">
        <f>IFERROR(VLOOKUP(Tabela8[[#This Row],[ID]],CADASTROS!$B$3:$I$1946,4,0),"")</f>
        <v>Cx. Econômica</v>
      </c>
      <c r="F18" s="158">
        <f>IFERROR(VLOOKUP(Tabela8[[#This Row],[ID]],CADASTROS!$B$3:$I$1946,5,0),"")</f>
        <v>4818</v>
      </c>
      <c r="G18" s="158">
        <f>IFERROR(VLOOKUP(Tabela8[[#This Row],[ID]],CADASTROS!$B$3:$I$1946,6,0),"")</f>
        <v>13</v>
      </c>
      <c r="H18" s="158" t="str">
        <f>IFERROR(VLOOKUP(Tabela8[[#This Row],[ID]],CADASTROS!$B$3:$I$1946,7,0),"")</f>
        <v>00010213-0</v>
      </c>
      <c r="I18"/>
      <c r="J18"/>
      <c r="K18" s="160">
        <f>IFERROR(VLOOKUP(Tabela8[[#This Row],[ID]],Tabela7[],11,0),"")</f>
        <v>6.5</v>
      </c>
      <c r="L18" s="161" t="e">
        <f>Tabela8[[#This Row],[Latas a Pagar]]*#REF!</f>
        <v>#REF!</v>
      </c>
    </row>
    <row r="19" spans="2:12" x14ac:dyDescent="0.3">
      <c r="B19" s="158">
        <f>VALUE('CONTROLE DE PRODUÇÃO'!B17)</f>
        <v>1747</v>
      </c>
      <c r="C19" s="159" t="str">
        <f>IFERROR(VLOOKUP(Tabela8[[#This Row],[ID]],Tabela7[],2,0),"")</f>
        <v>Gabriele de Jesus Santos</v>
      </c>
      <c r="D19" s="142">
        <f>VLOOKUP(Tabela8[[#This Row],[ID]],CADASTROS!$B$3:$I$1946,3,0)</f>
        <v>0</v>
      </c>
      <c r="E19" s="158" t="str">
        <f>IFERROR(VLOOKUP(Tabela8[[#This Row],[ID]],CADASTROS!$B$3:$I$1946,4,0),"")</f>
        <v>Cx. Econômica</v>
      </c>
      <c r="F19" s="158">
        <f>IFERROR(VLOOKUP(Tabela8[[#This Row],[ID]],CADASTROS!$B$3:$I$1946,5,0),"")</f>
        <v>4818</v>
      </c>
      <c r="G19" s="158">
        <f>IFERROR(VLOOKUP(Tabela8[[#This Row],[ID]],CADASTROS!$B$3:$I$1946,6,0),"")</f>
        <v>13</v>
      </c>
      <c r="H19" s="158" t="str">
        <f>IFERROR(VLOOKUP(Tabela8[[#This Row],[ID]],CADASTROS!$B$3:$I$1946,7,0),"")</f>
        <v>00009806-0</v>
      </c>
      <c r="I19"/>
      <c r="J19"/>
      <c r="K19" s="160">
        <f>IFERROR(VLOOKUP(Tabela8[[#This Row],[ID]],Tabela7[],11,0),"")</f>
        <v>8</v>
      </c>
      <c r="L19" s="161" t="e">
        <f>Tabela8[[#This Row],[Latas a Pagar]]*#REF!</f>
        <v>#REF!</v>
      </c>
    </row>
    <row r="20" spans="2:12" x14ac:dyDescent="0.3">
      <c r="B20" s="143">
        <f>VALUE('CONTROLE DE PRODUÇÃO'!B18)</f>
        <v>482</v>
      </c>
      <c r="C20" s="142" t="str">
        <f>IFERROR(VLOOKUP(Tabela8[[#This Row],[ID]],Tabela7[],2,0),"")</f>
        <v>Clenilson Santos Alves</v>
      </c>
      <c r="D20" s="142">
        <f>VLOOKUP(Tabela8[[#This Row],[ID]],CADASTROS!$B$3:$I$1946,3,0)</f>
        <v>0</v>
      </c>
      <c r="E20" s="143" t="str">
        <f>IFERROR(VLOOKUP(Tabela8[[#This Row],[ID]],CADASTROS!$B$3:$I$1946,4,0),"")</f>
        <v>Cx. Econômica</v>
      </c>
      <c r="F20" s="143">
        <f>IFERROR(VLOOKUP(Tabela8[[#This Row],[ID]],CADASTROS!$B$3:$I$1946,5,0),"")</f>
        <v>949</v>
      </c>
      <c r="G20" s="143">
        <f>IFERROR(VLOOKUP(Tabela8[[#This Row],[ID]],CADASTROS!$B$3:$I$1946,6,0),"")</f>
        <v>13</v>
      </c>
      <c r="H20" s="143" t="str">
        <f>IFERROR(VLOOKUP(Tabela8[[#This Row],[ID]],CADASTROS!$B$3:$I$1946,7,0),"")</f>
        <v>00029983-0</v>
      </c>
      <c r="I20"/>
      <c r="J20"/>
      <c r="K20" s="135">
        <f>IFERROR(VLOOKUP(Tabela8[[#This Row],[ID]],Tabela7[],11,0),"")</f>
        <v>10</v>
      </c>
      <c r="L20" s="136" t="e">
        <f>Tabela8[[#This Row],[Latas a Pagar]]*#REF!</f>
        <v>#REF!</v>
      </c>
    </row>
    <row r="21" spans="2:12" x14ac:dyDescent="0.3">
      <c r="B21" s="158">
        <f>VALUE('CONTROLE DE PRODUÇÃO'!B19)</f>
        <v>74</v>
      </c>
      <c r="C21" s="159" t="str">
        <f>IFERROR(VLOOKUP(Tabela8[[#This Row],[ID]],Tabela7[],2,0),"")</f>
        <v>José Deodato Ferreira</v>
      </c>
      <c r="D21" s="142">
        <f>VLOOKUP(Tabela8[[#This Row],[ID]],CADASTROS!$B$3:$I$1946,3,0)</f>
        <v>0</v>
      </c>
      <c r="E21" s="158" t="str">
        <f>IFERROR(VLOOKUP(Tabela8[[#This Row],[ID]],CADASTROS!$B$3:$I$1946,4,0),"")</f>
        <v>Cx. Econômica</v>
      </c>
      <c r="F21" s="158">
        <f>IFERROR(VLOOKUP(Tabela8[[#This Row],[ID]],CADASTROS!$B$3:$I$1946,5,0),"")</f>
        <v>4818</v>
      </c>
      <c r="G21" s="158">
        <f>IFERROR(VLOOKUP(Tabela8[[#This Row],[ID]],CADASTROS!$B$3:$I$1946,6,0),"")</f>
        <v>1288</v>
      </c>
      <c r="H21" s="158" t="str">
        <f>IFERROR(VLOOKUP(Tabela8[[#This Row],[ID]],CADASTROS!$B$3:$I$1946,7,0),"")</f>
        <v>794167979-6</v>
      </c>
      <c r="I21"/>
      <c r="J21"/>
      <c r="K21" s="160">
        <f>IFERROR(VLOOKUP(Tabela8[[#This Row],[ID]],Tabela7[],11,0),"")</f>
        <v>10</v>
      </c>
      <c r="L21" s="161" t="e">
        <f>Tabela8[[#This Row],[Latas a Pagar]]*#REF!</f>
        <v>#REF!</v>
      </c>
    </row>
    <row r="22" spans="2:12" x14ac:dyDescent="0.3">
      <c r="B22" s="158">
        <f>VALUE('CONTROLE DE PRODUÇÃO'!B20)</f>
        <v>99</v>
      </c>
      <c r="C22" s="159" t="str">
        <f>IFERROR(VLOOKUP(Tabela8[[#This Row],[ID]],Tabela7[],2,0),"")</f>
        <v>Adilson Brito de Souza</v>
      </c>
      <c r="D22" s="142">
        <f>VLOOKUP(Tabela8[[#This Row],[ID]],CADASTROS!$B$3:$I$1946,3,0)</f>
        <v>0</v>
      </c>
      <c r="E22" s="158" t="str">
        <f>IFERROR(VLOOKUP(Tabela8[[#This Row],[ID]],CADASTROS!$B$3:$I$1946,4,0),"")</f>
        <v>Cx. Econômica</v>
      </c>
      <c r="F22" s="158">
        <f>IFERROR(VLOOKUP(Tabela8[[#This Row],[ID]],CADASTROS!$B$3:$I$1946,5,0),"")</f>
        <v>4818</v>
      </c>
      <c r="G22" s="158">
        <f>IFERROR(VLOOKUP(Tabela8[[#This Row],[ID]],CADASTROS!$B$3:$I$1946,6,0),"")</f>
        <v>13</v>
      </c>
      <c r="H22" s="158" t="str">
        <f>IFERROR(VLOOKUP(Tabela8[[#This Row],[ID]],CADASTROS!$B$3:$I$1946,7,0),"")</f>
        <v>00011627-0</v>
      </c>
      <c r="I22"/>
      <c r="J22"/>
      <c r="K22" s="160">
        <f>IFERROR(VLOOKUP(Tabela8[[#This Row],[ID]],Tabela7[],11,0),"")</f>
        <v>16</v>
      </c>
      <c r="L22" s="161" t="e">
        <f>Tabela8[[#This Row],[Latas a Pagar]]*#REF!</f>
        <v>#REF!</v>
      </c>
    </row>
    <row r="23" spans="2:12" x14ac:dyDescent="0.3">
      <c r="B23" s="158">
        <f>VALUE('CONTROLE DE PRODUÇÃO'!B21)</f>
        <v>59</v>
      </c>
      <c r="C23" s="159" t="str">
        <f>IFERROR(VLOOKUP(Tabela8[[#This Row],[ID]],Tabela7[],2,0),"")</f>
        <v>Delmiro Silva de Oliveira</v>
      </c>
      <c r="D23" s="142">
        <f>VLOOKUP(Tabela8[[#This Row],[ID]],CADASTROS!$B$3:$I$1946,3,0)</f>
        <v>0</v>
      </c>
      <c r="E23" s="158" t="str">
        <f>IFERROR(VLOOKUP(Tabela8[[#This Row],[ID]],CADASTROS!$B$3:$I$1946,4,0),"")</f>
        <v>Cx. Econômica</v>
      </c>
      <c r="F23" s="158">
        <f>IFERROR(VLOOKUP(Tabela8[[#This Row],[ID]],CADASTROS!$B$3:$I$1946,5,0),"")</f>
        <v>4818</v>
      </c>
      <c r="G23" s="158">
        <f>IFERROR(VLOOKUP(Tabela8[[#This Row],[ID]],CADASTROS!$B$3:$I$1946,6,0),"")</f>
        <v>13</v>
      </c>
      <c r="H23" s="158" t="str">
        <f>IFERROR(VLOOKUP(Tabela8[[#This Row],[ID]],CADASTROS!$B$3:$I$1946,7,0),"")</f>
        <v>00013233-0</v>
      </c>
      <c r="I23"/>
      <c r="J23"/>
      <c r="K23" s="160">
        <f>IFERROR(VLOOKUP(Tabela8[[#This Row],[ID]],Tabela7[],11,0),"")</f>
        <v>2.5</v>
      </c>
      <c r="L23" s="161" t="e">
        <f>Tabela8[[#This Row],[Latas a Pagar]]*#REF!</f>
        <v>#REF!</v>
      </c>
    </row>
    <row r="24" spans="2:12" x14ac:dyDescent="0.3">
      <c r="B24" s="143">
        <f>VALUE('CONTROLE DE PRODUÇÃO'!B23)</f>
        <v>44</v>
      </c>
      <c r="C24" s="142" t="str">
        <f>IFERROR(VLOOKUP(Tabela8[[#This Row],[ID]],Tabela7[],2,0),"")</f>
        <v>Irislene de Novais</v>
      </c>
      <c r="D24" s="142">
        <f>VLOOKUP(Tabela8[[#This Row],[ID]],CADASTROS!$B$3:$I$1946,3,0)</f>
        <v>0</v>
      </c>
      <c r="E24" s="143" t="str">
        <f>IFERROR(VLOOKUP(Tabela8[[#This Row],[ID]],CADASTROS!$B$3:$I$1946,4,0),"")</f>
        <v>Bradesco</v>
      </c>
      <c r="F24" s="143" t="str">
        <f>IFERROR(VLOOKUP(Tabela8[[#This Row],[ID]],CADASTROS!$B$3:$I$1946,5,0),"")</f>
        <v>7802-6</v>
      </c>
      <c r="G24" s="143" t="str">
        <f>IFERROR(VLOOKUP(Tabela8[[#This Row],[ID]],CADASTROS!$B$3:$I$1946,6,0),"")</f>
        <v>c/corr</v>
      </c>
      <c r="H24" s="143" t="str">
        <f>IFERROR(VLOOKUP(Tabela8[[#This Row],[ID]],CADASTROS!$B$3:$I$1946,7,0),"")</f>
        <v>0016827-0</v>
      </c>
      <c r="I24"/>
      <c r="J24"/>
      <c r="K24" s="135">
        <f>IFERROR(VLOOKUP(Tabela8[[#This Row],[ID]],Tabela7[],11,0),"")</f>
        <v>33</v>
      </c>
      <c r="L24" s="136" t="e">
        <f>Tabela8[[#This Row],[Latas a Pagar]]*#REF!</f>
        <v>#REF!</v>
      </c>
    </row>
    <row r="25" spans="2:12" x14ac:dyDescent="0.3">
      <c r="B25" s="143">
        <f>VALUE('CONTROLE DE PRODUÇÃO'!B24)</f>
        <v>33</v>
      </c>
      <c r="C25" s="142" t="str">
        <f>IFERROR(VLOOKUP(Tabela8[[#This Row],[ID]],Tabela7[],2,0),"")</f>
        <v>Daniela da Silva Lima</v>
      </c>
      <c r="D25" s="142">
        <f>VLOOKUP(Tabela8[[#This Row],[ID]],CADASTROS!$B$3:$I$1946,3,0)</f>
        <v>0</v>
      </c>
      <c r="E25" s="143" t="str">
        <f>IFERROR(VLOOKUP(Tabela8[[#This Row],[ID]],CADASTROS!$B$3:$I$1946,4,0),"")</f>
        <v>Cx. Econômica</v>
      </c>
      <c r="F25" s="143">
        <f>IFERROR(VLOOKUP(Tabela8[[#This Row],[ID]],CADASTROS!$B$3:$I$1946,5,0),"")</f>
        <v>4825</v>
      </c>
      <c r="G25" s="143">
        <f>IFERROR(VLOOKUP(Tabela8[[#This Row],[ID]],CADASTROS!$B$3:$I$1946,6,0),"")</f>
        <v>1288</v>
      </c>
      <c r="H25" s="143" t="str">
        <f>IFERROR(VLOOKUP(Tabela8[[#This Row],[ID]],CADASTROS!$B$3:$I$1946,7,0),"")</f>
        <v>857552296-3</v>
      </c>
      <c r="I25"/>
      <c r="J25"/>
      <c r="K25" s="135">
        <f>IFERROR(VLOOKUP(Tabela8[[#This Row],[ID]],Tabela7[],11,0),"")</f>
        <v>322</v>
      </c>
      <c r="L25" s="136" t="e">
        <f>Tabela8[[#This Row],[Latas a Pagar]]*#REF!</f>
        <v>#REF!</v>
      </c>
    </row>
    <row r="26" spans="2:12" x14ac:dyDescent="0.3">
      <c r="B26" s="143">
        <f>VALUE('CONTROLE DE PRODUÇÃO'!B25)</f>
        <v>59</v>
      </c>
      <c r="C26" s="142" t="str">
        <f>IFERROR(VLOOKUP(Tabela8[[#This Row],[ID]],Tabela7[],2,0),"")</f>
        <v>Delmiro Silva de Oliveira</v>
      </c>
      <c r="D26" s="142">
        <f>VLOOKUP(Tabela8[[#This Row],[ID]],CADASTROS!$B$3:$I$1946,3,0)</f>
        <v>0</v>
      </c>
      <c r="E26" s="143" t="str">
        <f>IFERROR(VLOOKUP(Tabela8[[#This Row],[ID]],CADASTROS!$B$3:$I$1946,4,0),"")</f>
        <v>Cx. Econômica</v>
      </c>
      <c r="F26" s="143">
        <f>IFERROR(VLOOKUP(Tabela8[[#This Row],[ID]],CADASTROS!$B$3:$I$1946,5,0),"")</f>
        <v>4818</v>
      </c>
      <c r="G26" s="143">
        <f>IFERROR(VLOOKUP(Tabela8[[#This Row],[ID]],CADASTROS!$B$3:$I$1946,6,0),"")</f>
        <v>13</v>
      </c>
      <c r="H26" s="143" t="str">
        <f>IFERROR(VLOOKUP(Tabela8[[#This Row],[ID]],CADASTROS!$B$3:$I$1946,7,0),"")</f>
        <v>00013233-0</v>
      </c>
      <c r="I26"/>
      <c r="J26"/>
      <c r="K26" s="135">
        <f>IFERROR(VLOOKUP(Tabela8[[#This Row],[ID]],Tabela7[],11,0),"")</f>
        <v>2.5</v>
      </c>
      <c r="L26" s="136" t="e">
        <f>Tabela8[[#This Row],[Latas a Pagar]]*#REF!</f>
        <v>#REF!</v>
      </c>
    </row>
    <row r="27" spans="2:12" x14ac:dyDescent="0.3">
      <c r="B27" s="143">
        <f>VALUE('CONTROLE DE PRODUÇÃO'!B26)</f>
        <v>598</v>
      </c>
      <c r="C27" s="142" t="str">
        <f>IFERROR(VLOOKUP(Tabela8[[#This Row],[ID]],Tabela7[],2,0),"")</f>
        <v>Elissandro Lopes de Souza</v>
      </c>
      <c r="D27" s="142">
        <f>VLOOKUP(Tabela8[[#This Row],[ID]],CADASTROS!$B$3:$I$1946,3,0)</f>
        <v>0</v>
      </c>
      <c r="E27" s="143" t="str">
        <f>IFERROR(VLOOKUP(Tabela8[[#This Row],[ID]],CADASTROS!$B$3:$I$1946,4,0),"")</f>
        <v>Cx. Econômica</v>
      </c>
      <c r="F27" s="143">
        <f>IFERROR(VLOOKUP(Tabela8[[#This Row],[ID]],CADASTROS!$B$3:$I$1946,5,0),"")</f>
        <v>2734</v>
      </c>
      <c r="G27" s="143" t="str">
        <f>IFERROR(VLOOKUP(Tabela8[[#This Row],[ID]],CADASTROS!$B$3:$I$1946,6,0),"")</f>
        <v>013</v>
      </c>
      <c r="H27" s="143" t="str">
        <f>IFERROR(VLOOKUP(Tabela8[[#This Row],[ID]],CADASTROS!$B$3:$I$1946,7,0),"")</f>
        <v>00055191-9</v>
      </c>
      <c r="I27"/>
      <c r="J27"/>
      <c r="K27" s="135">
        <f>IFERROR(VLOOKUP(Tabela8[[#This Row],[ID]],Tabela7[],11,0),"")</f>
        <v>99</v>
      </c>
      <c r="L27" s="136" t="e">
        <f>Tabela8[[#This Row],[Latas a Pagar]]*#REF!</f>
        <v>#REF!</v>
      </c>
    </row>
    <row r="28" spans="2:12" x14ac:dyDescent="0.3">
      <c r="B28" s="143">
        <f>VALUE('CONTROLE DE PRODUÇÃO'!B27)</f>
        <v>555</v>
      </c>
      <c r="C28" s="142" t="str">
        <f>IFERROR(VLOOKUP(Tabela8[[#This Row],[ID]],Tabela7[],2,0),"")</f>
        <v>Alcilene Jesus da Silva</v>
      </c>
      <c r="D28" s="142">
        <f>VLOOKUP(Tabela8[[#This Row],[ID]],CADASTROS!$B$3:$I$1946,3,0)</f>
        <v>0</v>
      </c>
      <c r="E28" s="143" t="str">
        <f>IFERROR(VLOOKUP(Tabela8[[#This Row],[ID]],CADASTROS!$B$3:$I$1946,4,0),"")</f>
        <v>Cx. Econômica</v>
      </c>
      <c r="F28" s="143">
        <f>IFERROR(VLOOKUP(Tabela8[[#This Row],[ID]],CADASTROS!$B$3:$I$1946,5,0),"")</f>
        <v>4825</v>
      </c>
      <c r="G28" s="143" t="str">
        <f>IFERROR(VLOOKUP(Tabela8[[#This Row],[ID]],CADASTROS!$B$3:$I$1946,6,0),"")</f>
        <v>013</v>
      </c>
      <c r="H28" s="143" t="str">
        <f>IFERROR(VLOOKUP(Tabela8[[#This Row],[ID]],CADASTROS!$B$3:$I$1946,7,0),"")</f>
        <v>00002573-7</v>
      </c>
      <c r="I28"/>
      <c r="J28"/>
      <c r="K28" s="135">
        <f>IFERROR(VLOOKUP(Tabela8[[#This Row],[ID]],Tabela7[],11,0),"")</f>
        <v>0</v>
      </c>
      <c r="L28" s="136" t="e">
        <f>Tabela8[[#This Row],[Latas a Pagar]]*#REF!</f>
        <v>#REF!</v>
      </c>
    </row>
    <row r="29" spans="2:12" x14ac:dyDescent="0.3">
      <c r="B29" s="143">
        <f>VALUE('CONTROLE DE PRODUÇÃO'!B28)</f>
        <v>0</v>
      </c>
      <c r="C29" s="142" t="str">
        <f>IFERROR(VLOOKUP(Tabela8[[#This Row],[ID]],Tabela7[],2,0),"")</f>
        <v/>
      </c>
      <c r="D29" s="142" t="e">
        <f>VLOOKUP(Tabela8[[#This Row],[ID]],CADASTROS!$B$3:$I$1946,3,0)</f>
        <v>#N/A</v>
      </c>
      <c r="E29" s="143" t="str">
        <f>IFERROR(VLOOKUP(Tabela8[[#This Row],[ID]],CADASTROS!$B$3:$I$1946,4,0),"")</f>
        <v/>
      </c>
      <c r="F29" s="143" t="str">
        <f>IFERROR(VLOOKUP(Tabela8[[#This Row],[ID]],CADASTROS!$B$3:$I$1946,5,0),"")</f>
        <v/>
      </c>
      <c r="G29" s="143" t="str">
        <f>IFERROR(VLOOKUP(Tabela8[[#This Row],[ID]],CADASTROS!$B$3:$I$1946,6,0),"")</f>
        <v/>
      </c>
      <c r="H29" s="143" t="str">
        <f>IFERROR(VLOOKUP(Tabela8[[#This Row],[ID]],CADASTROS!$B$3:$I$1946,7,0),"")</f>
        <v/>
      </c>
      <c r="I29"/>
      <c r="J29"/>
      <c r="K29" s="135" t="str">
        <f>IFERROR(VLOOKUP(Tabela8[[#This Row],[ID]],Tabela7[],11,0),"")</f>
        <v/>
      </c>
      <c r="L29" s="136" t="e">
        <f>Tabela8[[#This Row],[Latas a Pagar]]*#REF!</f>
        <v>#VALUE!</v>
      </c>
    </row>
    <row r="30" spans="2:12" x14ac:dyDescent="0.3">
      <c r="B30" s="143">
        <f>VALUE('CONTROLE DE PRODUÇÃO'!B29)</f>
        <v>0</v>
      </c>
      <c r="C30" s="142" t="str">
        <f>IFERROR(VLOOKUP(Tabela8[[#This Row],[ID]],Tabela7[],2,0),"")</f>
        <v/>
      </c>
      <c r="D30" s="142" t="e">
        <f>VLOOKUP(Tabela8[[#This Row],[ID]],CADASTROS!$B$3:$I$1946,3,0)</f>
        <v>#N/A</v>
      </c>
      <c r="E30" s="143" t="str">
        <f>IFERROR(VLOOKUP(Tabela8[[#This Row],[ID]],CADASTROS!$B$3:$I$1946,4,0),"")</f>
        <v/>
      </c>
      <c r="F30" s="143" t="str">
        <f>IFERROR(VLOOKUP(Tabela8[[#This Row],[ID]],CADASTROS!$B$3:$I$1946,5,0),"")</f>
        <v/>
      </c>
      <c r="G30" s="143" t="str">
        <f>IFERROR(VLOOKUP(Tabela8[[#This Row],[ID]],CADASTROS!$B$3:$I$1946,6,0),"")</f>
        <v/>
      </c>
      <c r="H30" s="143" t="str">
        <f>IFERROR(VLOOKUP(Tabela8[[#This Row],[ID]],CADASTROS!$B$3:$I$1946,7,0),"")</f>
        <v/>
      </c>
      <c r="I30"/>
      <c r="J30"/>
      <c r="K30" s="135" t="str">
        <f>IFERROR(VLOOKUP(Tabela8[[#This Row],[ID]],Tabela7[],11,0),"")</f>
        <v/>
      </c>
      <c r="L30" s="136" t="e">
        <f>Tabela8[[#This Row],[Latas a Pagar]]*#REF!</f>
        <v>#VALUE!</v>
      </c>
    </row>
    <row r="31" spans="2:12" x14ac:dyDescent="0.3">
      <c r="B31" s="143">
        <f>VALUE('CONTROLE DE PRODUÇÃO'!B30)</f>
        <v>0</v>
      </c>
      <c r="C31" s="142" t="str">
        <f>IFERROR(VLOOKUP(Tabela8[[#This Row],[ID]],Tabela7[],2,0),"")</f>
        <v/>
      </c>
      <c r="D31" s="142" t="e">
        <f>VLOOKUP(Tabela8[[#This Row],[ID]],CADASTROS!$B$3:$I$1946,3,0)</f>
        <v>#N/A</v>
      </c>
      <c r="E31" s="143" t="str">
        <f>IFERROR(VLOOKUP(Tabela8[[#This Row],[ID]],CADASTROS!$B$3:$I$1946,4,0),"")</f>
        <v/>
      </c>
      <c r="F31" s="143" t="str">
        <f>IFERROR(VLOOKUP(Tabela8[[#This Row],[ID]],CADASTROS!$B$3:$I$1946,5,0),"")</f>
        <v/>
      </c>
      <c r="G31" s="143" t="str">
        <f>IFERROR(VLOOKUP(Tabela8[[#This Row],[ID]],CADASTROS!$B$3:$I$1946,6,0),"")</f>
        <v/>
      </c>
      <c r="H31" s="143" t="str">
        <f>IFERROR(VLOOKUP(Tabela8[[#This Row],[ID]],CADASTROS!$B$3:$I$1946,7,0),"")</f>
        <v/>
      </c>
      <c r="I31"/>
      <c r="J31"/>
      <c r="K31" s="135" t="str">
        <f>IFERROR(VLOOKUP(Tabela8[[#This Row],[ID]],Tabela7[],11,0),"")</f>
        <v/>
      </c>
      <c r="L31" s="136" t="e">
        <f>Tabela8[[#This Row],[Latas a Pagar]]*#REF!</f>
        <v>#VALUE!</v>
      </c>
    </row>
    <row r="32" spans="2:12" x14ac:dyDescent="0.3">
      <c r="B32" s="143">
        <f>VALUE('CONTROLE DE PRODUÇÃO'!B31)</f>
        <v>0</v>
      </c>
      <c r="C32" s="142" t="str">
        <f>IFERROR(VLOOKUP(Tabela8[[#This Row],[ID]],Tabela7[],2,0),"")</f>
        <v/>
      </c>
      <c r="D32" s="142" t="e">
        <f>VLOOKUP(Tabela8[[#This Row],[ID]],CADASTROS!$B$3:$I$1946,3,0)</f>
        <v>#N/A</v>
      </c>
      <c r="E32" s="143" t="str">
        <f>IFERROR(VLOOKUP(Tabela8[[#This Row],[ID]],CADASTROS!$B$3:$I$1946,4,0),"")</f>
        <v/>
      </c>
      <c r="F32" s="143" t="str">
        <f>IFERROR(VLOOKUP(Tabela8[[#This Row],[ID]],CADASTROS!$B$3:$I$1946,5,0),"")</f>
        <v/>
      </c>
      <c r="G32" s="143" t="str">
        <f>IFERROR(VLOOKUP(Tabela8[[#This Row],[ID]],CADASTROS!$B$3:$I$1946,6,0),"")</f>
        <v/>
      </c>
      <c r="H32" s="143" t="str">
        <f>IFERROR(VLOOKUP(Tabela8[[#This Row],[ID]],CADASTROS!$B$3:$I$1946,7,0),"")</f>
        <v/>
      </c>
      <c r="I32"/>
      <c r="J32"/>
      <c r="K32" s="135" t="str">
        <f>IFERROR(VLOOKUP(Tabela8[[#This Row],[ID]],Tabela7[],11,0),"")</f>
        <v/>
      </c>
      <c r="L32" s="136" t="e">
        <f>Tabela8[[#This Row],[Latas a Pagar]]*#REF!</f>
        <v>#VALUE!</v>
      </c>
    </row>
    <row r="33" spans="2:12" x14ac:dyDescent="0.3">
      <c r="B33" s="143">
        <f>VALUE('CONTROLE DE PRODUÇÃO'!B32)</f>
        <v>0</v>
      </c>
      <c r="C33" s="142" t="str">
        <f>IFERROR(VLOOKUP(Tabela8[[#This Row],[ID]],Tabela7[],2,0),"")</f>
        <v/>
      </c>
      <c r="D33" s="142" t="e">
        <f>VLOOKUP(Tabela8[[#This Row],[ID]],CADASTROS!$B$3:$I$1946,3,0)</f>
        <v>#N/A</v>
      </c>
      <c r="E33" s="143" t="str">
        <f>IFERROR(VLOOKUP(Tabela8[[#This Row],[ID]],CADASTROS!$B$3:$I$1946,4,0),"")</f>
        <v/>
      </c>
      <c r="F33" s="143" t="str">
        <f>IFERROR(VLOOKUP(Tabela8[[#This Row],[ID]],CADASTROS!$B$3:$I$1946,5,0),"")</f>
        <v/>
      </c>
      <c r="G33" s="143" t="str">
        <f>IFERROR(VLOOKUP(Tabela8[[#This Row],[ID]],CADASTROS!$B$3:$I$1946,6,0),"")</f>
        <v/>
      </c>
      <c r="H33" s="143" t="str">
        <f>IFERROR(VLOOKUP(Tabela8[[#This Row],[ID]],CADASTROS!$B$3:$I$1946,7,0),"")</f>
        <v/>
      </c>
      <c r="I33"/>
      <c r="J33"/>
      <c r="K33" s="135" t="str">
        <f>IFERROR(VLOOKUP(Tabela8[[#This Row],[ID]],Tabela7[],11,0),"")</f>
        <v/>
      </c>
      <c r="L33" s="136" t="e">
        <f>Tabela8[[#This Row],[Latas a Pagar]]*#REF!</f>
        <v>#VALUE!</v>
      </c>
    </row>
    <row r="34" spans="2:12" x14ac:dyDescent="0.3">
      <c r="B34" s="143">
        <f>VALUE('CONTROLE DE PRODUÇÃO'!B33)</f>
        <v>0</v>
      </c>
      <c r="C34" s="142" t="str">
        <f>IFERROR(VLOOKUP(Tabela8[[#This Row],[ID]],Tabela7[],2,0),"")</f>
        <v/>
      </c>
      <c r="D34" s="142" t="e">
        <f>VLOOKUP(Tabela8[[#This Row],[ID]],CADASTROS!$B$3:$I$1946,3,0)</f>
        <v>#N/A</v>
      </c>
      <c r="E34" s="143" t="str">
        <f>IFERROR(VLOOKUP(Tabela8[[#This Row],[ID]],CADASTROS!$B$3:$I$1946,4,0),"")</f>
        <v/>
      </c>
      <c r="F34" s="143" t="str">
        <f>IFERROR(VLOOKUP(Tabela8[[#This Row],[ID]],CADASTROS!$B$3:$I$1946,5,0),"")</f>
        <v/>
      </c>
      <c r="G34" s="143" t="str">
        <f>IFERROR(VLOOKUP(Tabela8[[#This Row],[ID]],CADASTROS!$B$3:$I$1946,6,0),"")</f>
        <v/>
      </c>
      <c r="H34" s="143" t="str">
        <f>IFERROR(VLOOKUP(Tabela8[[#This Row],[ID]],CADASTROS!$B$3:$I$1946,7,0),"")</f>
        <v/>
      </c>
      <c r="I34"/>
      <c r="J34"/>
      <c r="K34" s="135" t="str">
        <f>IFERROR(VLOOKUP(Tabela8[[#This Row],[ID]],Tabela7[],11,0),"")</f>
        <v/>
      </c>
      <c r="L34" s="136" t="e">
        <f>Tabela8[[#This Row],[Latas a Pagar]]*#REF!</f>
        <v>#VALUE!</v>
      </c>
    </row>
    <row r="35" spans="2:12" x14ac:dyDescent="0.3">
      <c r="B35" s="143">
        <f>VALUE('CONTROLE DE PRODUÇÃO'!B34)</f>
        <v>0</v>
      </c>
      <c r="C35" s="142" t="str">
        <f>IFERROR(VLOOKUP(Tabela8[[#This Row],[ID]],Tabela7[],2,0),"")</f>
        <v/>
      </c>
      <c r="D35" s="142" t="e">
        <f>VLOOKUP(Tabela8[[#This Row],[ID]],CADASTROS!$B$3:$I$1946,3,0)</f>
        <v>#N/A</v>
      </c>
      <c r="E35" s="143" t="str">
        <f>IFERROR(VLOOKUP(Tabela8[[#This Row],[ID]],CADASTROS!$B$3:$I$1946,4,0),"")</f>
        <v/>
      </c>
      <c r="F35" s="143" t="str">
        <f>IFERROR(VLOOKUP(Tabela8[[#This Row],[ID]],CADASTROS!$B$3:$I$1946,5,0),"")</f>
        <v/>
      </c>
      <c r="G35" s="143" t="str">
        <f>IFERROR(VLOOKUP(Tabela8[[#This Row],[ID]],CADASTROS!$B$3:$I$1946,6,0),"")</f>
        <v/>
      </c>
      <c r="H35" s="143" t="str">
        <f>IFERROR(VLOOKUP(Tabela8[[#This Row],[ID]],CADASTROS!$B$3:$I$1946,7,0),"")</f>
        <v/>
      </c>
      <c r="I35"/>
      <c r="J35"/>
      <c r="K35" s="135" t="str">
        <f>IFERROR(VLOOKUP(Tabela8[[#This Row],[ID]],Tabela7[],11,0),"")</f>
        <v/>
      </c>
      <c r="L35" s="136" t="e">
        <f>Tabela8[[#This Row],[Latas a Pagar]]*#REF!</f>
        <v>#VALUE!</v>
      </c>
    </row>
    <row r="36" spans="2:12" x14ac:dyDescent="0.3">
      <c r="B36" s="143">
        <f>VALUE('CONTROLE DE PRODUÇÃO'!B35)</f>
        <v>0</v>
      </c>
      <c r="C36" s="142" t="str">
        <f>IFERROR(VLOOKUP(Tabela8[[#This Row],[ID]],Tabela7[],2,0),"")</f>
        <v/>
      </c>
      <c r="D36" s="142" t="e">
        <f>VLOOKUP(Tabela8[[#This Row],[ID]],CADASTROS!$B$3:$I$1946,3,0)</f>
        <v>#N/A</v>
      </c>
      <c r="E36" s="143" t="str">
        <f>IFERROR(VLOOKUP(Tabela8[[#This Row],[ID]],CADASTROS!$B$3:$I$1946,4,0),"")</f>
        <v/>
      </c>
      <c r="F36" s="143" t="str">
        <f>IFERROR(VLOOKUP(Tabela8[[#This Row],[ID]],CADASTROS!$B$3:$I$1946,5,0),"")</f>
        <v/>
      </c>
      <c r="G36" s="143" t="str">
        <f>IFERROR(VLOOKUP(Tabela8[[#This Row],[ID]],CADASTROS!$B$3:$I$1946,6,0),"")</f>
        <v/>
      </c>
      <c r="H36" s="143" t="str">
        <f>IFERROR(VLOOKUP(Tabela8[[#This Row],[ID]],CADASTROS!$B$3:$I$1946,7,0),"")</f>
        <v/>
      </c>
      <c r="I36"/>
      <c r="J36"/>
      <c r="K36" s="135" t="str">
        <f>IFERROR(VLOOKUP(Tabela8[[#This Row],[ID]],Tabela7[],11,0),"")</f>
        <v/>
      </c>
      <c r="L36" s="136" t="e">
        <f>Tabela8[[#This Row],[Latas a Pagar]]*#REF!</f>
        <v>#VALUE!</v>
      </c>
    </row>
    <row r="37" spans="2:12" x14ac:dyDescent="0.3">
      <c r="B37" s="143">
        <f>VALUE('CONTROLE DE PRODUÇÃO'!B36)</f>
        <v>0</v>
      </c>
      <c r="C37" s="142" t="str">
        <f>IFERROR(VLOOKUP(Tabela8[[#This Row],[ID]],Tabela7[],2,0),"")</f>
        <v/>
      </c>
      <c r="D37" s="142" t="e">
        <f>VLOOKUP(Tabela8[[#This Row],[ID]],CADASTROS!$B$3:$I$1946,3,0)</f>
        <v>#N/A</v>
      </c>
      <c r="E37" s="143" t="str">
        <f>IFERROR(VLOOKUP(Tabela8[[#This Row],[ID]],CADASTROS!$B$3:$I$1946,4,0),"")</f>
        <v/>
      </c>
      <c r="F37" s="143" t="str">
        <f>IFERROR(VLOOKUP(Tabela8[[#This Row],[ID]],CADASTROS!$B$3:$I$1946,5,0),"")</f>
        <v/>
      </c>
      <c r="G37" s="143" t="str">
        <f>IFERROR(VLOOKUP(Tabela8[[#This Row],[ID]],CADASTROS!$B$3:$I$1946,6,0),"")</f>
        <v/>
      </c>
      <c r="H37" s="143" t="str">
        <f>IFERROR(VLOOKUP(Tabela8[[#This Row],[ID]],CADASTROS!$B$3:$I$1946,7,0),"")</f>
        <v/>
      </c>
      <c r="I37"/>
      <c r="J37"/>
      <c r="K37" s="135" t="str">
        <f>IFERROR(VLOOKUP(Tabela8[[#This Row],[ID]],Tabela7[],11,0),"")</f>
        <v/>
      </c>
      <c r="L37" s="136" t="e">
        <f>Tabela8[[#This Row],[Latas a Pagar]]*#REF!</f>
        <v>#VALUE!</v>
      </c>
    </row>
    <row r="38" spans="2:12" x14ac:dyDescent="0.3">
      <c r="B38" s="143">
        <f>VALUE('CONTROLE DE PRODUÇÃO'!B37)</f>
        <v>0</v>
      </c>
      <c r="C38" s="142" t="str">
        <f>IFERROR(VLOOKUP(Tabela8[[#This Row],[ID]],Tabela7[],2,0),"")</f>
        <v/>
      </c>
      <c r="D38" s="142" t="e">
        <f>VLOOKUP(Tabela8[[#This Row],[ID]],CADASTROS!$B$3:$I$1946,3,0)</f>
        <v>#N/A</v>
      </c>
      <c r="E38" s="143" t="str">
        <f>IFERROR(VLOOKUP(Tabela8[[#This Row],[ID]],CADASTROS!$B$3:$I$1946,4,0),"")</f>
        <v/>
      </c>
      <c r="F38" s="143" t="str">
        <f>IFERROR(VLOOKUP(Tabela8[[#This Row],[ID]],CADASTROS!$B$3:$I$1946,5,0),"")</f>
        <v/>
      </c>
      <c r="G38" s="143" t="str">
        <f>IFERROR(VLOOKUP(Tabela8[[#This Row],[ID]],CADASTROS!$B$3:$I$1946,6,0),"")</f>
        <v/>
      </c>
      <c r="H38" s="143" t="str">
        <f>IFERROR(VLOOKUP(Tabela8[[#This Row],[ID]],CADASTROS!$B$3:$I$1946,7,0),"")</f>
        <v/>
      </c>
      <c r="I38"/>
      <c r="J38"/>
      <c r="K38" s="135" t="str">
        <f>IFERROR(VLOOKUP(Tabela8[[#This Row],[ID]],Tabela7[],11,0),"")</f>
        <v/>
      </c>
      <c r="L38" s="136" t="e">
        <f>Tabela8[[#This Row],[Latas a Pagar]]*#REF!</f>
        <v>#VALUE!</v>
      </c>
    </row>
    <row r="39" spans="2:12" x14ac:dyDescent="0.3">
      <c r="B39" s="143">
        <f>VALUE('CONTROLE DE PRODUÇÃO'!B38)</f>
        <v>0</v>
      </c>
      <c r="C39" s="142" t="str">
        <f>IFERROR(VLOOKUP(Tabela8[[#This Row],[ID]],Tabela7[],2,0),"")</f>
        <v/>
      </c>
      <c r="D39" s="142" t="e">
        <f>VLOOKUP(Tabela8[[#This Row],[ID]],CADASTROS!$B$3:$I$1946,3,0)</f>
        <v>#N/A</v>
      </c>
      <c r="E39" s="143" t="str">
        <f>IFERROR(VLOOKUP(Tabela8[[#This Row],[ID]],CADASTROS!$B$3:$I$1946,4,0),"")</f>
        <v/>
      </c>
      <c r="F39" s="143" t="str">
        <f>IFERROR(VLOOKUP(Tabela8[[#This Row],[ID]],CADASTROS!$B$3:$I$1946,5,0),"")</f>
        <v/>
      </c>
      <c r="G39" s="143" t="str">
        <f>IFERROR(VLOOKUP(Tabela8[[#This Row],[ID]],CADASTROS!$B$3:$I$1946,6,0),"")</f>
        <v/>
      </c>
      <c r="H39" s="143" t="str">
        <f>IFERROR(VLOOKUP(Tabela8[[#This Row],[ID]],CADASTROS!$B$3:$I$1946,7,0),"")</f>
        <v/>
      </c>
      <c r="I39"/>
      <c r="J39"/>
      <c r="K39" s="135" t="str">
        <f>IFERROR(VLOOKUP(Tabela8[[#This Row],[ID]],Tabela7[],11,0),"")</f>
        <v/>
      </c>
      <c r="L39" s="136" t="e">
        <f>Tabela8[[#This Row],[Latas a Pagar]]*#REF!</f>
        <v>#VALUE!</v>
      </c>
    </row>
    <row r="40" spans="2:12" x14ac:dyDescent="0.3">
      <c r="B40" s="143">
        <f>VALUE('CONTROLE DE PRODUÇÃO'!B39)</f>
        <v>0</v>
      </c>
      <c r="C40" s="142" t="str">
        <f>IFERROR(VLOOKUP(Tabela8[[#This Row],[ID]],Tabela7[],2,0),"")</f>
        <v/>
      </c>
      <c r="D40" s="142" t="e">
        <f>VLOOKUP(Tabela8[[#This Row],[ID]],CADASTROS!$B$3:$I$1946,3,0)</f>
        <v>#N/A</v>
      </c>
      <c r="E40" s="143" t="str">
        <f>IFERROR(VLOOKUP(Tabela8[[#This Row],[ID]],CADASTROS!$B$3:$I$1946,4,0),"")</f>
        <v/>
      </c>
      <c r="F40" s="143" t="str">
        <f>IFERROR(VLOOKUP(Tabela8[[#This Row],[ID]],CADASTROS!$B$3:$I$1946,5,0),"")</f>
        <v/>
      </c>
      <c r="G40" s="143" t="str">
        <f>IFERROR(VLOOKUP(Tabela8[[#This Row],[ID]],CADASTROS!$B$3:$I$1946,6,0),"")</f>
        <v/>
      </c>
      <c r="H40" s="143" t="str">
        <f>IFERROR(VLOOKUP(Tabela8[[#This Row],[ID]],CADASTROS!$B$3:$I$1946,7,0),"")</f>
        <v/>
      </c>
      <c r="I40"/>
      <c r="J40"/>
      <c r="K40" s="135" t="str">
        <f>IFERROR(VLOOKUP(Tabela8[[#This Row],[ID]],Tabela7[],11,0),"")</f>
        <v/>
      </c>
      <c r="L40" s="136" t="e">
        <f>Tabela8[[#This Row],[Latas a Pagar]]*#REF!</f>
        <v>#VALUE!</v>
      </c>
    </row>
    <row r="41" spans="2:12" x14ac:dyDescent="0.3">
      <c r="B41" s="143">
        <f>VALUE('CONTROLE DE PRODUÇÃO'!B40)</f>
        <v>0</v>
      </c>
      <c r="C41" s="142" t="str">
        <f>IFERROR(VLOOKUP(Tabela8[[#This Row],[ID]],Tabela7[],2,0),"")</f>
        <v/>
      </c>
      <c r="D41" s="142" t="e">
        <f>VLOOKUP(Tabela8[[#This Row],[ID]],CADASTROS!$B$3:$I$1946,3,0)</f>
        <v>#N/A</v>
      </c>
      <c r="E41" s="143" t="str">
        <f>IFERROR(VLOOKUP(Tabela8[[#This Row],[ID]],CADASTROS!$B$3:$I$1946,4,0),"")</f>
        <v/>
      </c>
      <c r="F41" s="143" t="str">
        <f>IFERROR(VLOOKUP(Tabela8[[#This Row],[ID]],CADASTROS!$B$3:$I$1946,5,0),"")</f>
        <v/>
      </c>
      <c r="G41" s="143" t="str">
        <f>IFERROR(VLOOKUP(Tabela8[[#This Row],[ID]],CADASTROS!$B$3:$I$1946,6,0),"")</f>
        <v/>
      </c>
      <c r="H41" s="143" t="str">
        <f>IFERROR(VLOOKUP(Tabela8[[#This Row],[ID]],CADASTROS!$B$3:$I$1946,7,0),"")</f>
        <v/>
      </c>
      <c r="I41"/>
      <c r="J41"/>
      <c r="K41" s="135" t="str">
        <f>IFERROR(VLOOKUP(Tabela8[[#This Row],[ID]],Tabela7[],11,0),"")</f>
        <v/>
      </c>
      <c r="L41" s="136" t="e">
        <f>Tabela8[[#This Row],[Latas a Pagar]]*#REF!</f>
        <v>#VALUE!</v>
      </c>
    </row>
    <row r="42" spans="2:12" x14ac:dyDescent="0.3">
      <c r="B42" s="143">
        <f>VALUE('CONTROLE DE PRODUÇÃO'!B41)</f>
        <v>0</v>
      </c>
      <c r="C42" s="142" t="str">
        <f>IFERROR(VLOOKUP(Tabela8[[#This Row],[ID]],Tabela7[],2,0),"")</f>
        <v/>
      </c>
      <c r="D42" s="142" t="e">
        <f>VLOOKUP(Tabela8[[#This Row],[ID]],CADASTROS!$B$3:$I$1946,3,0)</f>
        <v>#N/A</v>
      </c>
      <c r="E42" s="143" t="str">
        <f>IFERROR(VLOOKUP(Tabela8[[#This Row],[ID]],CADASTROS!$B$3:$I$1946,4,0),"")</f>
        <v/>
      </c>
      <c r="F42" s="143" t="str">
        <f>IFERROR(VLOOKUP(Tabela8[[#This Row],[ID]],CADASTROS!$B$3:$I$1946,5,0),"")</f>
        <v/>
      </c>
      <c r="G42" s="143" t="str">
        <f>IFERROR(VLOOKUP(Tabela8[[#This Row],[ID]],CADASTROS!$B$3:$I$1946,6,0),"")</f>
        <v/>
      </c>
      <c r="H42" s="143" t="str">
        <f>IFERROR(VLOOKUP(Tabela8[[#This Row],[ID]],CADASTROS!$B$3:$I$1946,7,0),"")</f>
        <v/>
      </c>
      <c r="I42"/>
      <c r="J42"/>
      <c r="K42" s="135" t="str">
        <f>IFERROR(VLOOKUP(Tabela8[[#This Row],[ID]],Tabela7[],11,0),"")</f>
        <v/>
      </c>
      <c r="L42" s="136" t="e">
        <f>Tabela8[[#This Row],[Latas a Pagar]]*#REF!</f>
        <v>#VALUE!</v>
      </c>
    </row>
    <row r="43" spans="2:12" x14ac:dyDescent="0.3">
      <c r="B43" s="143">
        <f>VALUE('CONTROLE DE PRODUÇÃO'!B42)</f>
        <v>0</v>
      </c>
      <c r="C43" s="142" t="str">
        <f>IFERROR(VLOOKUP(Tabela8[[#This Row],[ID]],Tabela7[],2,0),"")</f>
        <v/>
      </c>
      <c r="D43" s="142" t="e">
        <f>VLOOKUP(Tabela8[[#This Row],[ID]],CADASTROS!$B$3:$I$1946,3,0)</f>
        <v>#N/A</v>
      </c>
      <c r="E43" s="143" t="str">
        <f>IFERROR(VLOOKUP(Tabela8[[#This Row],[ID]],CADASTROS!$B$3:$I$1946,4,0),"")</f>
        <v/>
      </c>
      <c r="F43" s="143" t="str">
        <f>IFERROR(VLOOKUP(Tabela8[[#This Row],[ID]],CADASTROS!$B$3:$I$1946,5,0),"")</f>
        <v/>
      </c>
      <c r="G43" s="143" t="str">
        <f>IFERROR(VLOOKUP(Tabela8[[#This Row],[ID]],CADASTROS!$B$3:$I$1946,6,0),"")</f>
        <v/>
      </c>
      <c r="H43" s="143" t="str">
        <f>IFERROR(VLOOKUP(Tabela8[[#This Row],[ID]],CADASTROS!$B$3:$I$1946,7,0),"")</f>
        <v/>
      </c>
      <c r="I43"/>
      <c r="J43"/>
      <c r="K43" s="135" t="str">
        <f>IFERROR(VLOOKUP(Tabela8[[#This Row],[ID]],Tabela7[],11,0),"")</f>
        <v/>
      </c>
      <c r="L43" s="136" t="e">
        <f>Tabela8[[#This Row],[Latas a Pagar]]*#REF!</f>
        <v>#VALUE!</v>
      </c>
    </row>
    <row r="44" spans="2:12" x14ac:dyDescent="0.3">
      <c r="B44" s="143">
        <f>VALUE('CONTROLE DE PRODUÇÃO'!B43)</f>
        <v>0</v>
      </c>
      <c r="C44" s="142" t="str">
        <f>IFERROR(VLOOKUP(Tabela8[[#This Row],[ID]],Tabela7[],2,0),"")</f>
        <v/>
      </c>
      <c r="D44" s="142" t="e">
        <f>VLOOKUP(Tabela8[[#This Row],[ID]],CADASTROS!$B$3:$I$1946,3,0)</f>
        <v>#N/A</v>
      </c>
      <c r="E44" s="143" t="str">
        <f>IFERROR(VLOOKUP(Tabela8[[#This Row],[ID]],CADASTROS!$B$3:$I$1946,4,0),"")</f>
        <v/>
      </c>
      <c r="F44" s="143" t="str">
        <f>IFERROR(VLOOKUP(Tabela8[[#This Row],[ID]],CADASTROS!$B$3:$I$1946,5,0),"")</f>
        <v/>
      </c>
      <c r="G44" s="143" t="str">
        <f>IFERROR(VLOOKUP(Tabela8[[#This Row],[ID]],CADASTROS!$B$3:$I$1946,6,0),"")</f>
        <v/>
      </c>
      <c r="H44" s="143" t="str">
        <f>IFERROR(VLOOKUP(Tabela8[[#This Row],[ID]],CADASTROS!$B$3:$I$1946,7,0),"")</f>
        <v/>
      </c>
      <c r="I44"/>
      <c r="J44"/>
      <c r="K44" s="135" t="str">
        <f>IFERROR(VLOOKUP(Tabela8[[#This Row],[ID]],Tabela7[],11,0),"")</f>
        <v/>
      </c>
      <c r="L44" s="136" t="e">
        <f>Tabela8[[#This Row],[Latas a Pagar]]*#REF!</f>
        <v>#VALUE!</v>
      </c>
    </row>
    <row r="45" spans="2:12" x14ac:dyDescent="0.3">
      <c r="B45" s="143">
        <f>VALUE('CONTROLE DE PRODUÇÃO'!B44)</f>
        <v>0</v>
      </c>
      <c r="C45" s="142" t="str">
        <f>IFERROR(VLOOKUP(Tabela8[[#This Row],[ID]],Tabela7[],2,0),"")</f>
        <v/>
      </c>
      <c r="D45" s="142" t="e">
        <f>VLOOKUP(Tabela8[[#This Row],[ID]],CADASTROS!$B$3:$I$1946,3,0)</f>
        <v>#N/A</v>
      </c>
      <c r="E45" s="143" t="str">
        <f>IFERROR(VLOOKUP(Tabela8[[#This Row],[ID]],CADASTROS!$B$3:$I$1946,4,0),"")</f>
        <v/>
      </c>
      <c r="F45" s="143" t="str">
        <f>IFERROR(VLOOKUP(Tabela8[[#This Row],[ID]],CADASTROS!$B$3:$I$1946,5,0),"")</f>
        <v/>
      </c>
      <c r="G45" s="143" t="str">
        <f>IFERROR(VLOOKUP(Tabela8[[#This Row],[ID]],CADASTROS!$B$3:$I$1946,6,0),"")</f>
        <v/>
      </c>
      <c r="H45" s="143" t="str">
        <f>IFERROR(VLOOKUP(Tabela8[[#This Row],[ID]],CADASTROS!$B$3:$I$1946,7,0),"")</f>
        <v/>
      </c>
      <c r="I45"/>
      <c r="J45"/>
      <c r="K45" s="135" t="str">
        <f>IFERROR(VLOOKUP(Tabela8[[#This Row],[ID]],Tabela7[],11,0),"")</f>
        <v/>
      </c>
      <c r="L45" s="136" t="e">
        <f>Tabela8[[#This Row],[Latas a Pagar]]*#REF!</f>
        <v>#VALUE!</v>
      </c>
    </row>
    <row r="46" spans="2:12" x14ac:dyDescent="0.3">
      <c r="B46" s="143">
        <f>VALUE('CONTROLE DE PRODUÇÃO'!B45)</f>
        <v>0</v>
      </c>
      <c r="C46" s="142" t="str">
        <f>IFERROR(VLOOKUP(Tabela8[[#This Row],[ID]],Tabela7[],2,0),"")</f>
        <v/>
      </c>
      <c r="D46" s="142" t="e">
        <f>VLOOKUP(Tabela8[[#This Row],[ID]],CADASTROS!$B$3:$I$1946,3,0)</f>
        <v>#N/A</v>
      </c>
      <c r="E46" s="143" t="str">
        <f>IFERROR(VLOOKUP(Tabela8[[#This Row],[ID]],CADASTROS!$B$3:$I$1946,4,0),"")</f>
        <v/>
      </c>
      <c r="F46" s="143" t="str">
        <f>IFERROR(VLOOKUP(Tabela8[[#This Row],[ID]],CADASTROS!$B$3:$I$1946,5,0),"")</f>
        <v/>
      </c>
      <c r="G46" s="143" t="str">
        <f>IFERROR(VLOOKUP(Tabela8[[#This Row],[ID]],CADASTROS!$B$3:$I$1946,6,0),"")</f>
        <v/>
      </c>
      <c r="H46" s="143" t="str">
        <f>IFERROR(VLOOKUP(Tabela8[[#This Row],[ID]],CADASTROS!$B$3:$I$1946,7,0),"")</f>
        <v/>
      </c>
      <c r="I46"/>
      <c r="J46"/>
      <c r="K46" s="135" t="str">
        <f>IFERROR(VLOOKUP(Tabela8[[#This Row],[ID]],Tabela7[],11,0),"")</f>
        <v/>
      </c>
      <c r="L46" s="136" t="e">
        <f>Tabela8[[#This Row],[Latas a Pagar]]*#REF!</f>
        <v>#VALUE!</v>
      </c>
    </row>
    <row r="47" spans="2:12" x14ac:dyDescent="0.3">
      <c r="B47" s="143">
        <f>VALUE('CONTROLE DE PRODUÇÃO'!B46)</f>
        <v>0</v>
      </c>
      <c r="C47" s="142" t="str">
        <f>IFERROR(VLOOKUP(Tabela8[[#This Row],[ID]],Tabela7[],2,0),"")</f>
        <v/>
      </c>
      <c r="D47" s="142" t="e">
        <f>VLOOKUP(Tabela8[[#This Row],[ID]],CADASTROS!$B$3:$I$1946,3,0)</f>
        <v>#N/A</v>
      </c>
      <c r="E47" s="143" t="str">
        <f>IFERROR(VLOOKUP(Tabela8[[#This Row],[ID]],CADASTROS!$B$3:$I$1946,4,0),"")</f>
        <v/>
      </c>
      <c r="F47" s="143" t="str">
        <f>IFERROR(VLOOKUP(Tabela8[[#This Row],[ID]],CADASTROS!$B$3:$I$1946,5,0),"")</f>
        <v/>
      </c>
      <c r="G47" s="143" t="str">
        <f>IFERROR(VLOOKUP(Tabela8[[#This Row],[ID]],CADASTROS!$B$3:$I$1946,6,0),"")</f>
        <v/>
      </c>
      <c r="H47" s="143" t="str">
        <f>IFERROR(VLOOKUP(Tabela8[[#This Row],[ID]],CADASTROS!$B$3:$I$1946,7,0),"")</f>
        <v/>
      </c>
      <c r="I47"/>
      <c r="J47"/>
      <c r="K47" s="135" t="str">
        <f>IFERROR(VLOOKUP(Tabela8[[#This Row],[ID]],Tabela7[],11,0),"")</f>
        <v/>
      </c>
      <c r="L47" s="136" t="e">
        <f>Tabela8[[#This Row],[Latas a Pagar]]*#REF!</f>
        <v>#VALUE!</v>
      </c>
    </row>
    <row r="48" spans="2:12" x14ac:dyDescent="0.3">
      <c r="B48" s="143">
        <f>VALUE('CONTROLE DE PRODUÇÃO'!B47)</f>
        <v>0</v>
      </c>
      <c r="C48" s="142" t="str">
        <f>IFERROR(VLOOKUP(Tabela8[[#This Row],[ID]],Tabela7[],2,0),"")</f>
        <v/>
      </c>
      <c r="D48" s="142" t="e">
        <f>VLOOKUP(Tabela8[[#This Row],[ID]],CADASTROS!$B$3:$I$1946,3,0)</f>
        <v>#N/A</v>
      </c>
      <c r="E48" s="143" t="str">
        <f>IFERROR(VLOOKUP(Tabela8[[#This Row],[ID]],CADASTROS!$B$3:$I$1946,4,0),"")</f>
        <v/>
      </c>
      <c r="F48" s="143" t="str">
        <f>IFERROR(VLOOKUP(Tabela8[[#This Row],[ID]],CADASTROS!$B$3:$I$1946,5,0),"")</f>
        <v/>
      </c>
      <c r="G48" s="143" t="str">
        <f>IFERROR(VLOOKUP(Tabela8[[#This Row],[ID]],CADASTROS!$B$3:$I$1946,6,0),"")</f>
        <v/>
      </c>
      <c r="H48" s="143" t="str">
        <f>IFERROR(VLOOKUP(Tabela8[[#This Row],[ID]],CADASTROS!$B$3:$I$1946,7,0),"")</f>
        <v/>
      </c>
      <c r="I48"/>
      <c r="J48"/>
      <c r="K48" s="135" t="str">
        <f>IFERROR(VLOOKUP(Tabela8[[#This Row],[ID]],Tabela7[],11,0),"")</f>
        <v/>
      </c>
      <c r="L48" s="136" t="e">
        <f>Tabela8[[#This Row],[Latas a Pagar]]*#REF!</f>
        <v>#VALUE!</v>
      </c>
    </row>
    <row r="49" spans="2:12" x14ac:dyDescent="0.3">
      <c r="B49" s="143">
        <f>VALUE('CONTROLE DE PRODUÇÃO'!B48)</f>
        <v>0</v>
      </c>
      <c r="C49" s="142" t="str">
        <f>IFERROR(VLOOKUP(Tabela8[[#This Row],[ID]],Tabela7[],2,0),"")</f>
        <v/>
      </c>
      <c r="D49" s="142" t="e">
        <f>VLOOKUP(Tabela8[[#This Row],[ID]],CADASTROS!$B$3:$I$1946,3,0)</f>
        <v>#N/A</v>
      </c>
      <c r="E49" s="143" t="str">
        <f>IFERROR(VLOOKUP(Tabela8[[#This Row],[ID]],CADASTROS!$B$3:$I$1946,4,0),"")</f>
        <v/>
      </c>
      <c r="F49" s="143" t="str">
        <f>IFERROR(VLOOKUP(Tabela8[[#This Row],[ID]],CADASTROS!$B$3:$I$1946,5,0),"")</f>
        <v/>
      </c>
      <c r="G49" s="143" t="str">
        <f>IFERROR(VLOOKUP(Tabela8[[#This Row],[ID]],CADASTROS!$B$3:$I$1946,6,0),"")</f>
        <v/>
      </c>
      <c r="H49" s="143" t="str">
        <f>IFERROR(VLOOKUP(Tabela8[[#This Row],[ID]],CADASTROS!$B$3:$I$1946,7,0),"")</f>
        <v/>
      </c>
      <c r="I49"/>
      <c r="J49"/>
      <c r="K49" s="135" t="str">
        <f>IFERROR(VLOOKUP(Tabela8[[#This Row],[ID]],Tabela7[],11,0),"")</f>
        <v/>
      </c>
      <c r="L49" s="136" t="e">
        <f>Tabela8[[#This Row],[Latas a Pagar]]*#REF!</f>
        <v>#VALUE!</v>
      </c>
    </row>
    <row r="50" spans="2:12" x14ac:dyDescent="0.3">
      <c r="B50" s="143">
        <f>VALUE('CONTROLE DE PRODUÇÃO'!B49)</f>
        <v>0</v>
      </c>
      <c r="C50" s="142" t="str">
        <f>IFERROR(VLOOKUP(Tabela8[[#This Row],[ID]],Tabela7[],2,0),"")</f>
        <v/>
      </c>
      <c r="D50" s="142" t="e">
        <f>VLOOKUP(Tabela8[[#This Row],[ID]],CADASTROS!$B$3:$I$1946,3,0)</f>
        <v>#N/A</v>
      </c>
      <c r="E50" s="143" t="str">
        <f>IFERROR(VLOOKUP(Tabela8[[#This Row],[ID]],CADASTROS!$B$3:$I$1946,4,0),"")</f>
        <v/>
      </c>
      <c r="F50" s="143" t="str">
        <f>IFERROR(VLOOKUP(Tabela8[[#This Row],[ID]],CADASTROS!$B$3:$I$1946,5,0),"")</f>
        <v/>
      </c>
      <c r="G50" s="143" t="str">
        <f>IFERROR(VLOOKUP(Tabela8[[#This Row],[ID]],CADASTROS!$B$3:$I$1946,6,0),"")</f>
        <v/>
      </c>
      <c r="H50" s="143" t="str">
        <f>IFERROR(VLOOKUP(Tabela8[[#This Row],[ID]],CADASTROS!$B$3:$I$1946,7,0),"")</f>
        <v/>
      </c>
      <c r="I50"/>
      <c r="J50"/>
      <c r="K50" s="135" t="str">
        <f>IFERROR(VLOOKUP(Tabela8[[#This Row],[ID]],Tabela7[],11,0),"")</f>
        <v/>
      </c>
      <c r="L50" s="136" t="e">
        <f>Tabela8[[#This Row],[Latas a Pagar]]*#REF!</f>
        <v>#VALUE!</v>
      </c>
    </row>
    <row r="51" spans="2:12" x14ac:dyDescent="0.3">
      <c r="B51" s="143">
        <f>VALUE('CONTROLE DE PRODUÇÃO'!B50)</f>
        <v>0</v>
      </c>
      <c r="C51" s="142" t="str">
        <f>IFERROR(VLOOKUP(Tabela8[[#This Row],[ID]],Tabela7[],2,0),"")</f>
        <v/>
      </c>
      <c r="D51" s="142" t="e">
        <f>VLOOKUP(Tabela8[[#This Row],[ID]],CADASTROS!$B$3:$I$1946,3,0)</f>
        <v>#N/A</v>
      </c>
      <c r="E51" s="143" t="str">
        <f>IFERROR(VLOOKUP(Tabela8[[#This Row],[ID]],CADASTROS!$B$3:$I$1946,4,0),"")</f>
        <v/>
      </c>
      <c r="F51" s="143" t="str">
        <f>IFERROR(VLOOKUP(Tabela8[[#This Row],[ID]],CADASTROS!$B$3:$I$1946,5,0),"")</f>
        <v/>
      </c>
      <c r="G51" s="143" t="str">
        <f>IFERROR(VLOOKUP(Tabela8[[#This Row],[ID]],CADASTROS!$B$3:$I$1946,6,0),"")</f>
        <v/>
      </c>
      <c r="H51" s="143" t="str">
        <f>IFERROR(VLOOKUP(Tabela8[[#This Row],[ID]],CADASTROS!$B$3:$I$1946,7,0),"")</f>
        <v/>
      </c>
      <c r="I51"/>
      <c r="J51"/>
      <c r="K51" s="135" t="str">
        <f>IFERROR(VLOOKUP(Tabela8[[#This Row],[ID]],Tabela7[],11,0),"")</f>
        <v/>
      </c>
      <c r="L51" s="136" t="e">
        <f>Tabela8[[#This Row],[Latas a Pagar]]*#REF!</f>
        <v>#VALUE!</v>
      </c>
    </row>
    <row r="52" spans="2:12" x14ac:dyDescent="0.3">
      <c r="B52" s="143">
        <f>VALUE('CONTROLE DE PRODUÇÃO'!B51)</f>
        <v>0</v>
      </c>
      <c r="C52" s="142" t="str">
        <f>IFERROR(VLOOKUP(Tabela8[[#This Row],[ID]],Tabela7[],2,0),"")</f>
        <v/>
      </c>
      <c r="D52" s="142" t="e">
        <f>VLOOKUP(Tabela8[[#This Row],[ID]],CADASTROS!$B$3:$I$1946,3,0)</f>
        <v>#N/A</v>
      </c>
      <c r="E52" s="143" t="str">
        <f>IFERROR(VLOOKUP(Tabela8[[#This Row],[ID]],CADASTROS!$B$3:$I$1946,4,0),"")</f>
        <v/>
      </c>
      <c r="F52" s="143" t="str">
        <f>IFERROR(VLOOKUP(Tabela8[[#This Row],[ID]],CADASTROS!$B$3:$I$1946,5,0),"")</f>
        <v/>
      </c>
      <c r="G52" s="143" t="str">
        <f>IFERROR(VLOOKUP(Tabela8[[#This Row],[ID]],CADASTROS!$B$3:$I$1946,6,0),"")</f>
        <v/>
      </c>
      <c r="H52" s="143" t="str">
        <f>IFERROR(VLOOKUP(Tabela8[[#This Row],[ID]],CADASTROS!$B$3:$I$1946,7,0),"")</f>
        <v/>
      </c>
      <c r="I52"/>
      <c r="J52"/>
      <c r="K52" s="135" t="str">
        <f>IFERROR(VLOOKUP(Tabela8[[#This Row],[ID]],Tabela7[],11,0),"")</f>
        <v/>
      </c>
      <c r="L52" s="136" t="e">
        <f>Tabela8[[#This Row],[Latas a Pagar]]*#REF!</f>
        <v>#VALUE!</v>
      </c>
    </row>
    <row r="53" spans="2:12" x14ac:dyDescent="0.3">
      <c r="B53" s="143">
        <f>VALUE('CONTROLE DE PRODUÇÃO'!B52)</f>
        <v>0</v>
      </c>
      <c r="C53" s="142" t="str">
        <f>IFERROR(VLOOKUP(Tabela8[[#This Row],[ID]],Tabela7[],2,0),"")</f>
        <v/>
      </c>
      <c r="D53" s="142" t="e">
        <f>VLOOKUP(Tabela8[[#This Row],[ID]],CADASTROS!$B$3:$I$1946,3,0)</f>
        <v>#N/A</v>
      </c>
      <c r="E53" s="143" t="str">
        <f>IFERROR(VLOOKUP(Tabela8[[#This Row],[ID]],CADASTROS!$B$3:$I$1946,4,0),"")</f>
        <v/>
      </c>
      <c r="F53" s="143" t="str">
        <f>IFERROR(VLOOKUP(Tabela8[[#This Row],[ID]],CADASTROS!$B$3:$I$1946,5,0),"")</f>
        <v/>
      </c>
      <c r="G53" s="143" t="str">
        <f>IFERROR(VLOOKUP(Tabela8[[#This Row],[ID]],CADASTROS!$B$3:$I$1946,6,0),"")</f>
        <v/>
      </c>
      <c r="H53" s="143" t="str">
        <f>IFERROR(VLOOKUP(Tabela8[[#This Row],[ID]],CADASTROS!$B$3:$I$1946,7,0),"")</f>
        <v/>
      </c>
      <c r="I53"/>
      <c r="J53"/>
      <c r="K53" s="135" t="str">
        <f>IFERROR(VLOOKUP(Tabela8[[#This Row],[ID]],Tabela7[],11,0),"")</f>
        <v/>
      </c>
      <c r="L53" s="136" t="e">
        <f>Tabela8[[#This Row],[Latas a Pagar]]*#REF!</f>
        <v>#VALUE!</v>
      </c>
    </row>
    <row r="54" spans="2:12" x14ac:dyDescent="0.3">
      <c r="B54" s="143">
        <f>VALUE('CONTROLE DE PRODUÇÃO'!B53)</f>
        <v>0</v>
      </c>
      <c r="C54" s="142" t="str">
        <f>IFERROR(VLOOKUP(Tabela8[[#This Row],[ID]],Tabela7[],2,0),"")</f>
        <v/>
      </c>
      <c r="D54" s="142" t="e">
        <f>VLOOKUP(Tabela8[[#This Row],[ID]],CADASTROS!$B$3:$I$1946,3,0)</f>
        <v>#N/A</v>
      </c>
      <c r="E54" s="143" t="str">
        <f>IFERROR(VLOOKUP(Tabela8[[#This Row],[ID]],CADASTROS!$B$3:$I$1946,4,0),"")</f>
        <v/>
      </c>
      <c r="F54" s="143" t="str">
        <f>IFERROR(VLOOKUP(Tabela8[[#This Row],[ID]],CADASTROS!$B$3:$I$1946,5,0),"")</f>
        <v/>
      </c>
      <c r="G54" s="143" t="str">
        <f>IFERROR(VLOOKUP(Tabela8[[#This Row],[ID]],CADASTROS!$B$3:$I$1946,6,0),"")</f>
        <v/>
      </c>
      <c r="H54" s="143" t="str">
        <f>IFERROR(VLOOKUP(Tabela8[[#This Row],[ID]],CADASTROS!$B$3:$I$1946,7,0),"")</f>
        <v/>
      </c>
      <c r="I54"/>
      <c r="J54"/>
      <c r="K54" s="135" t="str">
        <f>IFERROR(VLOOKUP(Tabela8[[#This Row],[ID]],Tabela7[],11,0),"")</f>
        <v/>
      </c>
      <c r="L54" s="136" t="e">
        <f>Tabela8[[#This Row],[Latas a Pagar]]*#REF!</f>
        <v>#VALUE!</v>
      </c>
    </row>
    <row r="55" spans="2:12" x14ac:dyDescent="0.3">
      <c r="B55" s="143">
        <f>VALUE('CONTROLE DE PRODUÇÃO'!B54)</f>
        <v>0</v>
      </c>
      <c r="C55" s="142" t="str">
        <f>IFERROR(VLOOKUP(Tabela8[[#This Row],[ID]],Tabela7[],2,0),"")</f>
        <v/>
      </c>
      <c r="D55" s="142" t="e">
        <f>VLOOKUP(Tabela8[[#This Row],[ID]],CADASTROS!$B$3:$I$1946,3,0)</f>
        <v>#N/A</v>
      </c>
      <c r="E55" s="143" t="str">
        <f>IFERROR(VLOOKUP(Tabela8[[#This Row],[ID]],CADASTROS!$B$3:$I$1946,4,0),"")</f>
        <v/>
      </c>
      <c r="F55" s="143" t="str">
        <f>IFERROR(VLOOKUP(Tabela8[[#This Row],[ID]],CADASTROS!$B$3:$I$1946,5,0),"")</f>
        <v/>
      </c>
      <c r="G55" s="143" t="str">
        <f>IFERROR(VLOOKUP(Tabela8[[#This Row],[ID]],CADASTROS!$B$3:$I$1946,6,0),"")</f>
        <v/>
      </c>
      <c r="H55" s="143" t="str">
        <f>IFERROR(VLOOKUP(Tabela8[[#This Row],[ID]],CADASTROS!$B$3:$I$1946,7,0),"")</f>
        <v/>
      </c>
      <c r="I55"/>
      <c r="J55"/>
      <c r="K55" s="135" t="str">
        <f>IFERROR(VLOOKUP(Tabela8[[#This Row],[ID]],Tabela7[],11,0),"")</f>
        <v/>
      </c>
      <c r="L55" s="136" t="e">
        <f>Tabela8[[#This Row],[Latas a Pagar]]*#REF!</f>
        <v>#VALUE!</v>
      </c>
    </row>
    <row r="56" spans="2:12" x14ac:dyDescent="0.3">
      <c r="B56" s="143">
        <f>VALUE('CONTROLE DE PRODUÇÃO'!B55)</f>
        <v>0</v>
      </c>
      <c r="C56" s="142" t="str">
        <f>IFERROR(VLOOKUP(Tabela8[[#This Row],[ID]],Tabela7[],2,0),"")</f>
        <v/>
      </c>
      <c r="D56" s="142" t="e">
        <f>VLOOKUP(Tabela8[[#This Row],[ID]],CADASTROS!$B$3:$I$1946,3,0)</f>
        <v>#N/A</v>
      </c>
      <c r="E56" s="143" t="str">
        <f>IFERROR(VLOOKUP(Tabela8[[#This Row],[ID]],CADASTROS!$B$3:$I$1946,4,0),"")</f>
        <v/>
      </c>
      <c r="F56" s="143" t="str">
        <f>IFERROR(VLOOKUP(Tabela8[[#This Row],[ID]],CADASTROS!$B$3:$I$1946,5,0),"")</f>
        <v/>
      </c>
      <c r="G56" s="143" t="str">
        <f>IFERROR(VLOOKUP(Tabela8[[#This Row],[ID]],CADASTROS!$B$3:$I$1946,6,0),"")</f>
        <v/>
      </c>
      <c r="H56" s="143" t="str">
        <f>IFERROR(VLOOKUP(Tabela8[[#This Row],[ID]],CADASTROS!$B$3:$I$1946,7,0),"")</f>
        <v/>
      </c>
      <c r="I56"/>
      <c r="J56"/>
      <c r="K56" s="135" t="str">
        <f>IFERROR(VLOOKUP(Tabela8[[#This Row],[ID]],Tabela7[],11,0),"")</f>
        <v/>
      </c>
      <c r="L56" s="136" t="e">
        <f>Tabela8[[#This Row],[Latas a Pagar]]*#REF!</f>
        <v>#VALUE!</v>
      </c>
    </row>
    <row r="57" spans="2:12" x14ac:dyDescent="0.3">
      <c r="B57" s="143">
        <f>VALUE('CONTROLE DE PRODUÇÃO'!B56)</f>
        <v>0</v>
      </c>
      <c r="C57" s="142" t="str">
        <f>IFERROR(VLOOKUP(Tabela8[[#This Row],[ID]],Tabela7[],2,0),"")</f>
        <v/>
      </c>
      <c r="D57" s="142" t="e">
        <f>VLOOKUP(Tabela8[[#This Row],[ID]],CADASTROS!$B$3:$I$1946,3,0)</f>
        <v>#N/A</v>
      </c>
      <c r="E57" s="143" t="str">
        <f>IFERROR(VLOOKUP(Tabela8[[#This Row],[ID]],CADASTROS!$B$3:$I$1946,4,0),"")</f>
        <v/>
      </c>
      <c r="F57" s="143" t="str">
        <f>IFERROR(VLOOKUP(Tabela8[[#This Row],[ID]],CADASTROS!$B$3:$I$1946,5,0),"")</f>
        <v/>
      </c>
      <c r="G57" s="143" t="str">
        <f>IFERROR(VLOOKUP(Tabela8[[#This Row],[ID]],CADASTROS!$B$3:$I$1946,6,0),"")</f>
        <v/>
      </c>
      <c r="H57" s="143" t="str">
        <f>IFERROR(VLOOKUP(Tabela8[[#This Row],[ID]],CADASTROS!$B$3:$I$1946,7,0),"")</f>
        <v/>
      </c>
      <c r="I57"/>
      <c r="J57"/>
      <c r="K57" s="135" t="str">
        <f>IFERROR(VLOOKUP(Tabela8[[#This Row],[ID]],Tabela7[],11,0),"")</f>
        <v/>
      </c>
      <c r="L57" s="136" t="e">
        <f>Tabela8[[#This Row],[Latas a Pagar]]*#REF!</f>
        <v>#VALUE!</v>
      </c>
    </row>
    <row r="58" spans="2:12" x14ac:dyDescent="0.3">
      <c r="B58" s="143">
        <f>VALUE('CONTROLE DE PRODUÇÃO'!B57)</f>
        <v>0</v>
      </c>
      <c r="C58" s="142" t="str">
        <f>IFERROR(VLOOKUP(Tabela8[[#This Row],[ID]],Tabela7[],2,0),"")</f>
        <v/>
      </c>
      <c r="D58" s="142" t="e">
        <f>VLOOKUP(Tabela8[[#This Row],[ID]],CADASTROS!$B$3:$I$1946,3,0)</f>
        <v>#N/A</v>
      </c>
      <c r="E58" s="143" t="str">
        <f>IFERROR(VLOOKUP(Tabela8[[#This Row],[ID]],CADASTROS!$B$3:$I$1946,4,0),"")</f>
        <v/>
      </c>
      <c r="F58" s="143" t="str">
        <f>IFERROR(VLOOKUP(Tabela8[[#This Row],[ID]],CADASTROS!$B$3:$I$1946,5,0),"")</f>
        <v/>
      </c>
      <c r="G58" s="143" t="str">
        <f>IFERROR(VLOOKUP(Tabela8[[#This Row],[ID]],CADASTROS!$B$3:$I$1946,6,0),"")</f>
        <v/>
      </c>
      <c r="H58" s="143" t="str">
        <f>IFERROR(VLOOKUP(Tabela8[[#This Row],[ID]],CADASTROS!$B$3:$I$1946,7,0),"")</f>
        <v/>
      </c>
      <c r="I58"/>
      <c r="J58"/>
      <c r="K58" s="135" t="str">
        <f>IFERROR(VLOOKUP(Tabela8[[#This Row],[ID]],Tabela7[],11,0),"")</f>
        <v/>
      </c>
      <c r="L58" s="136" t="e">
        <f>Tabela8[[#This Row],[Latas a Pagar]]*#REF!</f>
        <v>#VALUE!</v>
      </c>
    </row>
    <row r="59" spans="2:12" x14ac:dyDescent="0.3">
      <c r="B59" s="143">
        <f>VALUE('CONTROLE DE PRODUÇÃO'!B58)</f>
        <v>0</v>
      </c>
      <c r="C59" s="142" t="str">
        <f>IFERROR(VLOOKUP(Tabela8[[#This Row],[ID]],Tabela7[],2,0),"")</f>
        <v/>
      </c>
      <c r="D59" s="142" t="e">
        <f>VLOOKUP(Tabela8[[#This Row],[ID]],CADASTROS!$B$3:$I$1946,3,0)</f>
        <v>#N/A</v>
      </c>
      <c r="E59" s="143" t="str">
        <f>IFERROR(VLOOKUP(Tabela8[[#This Row],[ID]],CADASTROS!$B$3:$I$1946,4,0),"")</f>
        <v/>
      </c>
      <c r="F59" s="143" t="str">
        <f>IFERROR(VLOOKUP(Tabela8[[#This Row],[ID]],CADASTROS!$B$3:$I$1946,5,0),"")</f>
        <v/>
      </c>
      <c r="G59" s="143" t="str">
        <f>IFERROR(VLOOKUP(Tabela8[[#This Row],[ID]],CADASTROS!$B$3:$I$1946,6,0),"")</f>
        <v/>
      </c>
      <c r="H59" s="143" t="str">
        <f>IFERROR(VLOOKUP(Tabela8[[#This Row],[ID]],CADASTROS!$B$3:$I$1946,7,0),"")</f>
        <v/>
      </c>
      <c r="I59"/>
      <c r="J59"/>
      <c r="K59" s="135" t="str">
        <f>IFERROR(VLOOKUP(Tabela8[[#This Row],[ID]],Tabela7[],11,0),"")</f>
        <v/>
      </c>
      <c r="L59" s="136" t="e">
        <f>Tabela8[[#This Row],[Latas a Pagar]]*#REF!</f>
        <v>#VALUE!</v>
      </c>
    </row>
    <row r="60" spans="2:12" x14ac:dyDescent="0.3">
      <c r="B60" s="143">
        <f>VALUE('CONTROLE DE PRODUÇÃO'!B59)</f>
        <v>0</v>
      </c>
      <c r="C60" s="142" t="str">
        <f>IFERROR(VLOOKUP(Tabela8[[#This Row],[ID]],Tabela7[],2,0),"")</f>
        <v/>
      </c>
      <c r="D60" s="142" t="e">
        <f>VLOOKUP(Tabela8[[#This Row],[ID]],CADASTROS!$B$3:$I$1946,3,0)</f>
        <v>#N/A</v>
      </c>
      <c r="E60" s="143" t="str">
        <f>IFERROR(VLOOKUP(Tabela8[[#This Row],[ID]],CADASTROS!$B$3:$I$1946,4,0),"")</f>
        <v/>
      </c>
      <c r="F60" s="143" t="str">
        <f>IFERROR(VLOOKUP(Tabela8[[#This Row],[ID]],CADASTROS!$B$3:$I$1946,5,0),"")</f>
        <v/>
      </c>
      <c r="G60" s="143" t="str">
        <f>IFERROR(VLOOKUP(Tabela8[[#This Row],[ID]],CADASTROS!$B$3:$I$1946,6,0),"")</f>
        <v/>
      </c>
      <c r="H60" s="143" t="str">
        <f>IFERROR(VLOOKUP(Tabela8[[#This Row],[ID]],CADASTROS!$B$3:$I$1946,7,0),"")</f>
        <v/>
      </c>
      <c r="I60"/>
      <c r="J60"/>
      <c r="K60" s="135" t="str">
        <f>IFERROR(VLOOKUP(Tabela8[[#This Row],[ID]],Tabela7[],11,0),"")</f>
        <v/>
      </c>
      <c r="L60" s="136" t="e">
        <f>Tabela8[[#This Row],[Latas a Pagar]]*#REF!</f>
        <v>#VALUE!</v>
      </c>
    </row>
    <row r="61" spans="2:12" x14ac:dyDescent="0.3">
      <c r="B61" s="143">
        <f>VALUE('CONTROLE DE PRODUÇÃO'!B60)</f>
        <v>0</v>
      </c>
      <c r="C61" s="142" t="str">
        <f>IFERROR(VLOOKUP(Tabela8[[#This Row],[ID]],Tabela7[],2,0),"")</f>
        <v/>
      </c>
      <c r="D61" s="142" t="e">
        <f>VLOOKUP(Tabela8[[#This Row],[ID]],CADASTROS!$B$3:$I$1946,3,0)</f>
        <v>#N/A</v>
      </c>
      <c r="E61" s="143" t="str">
        <f>IFERROR(VLOOKUP(Tabela8[[#This Row],[ID]],CADASTROS!$B$3:$I$1946,4,0),"")</f>
        <v/>
      </c>
      <c r="F61" s="143" t="str">
        <f>IFERROR(VLOOKUP(Tabela8[[#This Row],[ID]],CADASTROS!$B$3:$I$1946,5,0),"")</f>
        <v/>
      </c>
      <c r="G61" s="143" t="str">
        <f>IFERROR(VLOOKUP(Tabela8[[#This Row],[ID]],CADASTROS!$B$3:$I$1946,6,0),"")</f>
        <v/>
      </c>
      <c r="H61" s="143" t="str">
        <f>IFERROR(VLOOKUP(Tabela8[[#This Row],[ID]],CADASTROS!$B$3:$I$1946,7,0),"")</f>
        <v/>
      </c>
      <c r="I61"/>
      <c r="J61"/>
      <c r="K61" s="135" t="str">
        <f>IFERROR(VLOOKUP(Tabela8[[#This Row],[ID]],Tabela7[],11,0),"")</f>
        <v/>
      </c>
      <c r="L61" s="136" t="e">
        <f>Tabela8[[#This Row],[Latas a Pagar]]*#REF!</f>
        <v>#VALUE!</v>
      </c>
    </row>
    <row r="62" spans="2:12" x14ac:dyDescent="0.3">
      <c r="B62" s="143">
        <f>VALUE('CONTROLE DE PRODUÇÃO'!B61)</f>
        <v>0</v>
      </c>
      <c r="C62" s="142" t="str">
        <f>IFERROR(VLOOKUP(Tabela8[[#This Row],[ID]],Tabela7[],2,0),"")</f>
        <v/>
      </c>
      <c r="D62" s="142" t="e">
        <f>VLOOKUP(Tabela8[[#This Row],[ID]],CADASTROS!$B$3:$I$1946,3,0)</f>
        <v>#N/A</v>
      </c>
      <c r="E62" s="143" t="str">
        <f>IFERROR(VLOOKUP(Tabela8[[#This Row],[ID]],CADASTROS!$B$3:$I$1946,4,0),"")</f>
        <v/>
      </c>
      <c r="F62" s="143" t="str">
        <f>IFERROR(VLOOKUP(Tabela8[[#This Row],[ID]],CADASTROS!$B$3:$I$1946,5,0),"")</f>
        <v/>
      </c>
      <c r="G62" s="143" t="str">
        <f>IFERROR(VLOOKUP(Tabela8[[#This Row],[ID]],CADASTROS!$B$3:$I$1946,6,0),"")</f>
        <v/>
      </c>
      <c r="H62" s="143" t="str">
        <f>IFERROR(VLOOKUP(Tabela8[[#This Row],[ID]],CADASTROS!$B$3:$I$1946,7,0),"")</f>
        <v/>
      </c>
      <c r="I62"/>
      <c r="J62"/>
      <c r="K62" s="135" t="str">
        <f>IFERROR(VLOOKUP(Tabela8[[#This Row],[ID]],Tabela7[],11,0),"")</f>
        <v/>
      </c>
      <c r="L62" s="136" t="e">
        <f>Tabela8[[#This Row],[Latas a Pagar]]*#REF!</f>
        <v>#VALUE!</v>
      </c>
    </row>
    <row r="63" spans="2:12" x14ac:dyDescent="0.3">
      <c r="B63" s="143">
        <f>VALUE('CONTROLE DE PRODUÇÃO'!B62)</f>
        <v>0</v>
      </c>
      <c r="C63" s="142" t="str">
        <f>IFERROR(VLOOKUP(Tabela8[[#This Row],[ID]],Tabela7[],2,0),"")</f>
        <v/>
      </c>
      <c r="D63" s="142" t="e">
        <f>VLOOKUP(Tabela8[[#This Row],[ID]],CADASTROS!$B$3:$I$1946,3,0)</f>
        <v>#N/A</v>
      </c>
      <c r="E63" s="143" t="str">
        <f>IFERROR(VLOOKUP(Tabela8[[#This Row],[ID]],CADASTROS!$B$3:$I$1946,4,0),"")</f>
        <v/>
      </c>
      <c r="F63" s="143" t="str">
        <f>IFERROR(VLOOKUP(Tabela8[[#This Row],[ID]],CADASTROS!$B$3:$I$1946,5,0),"")</f>
        <v/>
      </c>
      <c r="G63" s="143" t="str">
        <f>IFERROR(VLOOKUP(Tabela8[[#This Row],[ID]],CADASTROS!$B$3:$I$1946,6,0),"")</f>
        <v/>
      </c>
      <c r="H63" s="143" t="str">
        <f>IFERROR(VLOOKUP(Tabela8[[#This Row],[ID]],CADASTROS!$B$3:$I$1946,7,0),"")</f>
        <v/>
      </c>
      <c r="I63"/>
      <c r="J63"/>
      <c r="K63" s="135" t="str">
        <f>IFERROR(VLOOKUP(Tabela8[[#This Row],[ID]],Tabela7[],11,0),"")</f>
        <v/>
      </c>
      <c r="L63" s="136" t="e">
        <f>Tabela8[[#This Row],[Latas a Pagar]]*#REF!</f>
        <v>#VALUE!</v>
      </c>
    </row>
    <row r="64" spans="2:12" x14ac:dyDescent="0.3">
      <c r="B64" s="143">
        <f>VALUE('CONTROLE DE PRODUÇÃO'!B63)</f>
        <v>0</v>
      </c>
      <c r="C64" s="142" t="str">
        <f>IFERROR(VLOOKUP(Tabela8[[#This Row],[ID]],Tabela7[],2,0),"")</f>
        <v/>
      </c>
      <c r="D64" s="142" t="e">
        <f>VLOOKUP(Tabela8[[#This Row],[ID]],CADASTROS!$B$3:$I$1946,3,0)</f>
        <v>#N/A</v>
      </c>
      <c r="E64" s="143" t="str">
        <f>IFERROR(VLOOKUP(Tabela8[[#This Row],[ID]],CADASTROS!$B$3:$I$1946,4,0),"")</f>
        <v/>
      </c>
      <c r="F64" s="143" t="str">
        <f>IFERROR(VLOOKUP(Tabela8[[#This Row],[ID]],CADASTROS!$B$3:$I$1946,5,0),"")</f>
        <v/>
      </c>
      <c r="G64" s="143" t="str">
        <f>IFERROR(VLOOKUP(Tabela8[[#This Row],[ID]],CADASTROS!$B$3:$I$1946,6,0),"")</f>
        <v/>
      </c>
      <c r="H64" s="143" t="str">
        <f>IFERROR(VLOOKUP(Tabela8[[#This Row],[ID]],CADASTROS!$B$3:$I$1946,7,0),"")</f>
        <v/>
      </c>
      <c r="I64"/>
      <c r="J64"/>
      <c r="K64" s="135" t="str">
        <f>IFERROR(VLOOKUP(Tabela8[[#This Row],[ID]],Tabela7[],11,0),"")</f>
        <v/>
      </c>
      <c r="L64" s="136" t="e">
        <f>Tabela8[[#This Row],[Latas a Pagar]]*#REF!</f>
        <v>#VALUE!</v>
      </c>
    </row>
    <row r="65" spans="2:12" x14ac:dyDescent="0.3">
      <c r="B65" s="143">
        <f>VALUE('CONTROLE DE PRODUÇÃO'!B64)</f>
        <v>0</v>
      </c>
      <c r="C65" s="142" t="str">
        <f>IFERROR(VLOOKUP(Tabela8[[#This Row],[ID]],Tabela7[],2,0),"")</f>
        <v/>
      </c>
      <c r="D65" s="142" t="e">
        <f>VLOOKUP(Tabela8[[#This Row],[ID]],CADASTROS!$B$3:$I$1946,3,0)</f>
        <v>#N/A</v>
      </c>
      <c r="E65" s="143" t="str">
        <f>IFERROR(VLOOKUP(Tabela8[[#This Row],[ID]],CADASTROS!$B$3:$I$1946,4,0),"")</f>
        <v/>
      </c>
      <c r="F65" s="143" t="str">
        <f>IFERROR(VLOOKUP(Tabela8[[#This Row],[ID]],CADASTROS!$B$3:$I$1946,5,0),"")</f>
        <v/>
      </c>
      <c r="G65" s="143" t="str">
        <f>IFERROR(VLOOKUP(Tabela8[[#This Row],[ID]],CADASTROS!$B$3:$I$1946,6,0),"")</f>
        <v/>
      </c>
      <c r="H65" s="143" t="str">
        <f>IFERROR(VLOOKUP(Tabela8[[#This Row],[ID]],CADASTROS!$B$3:$I$1946,7,0),"")</f>
        <v/>
      </c>
      <c r="I65"/>
      <c r="J65"/>
      <c r="K65" s="135" t="str">
        <f>IFERROR(VLOOKUP(Tabela8[[#This Row],[ID]],Tabela7[],11,0),"")</f>
        <v/>
      </c>
      <c r="L65" s="136" t="e">
        <f>Tabela8[[#This Row],[Latas a Pagar]]*#REF!</f>
        <v>#VALUE!</v>
      </c>
    </row>
    <row r="66" spans="2:12" x14ac:dyDescent="0.3">
      <c r="B66" s="143">
        <f>VALUE('CONTROLE DE PRODUÇÃO'!B65)</f>
        <v>0</v>
      </c>
      <c r="C66" s="142" t="str">
        <f>IFERROR(VLOOKUP(Tabela8[[#This Row],[ID]],Tabela7[],2,0),"")</f>
        <v/>
      </c>
      <c r="D66" s="142" t="e">
        <f>VLOOKUP(Tabela8[[#This Row],[ID]],CADASTROS!$B$3:$I$1946,3,0)</f>
        <v>#N/A</v>
      </c>
      <c r="E66" s="143" t="str">
        <f>IFERROR(VLOOKUP(Tabela8[[#This Row],[ID]],CADASTROS!$B$3:$I$1946,4,0),"")</f>
        <v/>
      </c>
      <c r="F66" s="143" t="str">
        <f>IFERROR(VLOOKUP(Tabela8[[#This Row],[ID]],CADASTROS!$B$3:$I$1946,5,0),"")</f>
        <v/>
      </c>
      <c r="G66" s="143" t="str">
        <f>IFERROR(VLOOKUP(Tabela8[[#This Row],[ID]],CADASTROS!$B$3:$I$1946,6,0),"")</f>
        <v/>
      </c>
      <c r="H66" s="143" t="str">
        <f>IFERROR(VLOOKUP(Tabela8[[#This Row],[ID]],CADASTROS!$B$3:$I$1946,7,0),"")</f>
        <v/>
      </c>
      <c r="I66"/>
      <c r="J66"/>
      <c r="K66" s="135" t="str">
        <f>IFERROR(VLOOKUP(Tabela8[[#This Row],[ID]],Tabela7[],11,0),"")</f>
        <v/>
      </c>
      <c r="L66" s="136" t="e">
        <f>Tabela8[[#This Row],[Latas a Pagar]]*#REF!</f>
        <v>#VALUE!</v>
      </c>
    </row>
    <row r="67" spans="2:12" x14ac:dyDescent="0.3">
      <c r="B67" s="143">
        <f>VALUE('CONTROLE DE PRODUÇÃO'!B66)</f>
        <v>0</v>
      </c>
      <c r="C67" s="142" t="str">
        <f>IFERROR(VLOOKUP(Tabela8[[#This Row],[ID]],Tabela7[],2,0),"")</f>
        <v/>
      </c>
      <c r="D67" s="142" t="e">
        <f>VLOOKUP(Tabela8[[#This Row],[ID]],CADASTROS!$B$3:$I$1946,3,0)</f>
        <v>#N/A</v>
      </c>
      <c r="E67" s="143" t="str">
        <f>IFERROR(VLOOKUP(Tabela8[[#This Row],[ID]],CADASTROS!$B$3:$I$1946,4,0),"")</f>
        <v/>
      </c>
      <c r="F67" s="143" t="str">
        <f>IFERROR(VLOOKUP(Tabela8[[#This Row],[ID]],CADASTROS!$B$3:$I$1946,5,0),"")</f>
        <v/>
      </c>
      <c r="G67" s="143" t="str">
        <f>IFERROR(VLOOKUP(Tabela8[[#This Row],[ID]],CADASTROS!$B$3:$I$1946,6,0),"")</f>
        <v/>
      </c>
      <c r="H67" s="143" t="str">
        <f>IFERROR(VLOOKUP(Tabela8[[#This Row],[ID]],CADASTROS!$B$3:$I$1946,7,0),"")</f>
        <v/>
      </c>
      <c r="I67"/>
      <c r="J67"/>
      <c r="K67" s="135" t="str">
        <f>IFERROR(VLOOKUP(Tabela8[[#This Row],[ID]],Tabela7[],11,0),"")</f>
        <v/>
      </c>
      <c r="L67" s="136" t="e">
        <f>Tabela8[[#This Row],[Latas a Pagar]]*#REF!</f>
        <v>#VALUE!</v>
      </c>
    </row>
    <row r="68" spans="2:12" x14ac:dyDescent="0.3">
      <c r="B68" s="143">
        <f>VALUE('CONTROLE DE PRODUÇÃO'!B67)</f>
        <v>0</v>
      </c>
      <c r="C68" s="142" t="str">
        <f>IFERROR(VLOOKUP(Tabela8[[#This Row],[ID]],Tabela7[],2,0),"")</f>
        <v/>
      </c>
      <c r="D68" s="142" t="e">
        <f>VLOOKUP(Tabela8[[#This Row],[ID]],CADASTROS!$B$3:$I$1946,3,0)</f>
        <v>#N/A</v>
      </c>
      <c r="E68" s="143" t="str">
        <f>IFERROR(VLOOKUP(Tabela8[[#This Row],[ID]],CADASTROS!$B$3:$I$1946,4,0),"")</f>
        <v/>
      </c>
      <c r="F68" s="143" t="str">
        <f>IFERROR(VLOOKUP(Tabela8[[#This Row],[ID]],CADASTROS!$B$3:$I$1946,5,0),"")</f>
        <v/>
      </c>
      <c r="G68" s="143" t="str">
        <f>IFERROR(VLOOKUP(Tabela8[[#This Row],[ID]],CADASTROS!$B$3:$I$1946,6,0),"")</f>
        <v/>
      </c>
      <c r="H68" s="143" t="str">
        <f>IFERROR(VLOOKUP(Tabela8[[#This Row],[ID]],CADASTROS!$B$3:$I$1946,7,0),"")</f>
        <v/>
      </c>
      <c r="I68"/>
      <c r="J68"/>
      <c r="K68" s="135" t="str">
        <f>IFERROR(VLOOKUP(Tabela8[[#This Row],[ID]],Tabela7[],11,0),"")</f>
        <v/>
      </c>
      <c r="L68" s="136" t="e">
        <f>Tabela8[[#This Row],[Latas a Pagar]]*#REF!</f>
        <v>#VALUE!</v>
      </c>
    </row>
    <row r="69" spans="2:12" x14ac:dyDescent="0.3">
      <c r="B69" s="143">
        <f>VALUE('CONTROLE DE PRODUÇÃO'!B68)</f>
        <v>0</v>
      </c>
      <c r="C69" s="142" t="str">
        <f>IFERROR(VLOOKUP(Tabela8[[#This Row],[ID]],Tabela7[],2,0),"")</f>
        <v/>
      </c>
      <c r="D69" s="142" t="e">
        <f>VLOOKUP(Tabela8[[#This Row],[ID]],CADASTROS!$B$3:$I$1946,3,0)</f>
        <v>#N/A</v>
      </c>
      <c r="E69" s="143" t="str">
        <f>IFERROR(VLOOKUP(Tabela8[[#This Row],[ID]],CADASTROS!$B$3:$I$1946,4,0),"")</f>
        <v/>
      </c>
      <c r="F69" s="143" t="str">
        <f>IFERROR(VLOOKUP(Tabela8[[#This Row],[ID]],CADASTROS!$B$3:$I$1946,5,0),"")</f>
        <v/>
      </c>
      <c r="G69" s="143" t="str">
        <f>IFERROR(VLOOKUP(Tabela8[[#This Row],[ID]],CADASTROS!$B$3:$I$1946,6,0),"")</f>
        <v/>
      </c>
      <c r="H69" s="143" t="str">
        <f>IFERROR(VLOOKUP(Tabela8[[#This Row],[ID]],CADASTROS!$B$3:$I$1946,7,0),"")</f>
        <v/>
      </c>
      <c r="I69"/>
      <c r="J69"/>
      <c r="K69" s="135" t="str">
        <f>IFERROR(VLOOKUP(Tabela8[[#This Row],[ID]],Tabela7[],11,0),"")</f>
        <v/>
      </c>
      <c r="L69" s="136" t="e">
        <f>Tabela8[[#This Row],[Latas a Pagar]]*#REF!</f>
        <v>#VALUE!</v>
      </c>
    </row>
    <row r="70" spans="2:12" x14ac:dyDescent="0.3">
      <c r="B70" s="143">
        <f>VALUE('CONTROLE DE PRODUÇÃO'!B69)</f>
        <v>0</v>
      </c>
      <c r="C70" s="142" t="str">
        <f>IFERROR(VLOOKUP(Tabela8[[#This Row],[ID]],Tabela7[],2,0),"")</f>
        <v/>
      </c>
      <c r="D70" s="142" t="e">
        <f>VLOOKUP(Tabela8[[#This Row],[ID]],CADASTROS!$B$3:$I$1946,3,0)</f>
        <v>#N/A</v>
      </c>
      <c r="E70" s="143" t="str">
        <f>IFERROR(VLOOKUP(Tabela8[[#This Row],[ID]],CADASTROS!$B$3:$I$1946,4,0),"")</f>
        <v/>
      </c>
      <c r="F70" s="143" t="str">
        <f>IFERROR(VLOOKUP(Tabela8[[#This Row],[ID]],CADASTROS!$B$3:$I$1946,5,0),"")</f>
        <v/>
      </c>
      <c r="G70" s="143" t="str">
        <f>IFERROR(VLOOKUP(Tabela8[[#This Row],[ID]],CADASTROS!$B$3:$I$1946,6,0),"")</f>
        <v/>
      </c>
      <c r="H70" s="143" t="str">
        <f>IFERROR(VLOOKUP(Tabela8[[#This Row],[ID]],CADASTROS!$B$3:$I$1946,7,0),"")</f>
        <v/>
      </c>
      <c r="I70"/>
      <c r="J70"/>
      <c r="K70" s="135" t="str">
        <f>IFERROR(VLOOKUP(Tabela8[[#This Row],[ID]],Tabela7[],11,0),"")</f>
        <v/>
      </c>
      <c r="L70" s="136" t="e">
        <f>Tabela8[[#This Row],[Latas a Pagar]]*#REF!</f>
        <v>#VALUE!</v>
      </c>
    </row>
    <row r="71" spans="2:12" x14ac:dyDescent="0.3">
      <c r="B71" s="143">
        <f>VALUE('CONTROLE DE PRODUÇÃO'!B70)</f>
        <v>0</v>
      </c>
      <c r="C71" s="142" t="str">
        <f>IFERROR(VLOOKUP(Tabela8[[#This Row],[ID]],Tabela7[],2,0),"")</f>
        <v/>
      </c>
      <c r="D71" s="142" t="e">
        <f>VLOOKUP(Tabela8[[#This Row],[ID]],CADASTROS!$B$3:$I$1946,3,0)</f>
        <v>#N/A</v>
      </c>
      <c r="E71" s="143" t="str">
        <f>IFERROR(VLOOKUP(Tabela8[[#This Row],[ID]],CADASTROS!$B$3:$I$1946,4,0),"")</f>
        <v/>
      </c>
      <c r="F71" s="143" t="str">
        <f>IFERROR(VLOOKUP(Tabela8[[#This Row],[ID]],CADASTROS!$B$3:$I$1946,5,0),"")</f>
        <v/>
      </c>
      <c r="G71" s="143" t="str">
        <f>IFERROR(VLOOKUP(Tabela8[[#This Row],[ID]],CADASTROS!$B$3:$I$1946,6,0),"")</f>
        <v/>
      </c>
      <c r="H71" s="143" t="str">
        <f>IFERROR(VLOOKUP(Tabela8[[#This Row],[ID]],CADASTROS!$B$3:$I$1946,7,0),"")</f>
        <v/>
      </c>
      <c r="I71"/>
      <c r="J71"/>
      <c r="K71" s="135" t="str">
        <f>IFERROR(VLOOKUP(Tabela8[[#This Row],[ID]],Tabela7[],11,0),"")</f>
        <v/>
      </c>
      <c r="L71" s="136" t="e">
        <f>Tabela8[[#This Row],[Latas a Pagar]]*#REF!</f>
        <v>#VALUE!</v>
      </c>
    </row>
    <row r="72" spans="2:12" x14ac:dyDescent="0.3">
      <c r="B72" s="143">
        <f>VALUE('CONTROLE DE PRODUÇÃO'!B71)</f>
        <v>0</v>
      </c>
      <c r="C72" s="142" t="str">
        <f>IFERROR(VLOOKUP(Tabela8[[#This Row],[ID]],Tabela7[],2,0),"")</f>
        <v/>
      </c>
      <c r="D72" s="142" t="e">
        <f>VLOOKUP(Tabela8[[#This Row],[ID]],CADASTROS!$B$3:$I$1946,3,0)</f>
        <v>#N/A</v>
      </c>
      <c r="E72" s="143" t="str">
        <f>IFERROR(VLOOKUP(Tabela8[[#This Row],[ID]],CADASTROS!$B$3:$I$1946,4,0),"")</f>
        <v/>
      </c>
      <c r="F72" s="143" t="str">
        <f>IFERROR(VLOOKUP(Tabela8[[#This Row],[ID]],CADASTROS!$B$3:$I$1946,5,0),"")</f>
        <v/>
      </c>
      <c r="G72" s="143" t="str">
        <f>IFERROR(VLOOKUP(Tabela8[[#This Row],[ID]],CADASTROS!$B$3:$I$1946,6,0),"")</f>
        <v/>
      </c>
      <c r="H72" s="143" t="str">
        <f>IFERROR(VLOOKUP(Tabela8[[#This Row],[ID]],CADASTROS!$B$3:$I$1946,7,0),"")</f>
        <v/>
      </c>
      <c r="I72"/>
      <c r="J72"/>
      <c r="K72" s="135" t="str">
        <f>IFERROR(VLOOKUP(Tabela8[[#This Row],[ID]],Tabela7[],11,0),"")</f>
        <v/>
      </c>
      <c r="L72" s="136" t="e">
        <f>Tabela8[[#This Row],[Latas a Pagar]]*#REF!</f>
        <v>#VALUE!</v>
      </c>
    </row>
    <row r="73" spans="2:12" x14ac:dyDescent="0.3">
      <c r="B73" s="143">
        <f>VALUE('CONTROLE DE PRODUÇÃO'!B72)</f>
        <v>0</v>
      </c>
      <c r="C73" s="142" t="str">
        <f>IFERROR(VLOOKUP(Tabela8[[#This Row],[ID]],Tabela7[],2,0),"")</f>
        <v/>
      </c>
      <c r="D73" s="142" t="e">
        <f>VLOOKUP(Tabela8[[#This Row],[ID]],CADASTROS!$B$3:$I$1946,3,0)</f>
        <v>#N/A</v>
      </c>
      <c r="E73" s="143" t="str">
        <f>IFERROR(VLOOKUP(Tabela8[[#This Row],[ID]],CADASTROS!$B$3:$I$1946,4,0),"")</f>
        <v/>
      </c>
      <c r="F73" s="143" t="str">
        <f>IFERROR(VLOOKUP(Tabela8[[#This Row],[ID]],CADASTROS!$B$3:$I$1946,5,0),"")</f>
        <v/>
      </c>
      <c r="G73" s="143" t="str">
        <f>IFERROR(VLOOKUP(Tabela8[[#This Row],[ID]],CADASTROS!$B$3:$I$1946,6,0),"")</f>
        <v/>
      </c>
      <c r="H73" s="143" t="str">
        <f>IFERROR(VLOOKUP(Tabela8[[#This Row],[ID]],CADASTROS!$B$3:$I$1946,7,0),"")</f>
        <v/>
      </c>
      <c r="I73"/>
      <c r="J73"/>
      <c r="K73" s="135" t="str">
        <f>IFERROR(VLOOKUP(Tabela8[[#This Row],[ID]],Tabela7[],11,0),"")</f>
        <v/>
      </c>
      <c r="L73" s="136" t="e">
        <f>Tabela8[[#This Row],[Latas a Pagar]]*#REF!</f>
        <v>#VALUE!</v>
      </c>
    </row>
    <row r="74" spans="2:12" x14ac:dyDescent="0.3">
      <c r="B74" s="143">
        <f>VALUE('CONTROLE DE PRODUÇÃO'!B73)</f>
        <v>0</v>
      </c>
      <c r="C74" s="142" t="str">
        <f>IFERROR(VLOOKUP(Tabela8[[#This Row],[ID]],Tabela7[],2,0),"")</f>
        <v/>
      </c>
      <c r="D74" s="142" t="e">
        <f>VLOOKUP(Tabela8[[#This Row],[ID]],CADASTROS!$B$3:$I$1946,3,0)</f>
        <v>#N/A</v>
      </c>
      <c r="E74" s="143" t="str">
        <f>IFERROR(VLOOKUP(Tabela8[[#This Row],[ID]],CADASTROS!$B$3:$I$1946,4,0),"")</f>
        <v/>
      </c>
      <c r="F74" s="143" t="str">
        <f>IFERROR(VLOOKUP(Tabela8[[#This Row],[ID]],CADASTROS!$B$3:$I$1946,5,0),"")</f>
        <v/>
      </c>
      <c r="G74" s="143" t="str">
        <f>IFERROR(VLOOKUP(Tabela8[[#This Row],[ID]],CADASTROS!$B$3:$I$1946,6,0),"")</f>
        <v/>
      </c>
      <c r="H74" s="143" t="str">
        <f>IFERROR(VLOOKUP(Tabela8[[#This Row],[ID]],CADASTROS!$B$3:$I$1946,7,0),"")</f>
        <v/>
      </c>
      <c r="I74"/>
      <c r="J74"/>
      <c r="K74" s="135" t="str">
        <f>IFERROR(VLOOKUP(Tabela8[[#This Row],[ID]],Tabela7[],11,0),"")</f>
        <v/>
      </c>
      <c r="L74" s="136" t="e">
        <f>Tabela8[[#This Row],[Latas a Pagar]]*#REF!</f>
        <v>#VALUE!</v>
      </c>
    </row>
    <row r="75" spans="2:12" x14ac:dyDescent="0.3">
      <c r="B75" s="143">
        <f>VALUE('CONTROLE DE PRODUÇÃO'!B74)</f>
        <v>0</v>
      </c>
      <c r="C75" s="142" t="str">
        <f>IFERROR(VLOOKUP(Tabela8[[#This Row],[ID]],Tabela7[],2,0),"")</f>
        <v/>
      </c>
      <c r="D75" s="142" t="e">
        <f>VLOOKUP(Tabela8[[#This Row],[ID]],CADASTROS!$B$3:$I$1946,3,0)</f>
        <v>#N/A</v>
      </c>
      <c r="E75" s="143" t="str">
        <f>IFERROR(VLOOKUP(Tabela8[[#This Row],[ID]],CADASTROS!$B$3:$I$1946,4,0),"")</f>
        <v/>
      </c>
      <c r="F75" s="143" t="str">
        <f>IFERROR(VLOOKUP(Tabela8[[#This Row],[ID]],CADASTROS!$B$3:$I$1946,5,0),"")</f>
        <v/>
      </c>
      <c r="G75" s="143" t="str">
        <f>IFERROR(VLOOKUP(Tabela8[[#This Row],[ID]],CADASTROS!$B$3:$I$1946,6,0),"")</f>
        <v/>
      </c>
      <c r="H75" s="143" t="str">
        <f>IFERROR(VLOOKUP(Tabela8[[#This Row],[ID]],CADASTROS!$B$3:$I$1946,7,0),"")</f>
        <v/>
      </c>
      <c r="I75"/>
      <c r="J75"/>
      <c r="K75" s="135" t="str">
        <f>IFERROR(VLOOKUP(Tabela8[[#This Row],[ID]],Tabela7[],11,0),"")</f>
        <v/>
      </c>
      <c r="L75" s="136" t="e">
        <f>Tabela8[[#This Row],[Latas a Pagar]]*#REF!</f>
        <v>#VALUE!</v>
      </c>
    </row>
    <row r="76" spans="2:12" x14ac:dyDescent="0.3">
      <c r="B76" s="143">
        <f>VALUE('CONTROLE DE PRODUÇÃO'!B75)</f>
        <v>0</v>
      </c>
      <c r="C76" s="142" t="str">
        <f>IFERROR(VLOOKUP(Tabela8[[#This Row],[ID]],Tabela7[],2,0),"")</f>
        <v/>
      </c>
      <c r="D76" s="142" t="e">
        <f>VLOOKUP(Tabela8[[#This Row],[ID]],CADASTROS!$B$3:$I$1946,3,0)</f>
        <v>#N/A</v>
      </c>
      <c r="E76" s="143" t="str">
        <f>IFERROR(VLOOKUP(Tabela8[[#This Row],[ID]],CADASTROS!$B$3:$I$1946,4,0),"")</f>
        <v/>
      </c>
      <c r="F76" s="143" t="str">
        <f>IFERROR(VLOOKUP(Tabela8[[#This Row],[ID]],CADASTROS!$B$3:$I$1946,5,0),"")</f>
        <v/>
      </c>
      <c r="G76" s="143" t="str">
        <f>IFERROR(VLOOKUP(Tabela8[[#This Row],[ID]],CADASTROS!$B$3:$I$1946,6,0),"")</f>
        <v/>
      </c>
      <c r="H76" s="143" t="str">
        <f>IFERROR(VLOOKUP(Tabela8[[#This Row],[ID]],CADASTROS!$B$3:$I$1946,7,0),"")</f>
        <v/>
      </c>
      <c r="I76"/>
      <c r="J76"/>
      <c r="K76" s="135" t="str">
        <f>IFERROR(VLOOKUP(Tabela8[[#This Row],[ID]],Tabela7[],11,0),"")</f>
        <v/>
      </c>
      <c r="L76" s="136" t="e">
        <f>Tabela8[[#This Row],[Latas a Pagar]]*#REF!</f>
        <v>#VALUE!</v>
      </c>
    </row>
    <row r="77" spans="2:12" x14ac:dyDescent="0.3">
      <c r="B77" s="143">
        <f>VALUE('CONTROLE DE PRODUÇÃO'!B76)</f>
        <v>0</v>
      </c>
      <c r="C77" s="142" t="str">
        <f>IFERROR(VLOOKUP(Tabela8[[#This Row],[ID]],Tabela7[],2,0),"")</f>
        <v/>
      </c>
      <c r="D77" s="142" t="e">
        <f>VLOOKUP(Tabela8[[#This Row],[ID]],CADASTROS!$B$3:$I$1946,3,0)</f>
        <v>#N/A</v>
      </c>
      <c r="E77" s="143" t="str">
        <f>IFERROR(VLOOKUP(Tabela8[[#This Row],[ID]],CADASTROS!$B$3:$I$1946,4,0),"")</f>
        <v/>
      </c>
      <c r="F77" s="143" t="str">
        <f>IFERROR(VLOOKUP(Tabela8[[#This Row],[ID]],CADASTROS!$B$3:$I$1946,5,0),"")</f>
        <v/>
      </c>
      <c r="G77" s="143" t="str">
        <f>IFERROR(VLOOKUP(Tabela8[[#This Row],[ID]],CADASTROS!$B$3:$I$1946,6,0),"")</f>
        <v/>
      </c>
      <c r="H77" s="143" t="str">
        <f>IFERROR(VLOOKUP(Tabela8[[#This Row],[ID]],CADASTROS!$B$3:$I$1946,7,0),"")</f>
        <v/>
      </c>
      <c r="I77"/>
      <c r="J77"/>
      <c r="K77" s="135" t="str">
        <f>IFERROR(VLOOKUP(Tabela8[[#This Row],[ID]],Tabela7[],11,0),"")</f>
        <v/>
      </c>
      <c r="L77" s="136" t="e">
        <f>Tabela8[[#This Row],[Latas a Pagar]]*#REF!</f>
        <v>#VALUE!</v>
      </c>
    </row>
    <row r="78" spans="2:12" x14ac:dyDescent="0.3">
      <c r="B78" s="143">
        <f>VALUE('CONTROLE DE PRODUÇÃO'!B77)</f>
        <v>0</v>
      </c>
      <c r="C78" s="142" t="str">
        <f>IFERROR(VLOOKUP(Tabela8[[#This Row],[ID]],Tabela7[],2,0),"")</f>
        <v/>
      </c>
      <c r="D78" s="142" t="e">
        <f>VLOOKUP(Tabela8[[#This Row],[ID]],CADASTROS!$B$3:$I$1946,3,0)</f>
        <v>#N/A</v>
      </c>
      <c r="E78" s="143" t="str">
        <f>IFERROR(VLOOKUP(Tabela8[[#This Row],[ID]],CADASTROS!$B$3:$I$1946,4,0),"")</f>
        <v/>
      </c>
      <c r="F78" s="143" t="str">
        <f>IFERROR(VLOOKUP(Tabela8[[#This Row],[ID]],CADASTROS!$B$3:$I$1946,5,0),"")</f>
        <v/>
      </c>
      <c r="G78" s="143" t="str">
        <f>IFERROR(VLOOKUP(Tabela8[[#This Row],[ID]],CADASTROS!$B$3:$I$1946,6,0),"")</f>
        <v/>
      </c>
      <c r="H78" s="143" t="str">
        <f>IFERROR(VLOOKUP(Tabela8[[#This Row],[ID]],CADASTROS!$B$3:$I$1946,7,0),"")</f>
        <v/>
      </c>
      <c r="I78"/>
      <c r="J78"/>
      <c r="K78" s="135" t="str">
        <f>IFERROR(VLOOKUP(Tabela8[[#This Row],[ID]],Tabela7[],11,0),"")</f>
        <v/>
      </c>
      <c r="L78" s="136" t="e">
        <f>Tabela8[[#This Row],[Latas a Pagar]]*#REF!</f>
        <v>#VALUE!</v>
      </c>
    </row>
    <row r="79" spans="2:12" x14ac:dyDescent="0.3">
      <c r="B79" s="143">
        <f>VALUE('CONTROLE DE PRODUÇÃO'!B78)</f>
        <v>0</v>
      </c>
      <c r="C79" s="142" t="str">
        <f>IFERROR(VLOOKUP(Tabela8[[#This Row],[ID]],Tabela7[],2,0),"")</f>
        <v/>
      </c>
      <c r="D79" s="142" t="e">
        <f>VLOOKUP(Tabela8[[#This Row],[ID]],CADASTROS!$B$3:$I$1946,3,0)</f>
        <v>#N/A</v>
      </c>
      <c r="E79" s="143" t="str">
        <f>IFERROR(VLOOKUP(Tabela8[[#This Row],[ID]],CADASTROS!$B$3:$I$1946,4,0),"")</f>
        <v/>
      </c>
      <c r="F79" s="143" t="str">
        <f>IFERROR(VLOOKUP(Tabela8[[#This Row],[ID]],CADASTROS!$B$3:$I$1946,5,0),"")</f>
        <v/>
      </c>
      <c r="G79" s="143" t="str">
        <f>IFERROR(VLOOKUP(Tabela8[[#This Row],[ID]],CADASTROS!$B$3:$I$1946,6,0),"")</f>
        <v/>
      </c>
      <c r="H79" s="143" t="str">
        <f>IFERROR(VLOOKUP(Tabela8[[#This Row],[ID]],CADASTROS!$B$3:$I$1946,7,0),"")</f>
        <v/>
      </c>
      <c r="I79"/>
      <c r="J79"/>
      <c r="K79" s="135" t="str">
        <f>IFERROR(VLOOKUP(Tabela8[[#This Row],[ID]],Tabela7[],11,0),"")</f>
        <v/>
      </c>
      <c r="L79" s="136" t="e">
        <f>Tabela8[[#This Row],[Latas a Pagar]]*#REF!</f>
        <v>#VALUE!</v>
      </c>
    </row>
    <row r="80" spans="2:12" x14ac:dyDescent="0.3">
      <c r="B80" s="143">
        <f>VALUE('CONTROLE DE PRODUÇÃO'!B79)</f>
        <v>0</v>
      </c>
      <c r="C80" s="142" t="str">
        <f>IFERROR(VLOOKUP(Tabela8[[#This Row],[ID]],Tabela7[],2,0),"")</f>
        <v/>
      </c>
      <c r="D80" s="142" t="e">
        <f>VLOOKUP(Tabela8[[#This Row],[ID]],CADASTROS!$B$3:$I$1946,3,0)</f>
        <v>#N/A</v>
      </c>
      <c r="E80" s="143" t="str">
        <f>IFERROR(VLOOKUP(Tabela8[[#This Row],[ID]],CADASTROS!$B$3:$I$1946,4,0),"")</f>
        <v/>
      </c>
      <c r="F80" s="143" t="str">
        <f>IFERROR(VLOOKUP(Tabela8[[#This Row],[ID]],CADASTROS!$B$3:$I$1946,5,0),"")</f>
        <v/>
      </c>
      <c r="G80" s="143" t="str">
        <f>IFERROR(VLOOKUP(Tabela8[[#This Row],[ID]],CADASTROS!$B$3:$I$1946,6,0),"")</f>
        <v/>
      </c>
      <c r="H80" s="143" t="str">
        <f>IFERROR(VLOOKUP(Tabela8[[#This Row],[ID]],CADASTROS!$B$3:$I$1946,7,0),"")</f>
        <v/>
      </c>
      <c r="I80"/>
      <c r="J80"/>
      <c r="K80" s="135" t="str">
        <f>IFERROR(VLOOKUP(Tabela8[[#This Row],[ID]],Tabela7[],11,0),"")</f>
        <v/>
      </c>
      <c r="L80" s="136" t="e">
        <f>Tabela8[[#This Row],[Latas a Pagar]]*#REF!</f>
        <v>#VALUE!</v>
      </c>
    </row>
    <row r="81" spans="2:12" x14ac:dyDescent="0.3">
      <c r="B81" s="143">
        <f>VALUE('CONTROLE DE PRODUÇÃO'!B80)</f>
        <v>0</v>
      </c>
      <c r="C81" s="142" t="str">
        <f>IFERROR(VLOOKUP(Tabela8[[#This Row],[ID]],Tabela7[],2,0),"")</f>
        <v/>
      </c>
      <c r="D81" s="142" t="e">
        <f>VLOOKUP(Tabela8[[#This Row],[ID]],CADASTROS!$B$3:$I$1946,3,0)</f>
        <v>#N/A</v>
      </c>
      <c r="E81" s="143" t="str">
        <f>IFERROR(VLOOKUP(Tabela8[[#This Row],[ID]],CADASTROS!$B$3:$I$1946,4,0),"")</f>
        <v/>
      </c>
      <c r="F81" s="143" t="str">
        <f>IFERROR(VLOOKUP(Tabela8[[#This Row],[ID]],CADASTROS!$B$3:$I$1946,5,0),"")</f>
        <v/>
      </c>
      <c r="G81" s="143" t="str">
        <f>IFERROR(VLOOKUP(Tabela8[[#This Row],[ID]],CADASTROS!$B$3:$I$1946,6,0),"")</f>
        <v/>
      </c>
      <c r="H81" s="143" t="str">
        <f>IFERROR(VLOOKUP(Tabela8[[#This Row],[ID]],CADASTROS!$B$3:$I$1946,7,0),"")</f>
        <v/>
      </c>
      <c r="I81"/>
      <c r="J81"/>
      <c r="K81" s="135" t="str">
        <f>IFERROR(VLOOKUP(Tabela8[[#This Row],[ID]],Tabela7[],11,0),"")</f>
        <v/>
      </c>
      <c r="L81" s="136" t="e">
        <f>Tabela8[[#This Row],[Latas a Pagar]]*#REF!</f>
        <v>#VALUE!</v>
      </c>
    </row>
    <row r="82" spans="2:12" x14ac:dyDescent="0.3">
      <c r="B82" s="143">
        <f>VALUE('CONTROLE DE PRODUÇÃO'!B81)</f>
        <v>0</v>
      </c>
      <c r="C82" s="142" t="str">
        <f>IFERROR(VLOOKUP(Tabela8[[#This Row],[ID]],Tabela7[],2,0),"")</f>
        <v/>
      </c>
      <c r="D82" s="142" t="e">
        <f>VLOOKUP(Tabela8[[#This Row],[ID]],CADASTROS!$B$3:$I$1946,3,0)</f>
        <v>#N/A</v>
      </c>
      <c r="E82" s="143" t="str">
        <f>IFERROR(VLOOKUP(Tabela8[[#This Row],[ID]],CADASTROS!$B$3:$I$1946,4,0),"")</f>
        <v/>
      </c>
      <c r="F82" s="143" t="str">
        <f>IFERROR(VLOOKUP(Tabela8[[#This Row],[ID]],CADASTROS!$B$3:$I$1946,5,0),"")</f>
        <v/>
      </c>
      <c r="G82" s="143" t="str">
        <f>IFERROR(VLOOKUP(Tabela8[[#This Row],[ID]],CADASTROS!$B$3:$I$1946,6,0),"")</f>
        <v/>
      </c>
      <c r="H82" s="143" t="str">
        <f>IFERROR(VLOOKUP(Tabela8[[#This Row],[ID]],CADASTROS!$B$3:$I$1946,7,0),"")</f>
        <v/>
      </c>
      <c r="I82"/>
      <c r="J82"/>
      <c r="K82" s="135" t="str">
        <f>IFERROR(VLOOKUP(Tabela8[[#This Row],[ID]],Tabela7[],11,0),"")</f>
        <v/>
      </c>
      <c r="L82" s="136" t="e">
        <f>Tabela8[[#This Row],[Latas a Pagar]]*#REF!</f>
        <v>#VALUE!</v>
      </c>
    </row>
    <row r="83" spans="2:12" x14ac:dyDescent="0.3">
      <c r="B83" s="143">
        <f>VALUE('CONTROLE DE PRODUÇÃO'!B82)</f>
        <v>0</v>
      </c>
      <c r="C83" s="142" t="str">
        <f>IFERROR(VLOOKUP(Tabela8[[#This Row],[ID]],Tabela7[],2,0),"")</f>
        <v/>
      </c>
      <c r="D83" s="142" t="e">
        <f>VLOOKUP(Tabela8[[#This Row],[ID]],CADASTROS!$B$3:$I$1946,3,0)</f>
        <v>#N/A</v>
      </c>
      <c r="E83" s="143" t="str">
        <f>IFERROR(VLOOKUP(Tabela8[[#This Row],[ID]],CADASTROS!$B$3:$I$1946,4,0),"")</f>
        <v/>
      </c>
      <c r="F83" s="143" t="str">
        <f>IFERROR(VLOOKUP(Tabela8[[#This Row],[ID]],CADASTROS!$B$3:$I$1946,5,0),"")</f>
        <v/>
      </c>
      <c r="G83" s="143" t="str">
        <f>IFERROR(VLOOKUP(Tabela8[[#This Row],[ID]],CADASTROS!$B$3:$I$1946,6,0),"")</f>
        <v/>
      </c>
      <c r="H83" s="143" t="str">
        <f>IFERROR(VLOOKUP(Tabela8[[#This Row],[ID]],CADASTROS!$B$3:$I$1946,7,0),"")</f>
        <v/>
      </c>
      <c r="I83"/>
      <c r="J83"/>
      <c r="K83" s="135" t="str">
        <f>IFERROR(VLOOKUP(Tabela8[[#This Row],[ID]],Tabela7[],11,0),"")</f>
        <v/>
      </c>
      <c r="L83" s="136" t="e">
        <f>Tabela8[[#This Row],[Latas a Pagar]]*#REF!</f>
        <v>#VALUE!</v>
      </c>
    </row>
    <row r="84" spans="2:12" x14ac:dyDescent="0.3">
      <c r="B84" s="143">
        <f>VALUE('CONTROLE DE PRODUÇÃO'!B83)</f>
        <v>0</v>
      </c>
      <c r="C84" s="142" t="str">
        <f>IFERROR(VLOOKUP(Tabela8[[#This Row],[ID]],Tabela7[],2,0),"")</f>
        <v/>
      </c>
      <c r="D84" s="142" t="e">
        <f>VLOOKUP(Tabela8[[#This Row],[ID]],CADASTROS!$B$3:$I$1946,3,0)</f>
        <v>#N/A</v>
      </c>
      <c r="E84" s="143" t="str">
        <f>IFERROR(VLOOKUP(Tabela8[[#This Row],[ID]],CADASTROS!$B$3:$I$1946,4,0),"")</f>
        <v/>
      </c>
      <c r="F84" s="143" t="str">
        <f>IFERROR(VLOOKUP(Tabela8[[#This Row],[ID]],CADASTROS!$B$3:$I$1946,5,0),"")</f>
        <v/>
      </c>
      <c r="G84" s="143" t="str">
        <f>IFERROR(VLOOKUP(Tabela8[[#This Row],[ID]],CADASTROS!$B$3:$I$1946,6,0),"")</f>
        <v/>
      </c>
      <c r="H84" s="143" t="str">
        <f>IFERROR(VLOOKUP(Tabela8[[#This Row],[ID]],CADASTROS!$B$3:$I$1946,7,0),"")</f>
        <v/>
      </c>
      <c r="I84"/>
      <c r="J84"/>
      <c r="K84" s="135" t="str">
        <f>IFERROR(VLOOKUP(Tabela8[[#This Row],[ID]],Tabela7[],11,0),"")</f>
        <v/>
      </c>
      <c r="L84" s="136" t="e">
        <f>Tabela8[[#This Row],[Latas a Pagar]]*#REF!</f>
        <v>#VALUE!</v>
      </c>
    </row>
    <row r="85" spans="2:12" x14ac:dyDescent="0.3">
      <c r="B85" s="143">
        <f>VALUE('CONTROLE DE PRODUÇÃO'!B84)</f>
        <v>0</v>
      </c>
      <c r="C85" s="142" t="str">
        <f>IFERROR(VLOOKUP(Tabela8[[#This Row],[ID]],Tabela7[],2,0),"")</f>
        <v/>
      </c>
      <c r="D85" s="142" t="e">
        <f>VLOOKUP(Tabela8[[#This Row],[ID]],CADASTROS!$B$3:$I$1946,3,0)</f>
        <v>#N/A</v>
      </c>
      <c r="E85" s="143" t="str">
        <f>IFERROR(VLOOKUP(Tabela8[[#This Row],[ID]],CADASTROS!$B$3:$I$1946,4,0),"")</f>
        <v/>
      </c>
      <c r="F85" s="143" t="str">
        <f>IFERROR(VLOOKUP(Tabela8[[#This Row],[ID]],CADASTROS!$B$3:$I$1946,5,0),"")</f>
        <v/>
      </c>
      <c r="G85" s="143" t="str">
        <f>IFERROR(VLOOKUP(Tabela8[[#This Row],[ID]],CADASTROS!$B$3:$I$1946,6,0),"")</f>
        <v/>
      </c>
      <c r="H85" s="143" t="str">
        <f>IFERROR(VLOOKUP(Tabela8[[#This Row],[ID]],CADASTROS!$B$3:$I$1946,7,0),"")</f>
        <v/>
      </c>
      <c r="I85"/>
      <c r="J85"/>
      <c r="K85" s="135" t="str">
        <f>IFERROR(VLOOKUP(Tabela8[[#This Row],[ID]],Tabela7[],11,0),"")</f>
        <v/>
      </c>
      <c r="L85" s="136" t="e">
        <f>Tabela8[[#This Row],[Latas a Pagar]]*#REF!</f>
        <v>#VALUE!</v>
      </c>
    </row>
    <row r="86" spans="2:12" x14ac:dyDescent="0.3">
      <c r="B86" s="143">
        <f>VALUE('CONTROLE DE PRODUÇÃO'!B85)</f>
        <v>0</v>
      </c>
      <c r="C86" s="142" t="str">
        <f>IFERROR(VLOOKUP(Tabela8[[#This Row],[ID]],Tabela7[],2,0),"")</f>
        <v/>
      </c>
      <c r="D86" s="142" t="e">
        <f>VLOOKUP(Tabela8[[#This Row],[ID]],CADASTROS!$B$3:$I$1946,3,0)</f>
        <v>#N/A</v>
      </c>
      <c r="E86" s="143" t="str">
        <f>IFERROR(VLOOKUP(Tabela8[[#This Row],[ID]],CADASTROS!$B$3:$I$1946,4,0),"")</f>
        <v/>
      </c>
      <c r="F86" s="143" t="str">
        <f>IFERROR(VLOOKUP(Tabela8[[#This Row],[ID]],CADASTROS!$B$3:$I$1946,5,0),"")</f>
        <v/>
      </c>
      <c r="G86" s="143" t="str">
        <f>IFERROR(VLOOKUP(Tabela8[[#This Row],[ID]],CADASTROS!$B$3:$I$1946,6,0),"")</f>
        <v/>
      </c>
      <c r="H86" s="143" t="str">
        <f>IFERROR(VLOOKUP(Tabela8[[#This Row],[ID]],CADASTROS!$B$3:$I$1946,7,0),"")</f>
        <v/>
      </c>
      <c r="I86"/>
      <c r="J86"/>
      <c r="K86" s="135" t="str">
        <f>IFERROR(VLOOKUP(Tabela8[[#This Row],[ID]],Tabela7[],11,0),"")</f>
        <v/>
      </c>
      <c r="L86" s="136" t="e">
        <f>Tabela8[[#This Row],[Latas a Pagar]]*#REF!</f>
        <v>#VALUE!</v>
      </c>
    </row>
    <row r="87" spans="2:12" x14ac:dyDescent="0.3">
      <c r="B87" s="143">
        <f>VALUE('CONTROLE DE PRODUÇÃO'!B86)</f>
        <v>0</v>
      </c>
      <c r="C87" s="142" t="str">
        <f>IFERROR(VLOOKUP(Tabela8[[#This Row],[ID]],Tabela7[],2,0),"")</f>
        <v/>
      </c>
      <c r="D87" s="142" t="e">
        <f>VLOOKUP(Tabela8[[#This Row],[ID]],CADASTROS!$B$3:$I$1946,3,0)</f>
        <v>#N/A</v>
      </c>
      <c r="E87" s="143" t="str">
        <f>IFERROR(VLOOKUP(Tabela8[[#This Row],[ID]],CADASTROS!$B$3:$I$1946,4,0),"")</f>
        <v/>
      </c>
      <c r="F87" s="143" t="str">
        <f>IFERROR(VLOOKUP(Tabela8[[#This Row],[ID]],CADASTROS!$B$3:$I$1946,5,0),"")</f>
        <v/>
      </c>
      <c r="G87" s="143" t="str">
        <f>IFERROR(VLOOKUP(Tabela8[[#This Row],[ID]],CADASTROS!$B$3:$I$1946,6,0),"")</f>
        <v/>
      </c>
      <c r="H87" s="143" t="str">
        <f>IFERROR(VLOOKUP(Tabela8[[#This Row],[ID]],CADASTROS!$B$3:$I$1946,7,0),"")</f>
        <v/>
      </c>
      <c r="I87"/>
      <c r="J87"/>
      <c r="K87" s="135" t="str">
        <f>IFERROR(VLOOKUP(Tabela8[[#This Row],[ID]],Tabela7[],11,0),"")</f>
        <v/>
      </c>
      <c r="L87" s="136" t="e">
        <f>Tabela8[[#This Row],[Latas a Pagar]]*#REF!</f>
        <v>#VALUE!</v>
      </c>
    </row>
    <row r="88" spans="2:12" x14ac:dyDescent="0.3">
      <c r="B88" s="143">
        <f>VALUE('CONTROLE DE PRODUÇÃO'!B87)</f>
        <v>0</v>
      </c>
      <c r="C88" s="142" t="str">
        <f>IFERROR(VLOOKUP(Tabela8[[#This Row],[ID]],Tabela7[],2,0),"")</f>
        <v/>
      </c>
      <c r="D88" s="142" t="e">
        <f>VLOOKUP(Tabela8[[#This Row],[ID]],CADASTROS!$B$3:$I$1946,3,0)</f>
        <v>#N/A</v>
      </c>
      <c r="E88" s="143" t="str">
        <f>IFERROR(VLOOKUP(Tabela8[[#This Row],[ID]],CADASTROS!$B$3:$I$1946,4,0),"")</f>
        <v/>
      </c>
      <c r="F88" s="143" t="str">
        <f>IFERROR(VLOOKUP(Tabela8[[#This Row],[ID]],CADASTROS!$B$3:$I$1946,5,0),"")</f>
        <v/>
      </c>
      <c r="G88" s="143" t="str">
        <f>IFERROR(VLOOKUP(Tabela8[[#This Row],[ID]],CADASTROS!$B$3:$I$1946,6,0),"")</f>
        <v/>
      </c>
      <c r="H88" s="143" t="str">
        <f>IFERROR(VLOOKUP(Tabela8[[#This Row],[ID]],CADASTROS!$B$3:$I$1946,7,0),"")</f>
        <v/>
      </c>
      <c r="I88"/>
      <c r="J88"/>
      <c r="K88" s="135" t="str">
        <f>IFERROR(VLOOKUP(Tabela8[[#This Row],[ID]],Tabela7[],11,0),"")</f>
        <v/>
      </c>
      <c r="L88" s="136" t="e">
        <f>Tabela8[[#This Row],[Latas a Pagar]]*#REF!</f>
        <v>#VALUE!</v>
      </c>
    </row>
    <row r="89" spans="2:12" x14ac:dyDescent="0.3">
      <c r="B89" s="143">
        <f>VALUE('CONTROLE DE PRODUÇÃO'!B88)</f>
        <v>0</v>
      </c>
      <c r="C89" s="142" t="str">
        <f>IFERROR(VLOOKUP(Tabela8[[#This Row],[ID]],Tabela7[],2,0),"")</f>
        <v/>
      </c>
      <c r="D89" s="142" t="e">
        <f>VLOOKUP(Tabela8[[#This Row],[ID]],CADASTROS!$B$3:$I$1946,3,0)</f>
        <v>#N/A</v>
      </c>
      <c r="E89" s="143" t="str">
        <f>IFERROR(VLOOKUP(Tabela8[[#This Row],[ID]],CADASTROS!$B$3:$I$1946,4,0),"")</f>
        <v/>
      </c>
      <c r="F89" s="143" t="str">
        <f>IFERROR(VLOOKUP(Tabela8[[#This Row],[ID]],CADASTROS!$B$3:$I$1946,5,0),"")</f>
        <v/>
      </c>
      <c r="G89" s="143" t="str">
        <f>IFERROR(VLOOKUP(Tabela8[[#This Row],[ID]],CADASTROS!$B$3:$I$1946,6,0),"")</f>
        <v/>
      </c>
      <c r="H89" s="143" t="str">
        <f>IFERROR(VLOOKUP(Tabela8[[#This Row],[ID]],CADASTROS!$B$3:$I$1946,7,0),"")</f>
        <v/>
      </c>
      <c r="I89"/>
      <c r="J89"/>
      <c r="K89" s="135" t="str">
        <f>IFERROR(VLOOKUP(Tabela8[[#This Row],[ID]],Tabela7[],11,0),"")</f>
        <v/>
      </c>
      <c r="L89" s="136" t="e">
        <f>Tabela8[[#This Row],[Latas a Pagar]]*#REF!</f>
        <v>#VALUE!</v>
      </c>
    </row>
    <row r="90" spans="2:12" x14ac:dyDescent="0.3">
      <c r="B90" s="143">
        <f>VALUE('CONTROLE DE PRODUÇÃO'!B89)</f>
        <v>0</v>
      </c>
      <c r="C90" s="142" t="str">
        <f>IFERROR(VLOOKUP(Tabela8[[#This Row],[ID]],Tabela7[],2,0),"")</f>
        <v/>
      </c>
      <c r="D90" s="142" t="e">
        <f>VLOOKUP(Tabela8[[#This Row],[ID]],CADASTROS!$B$3:$I$1946,3,0)</f>
        <v>#N/A</v>
      </c>
      <c r="E90" s="143" t="str">
        <f>IFERROR(VLOOKUP(Tabela8[[#This Row],[ID]],CADASTROS!$B$3:$I$1946,4,0),"")</f>
        <v/>
      </c>
      <c r="F90" s="143" t="str">
        <f>IFERROR(VLOOKUP(Tabela8[[#This Row],[ID]],CADASTROS!$B$3:$I$1946,5,0),"")</f>
        <v/>
      </c>
      <c r="G90" s="143" t="str">
        <f>IFERROR(VLOOKUP(Tabela8[[#This Row],[ID]],CADASTROS!$B$3:$I$1946,6,0),"")</f>
        <v/>
      </c>
      <c r="H90" s="143" t="str">
        <f>IFERROR(VLOOKUP(Tabela8[[#This Row],[ID]],CADASTROS!$B$3:$I$1946,7,0),"")</f>
        <v/>
      </c>
      <c r="I90"/>
      <c r="J90"/>
      <c r="K90" s="135" t="str">
        <f>IFERROR(VLOOKUP(Tabela8[[#This Row],[ID]],Tabela7[],11,0),"")</f>
        <v/>
      </c>
      <c r="L90" s="136" t="e">
        <f>Tabela8[[#This Row],[Latas a Pagar]]*#REF!</f>
        <v>#VALUE!</v>
      </c>
    </row>
    <row r="91" spans="2:12" x14ac:dyDescent="0.3">
      <c r="B91" s="143">
        <f>VALUE('CONTROLE DE PRODUÇÃO'!B90)</f>
        <v>0</v>
      </c>
      <c r="C91" s="142" t="str">
        <f>IFERROR(VLOOKUP(Tabela8[[#This Row],[ID]],Tabela7[],2,0),"")</f>
        <v/>
      </c>
      <c r="D91" s="142" t="e">
        <f>VLOOKUP(Tabela8[[#This Row],[ID]],CADASTROS!$B$3:$I$1946,3,0)</f>
        <v>#N/A</v>
      </c>
      <c r="E91" s="143" t="str">
        <f>IFERROR(VLOOKUP(Tabela8[[#This Row],[ID]],CADASTROS!$B$3:$I$1946,4,0),"")</f>
        <v/>
      </c>
      <c r="F91" s="143" t="str">
        <f>IFERROR(VLOOKUP(Tabela8[[#This Row],[ID]],CADASTROS!$B$3:$I$1946,5,0),"")</f>
        <v/>
      </c>
      <c r="G91" s="143" t="str">
        <f>IFERROR(VLOOKUP(Tabela8[[#This Row],[ID]],CADASTROS!$B$3:$I$1946,6,0),"")</f>
        <v/>
      </c>
      <c r="H91" s="143" t="str">
        <f>IFERROR(VLOOKUP(Tabela8[[#This Row],[ID]],CADASTROS!$B$3:$I$1946,7,0),"")</f>
        <v/>
      </c>
      <c r="I91"/>
      <c r="J91"/>
      <c r="K91" s="135" t="str">
        <f>IFERROR(VLOOKUP(Tabela8[[#This Row],[ID]],Tabela7[],11,0),"")</f>
        <v/>
      </c>
      <c r="L91" s="136" t="e">
        <f>Tabela8[[#This Row],[Latas a Pagar]]*#REF!</f>
        <v>#VALUE!</v>
      </c>
    </row>
    <row r="92" spans="2:12" x14ac:dyDescent="0.3">
      <c r="B92" s="143">
        <f>VALUE('CONTROLE DE PRODUÇÃO'!B91)</f>
        <v>0</v>
      </c>
      <c r="C92" s="142" t="str">
        <f>IFERROR(VLOOKUP(Tabela8[[#This Row],[ID]],Tabela7[],2,0),"")</f>
        <v/>
      </c>
      <c r="D92" s="142" t="e">
        <f>VLOOKUP(Tabela8[[#This Row],[ID]],CADASTROS!$B$3:$I$1946,3,0)</f>
        <v>#N/A</v>
      </c>
      <c r="E92" s="143" t="str">
        <f>IFERROR(VLOOKUP(Tabela8[[#This Row],[ID]],CADASTROS!$B$3:$I$1946,4,0),"")</f>
        <v/>
      </c>
      <c r="F92" s="143" t="str">
        <f>IFERROR(VLOOKUP(Tabela8[[#This Row],[ID]],CADASTROS!$B$3:$I$1946,5,0),"")</f>
        <v/>
      </c>
      <c r="G92" s="143" t="str">
        <f>IFERROR(VLOOKUP(Tabela8[[#This Row],[ID]],CADASTROS!$B$3:$I$1946,6,0),"")</f>
        <v/>
      </c>
      <c r="H92" s="143" t="str">
        <f>IFERROR(VLOOKUP(Tabela8[[#This Row],[ID]],CADASTROS!$B$3:$I$1946,7,0),"")</f>
        <v/>
      </c>
      <c r="I92"/>
      <c r="J92"/>
      <c r="K92" s="135" t="str">
        <f>IFERROR(VLOOKUP(Tabela8[[#This Row],[ID]],Tabela7[],11,0),"")</f>
        <v/>
      </c>
      <c r="L92" s="136" t="e">
        <f>Tabela8[[#This Row],[Latas a Pagar]]*#REF!</f>
        <v>#VALUE!</v>
      </c>
    </row>
    <row r="93" spans="2:12" x14ac:dyDescent="0.3">
      <c r="B93" s="143">
        <f>VALUE('CONTROLE DE PRODUÇÃO'!B92)</f>
        <v>0</v>
      </c>
      <c r="C93" s="142" t="str">
        <f>IFERROR(VLOOKUP(Tabela8[[#This Row],[ID]],Tabela7[],2,0),"")</f>
        <v/>
      </c>
      <c r="D93" s="142" t="e">
        <f>VLOOKUP(Tabela8[[#This Row],[ID]],CADASTROS!$B$3:$I$1946,3,0)</f>
        <v>#N/A</v>
      </c>
      <c r="E93" s="143" t="str">
        <f>IFERROR(VLOOKUP(Tabela8[[#This Row],[ID]],CADASTROS!$B$3:$I$1946,4,0),"")</f>
        <v/>
      </c>
      <c r="F93" s="143" t="str">
        <f>IFERROR(VLOOKUP(Tabela8[[#This Row],[ID]],CADASTROS!$B$3:$I$1946,5,0),"")</f>
        <v/>
      </c>
      <c r="G93" s="143" t="str">
        <f>IFERROR(VLOOKUP(Tabela8[[#This Row],[ID]],CADASTROS!$B$3:$I$1946,6,0),"")</f>
        <v/>
      </c>
      <c r="H93" s="143" t="str">
        <f>IFERROR(VLOOKUP(Tabela8[[#This Row],[ID]],CADASTROS!$B$3:$I$1946,7,0),"")</f>
        <v/>
      </c>
      <c r="I93"/>
      <c r="J93"/>
      <c r="K93" s="135" t="str">
        <f>IFERROR(VLOOKUP(Tabela8[[#This Row],[ID]],Tabela7[],11,0),"")</f>
        <v/>
      </c>
      <c r="L93" s="136" t="e">
        <f>Tabela8[[#This Row],[Latas a Pagar]]*#REF!</f>
        <v>#VALUE!</v>
      </c>
    </row>
    <row r="94" spans="2:12" x14ac:dyDescent="0.3">
      <c r="B94" s="143">
        <f>VALUE('CONTROLE DE PRODUÇÃO'!B93)</f>
        <v>0</v>
      </c>
      <c r="C94" s="142" t="str">
        <f>IFERROR(VLOOKUP(Tabela8[[#This Row],[ID]],Tabela7[],2,0),"")</f>
        <v/>
      </c>
      <c r="D94" s="142" t="e">
        <f>VLOOKUP(Tabela8[[#This Row],[ID]],CADASTROS!$B$3:$I$1946,3,0)</f>
        <v>#N/A</v>
      </c>
      <c r="E94" s="143" t="str">
        <f>IFERROR(VLOOKUP(Tabela8[[#This Row],[ID]],CADASTROS!$B$3:$I$1946,4,0),"")</f>
        <v/>
      </c>
      <c r="F94" s="143" t="str">
        <f>IFERROR(VLOOKUP(Tabela8[[#This Row],[ID]],CADASTROS!$B$3:$I$1946,5,0),"")</f>
        <v/>
      </c>
      <c r="G94" s="143" t="str">
        <f>IFERROR(VLOOKUP(Tabela8[[#This Row],[ID]],CADASTROS!$B$3:$I$1946,6,0),"")</f>
        <v/>
      </c>
      <c r="H94" s="143" t="str">
        <f>IFERROR(VLOOKUP(Tabela8[[#This Row],[ID]],CADASTROS!$B$3:$I$1946,7,0),"")</f>
        <v/>
      </c>
      <c r="I94"/>
      <c r="J94"/>
      <c r="K94" s="135" t="str">
        <f>IFERROR(VLOOKUP(Tabela8[[#This Row],[ID]],Tabela7[],11,0),"")</f>
        <v/>
      </c>
      <c r="L94" s="136" t="e">
        <f>Tabela8[[#This Row],[Latas a Pagar]]*#REF!</f>
        <v>#VALUE!</v>
      </c>
    </row>
    <row r="95" spans="2:12" x14ac:dyDescent="0.3">
      <c r="B95" s="143">
        <f>VALUE('CONTROLE DE PRODUÇÃO'!B94)</f>
        <v>0</v>
      </c>
      <c r="C95" s="142" t="str">
        <f>IFERROR(VLOOKUP(Tabela8[[#This Row],[ID]],Tabela7[],2,0),"")</f>
        <v/>
      </c>
      <c r="D95" s="142" t="e">
        <f>VLOOKUP(Tabela8[[#This Row],[ID]],CADASTROS!$B$3:$I$1946,3,0)</f>
        <v>#N/A</v>
      </c>
      <c r="E95" s="143" t="str">
        <f>IFERROR(VLOOKUP(Tabela8[[#This Row],[ID]],CADASTROS!$B$3:$I$1946,4,0),"")</f>
        <v/>
      </c>
      <c r="F95" s="143" t="str">
        <f>IFERROR(VLOOKUP(Tabela8[[#This Row],[ID]],CADASTROS!$B$3:$I$1946,5,0),"")</f>
        <v/>
      </c>
      <c r="G95" s="143" t="str">
        <f>IFERROR(VLOOKUP(Tabela8[[#This Row],[ID]],CADASTROS!$B$3:$I$1946,6,0),"")</f>
        <v/>
      </c>
      <c r="H95" s="143" t="str">
        <f>IFERROR(VLOOKUP(Tabela8[[#This Row],[ID]],CADASTROS!$B$3:$I$1946,7,0),"")</f>
        <v/>
      </c>
      <c r="I95"/>
      <c r="J95"/>
      <c r="K95" s="135" t="str">
        <f>IFERROR(VLOOKUP(Tabela8[[#This Row],[ID]],Tabela7[],11,0),"")</f>
        <v/>
      </c>
      <c r="L95" s="136" t="e">
        <f>Tabela8[[#This Row],[Latas a Pagar]]*#REF!</f>
        <v>#VALUE!</v>
      </c>
    </row>
    <row r="96" spans="2:12" x14ac:dyDescent="0.3">
      <c r="B96" s="143">
        <f>VALUE('CONTROLE DE PRODUÇÃO'!B95)</f>
        <v>0</v>
      </c>
      <c r="C96" s="142" t="str">
        <f>IFERROR(VLOOKUP(Tabela8[[#This Row],[ID]],Tabela7[],2,0),"")</f>
        <v/>
      </c>
      <c r="D96" s="142" t="e">
        <f>VLOOKUP(Tabela8[[#This Row],[ID]],CADASTROS!$B$3:$I$1946,3,0)</f>
        <v>#N/A</v>
      </c>
      <c r="E96" s="143" t="str">
        <f>IFERROR(VLOOKUP(Tabela8[[#This Row],[ID]],CADASTROS!$B$3:$I$1946,4,0),"")</f>
        <v/>
      </c>
      <c r="F96" s="143" t="str">
        <f>IFERROR(VLOOKUP(Tabela8[[#This Row],[ID]],CADASTROS!$B$3:$I$1946,5,0),"")</f>
        <v/>
      </c>
      <c r="G96" s="143" t="str">
        <f>IFERROR(VLOOKUP(Tabela8[[#This Row],[ID]],CADASTROS!$B$3:$I$1946,6,0),"")</f>
        <v/>
      </c>
      <c r="H96" s="143" t="str">
        <f>IFERROR(VLOOKUP(Tabela8[[#This Row],[ID]],CADASTROS!$B$3:$I$1946,7,0),"")</f>
        <v/>
      </c>
      <c r="I96"/>
      <c r="J96"/>
      <c r="K96" s="135" t="str">
        <f>IFERROR(VLOOKUP(Tabela8[[#This Row],[ID]],Tabela7[],11,0),"")</f>
        <v/>
      </c>
      <c r="L96" s="136" t="e">
        <f>Tabela8[[#This Row],[Latas a Pagar]]*#REF!</f>
        <v>#VALUE!</v>
      </c>
    </row>
    <row r="97" spans="2:12" x14ac:dyDescent="0.3">
      <c r="B97" s="143">
        <f>VALUE('CONTROLE DE PRODUÇÃO'!B96)</f>
        <v>0</v>
      </c>
      <c r="C97" s="142" t="str">
        <f>IFERROR(VLOOKUP(Tabela8[[#This Row],[ID]],Tabela7[],2,0),"")</f>
        <v/>
      </c>
      <c r="D97" s="142" t="e">
        <f>VLOOKUP(Tabela8[[#This Row],[ID]],CADASTROS!$B$3:$I$1946,3,0)</f>
        <v>#N/A</v>
      </c>
      <c r="E97" s="143" t="str">
        <f>IFERROR(VLOOKUP(Tabela8[[#This Row],[ID]],CADASTROS!$B$3:$I$1946,4,0),"")</f>
        <v/>
      </c>
      <c r="F97" s="143" t="str">
        <f>IFERROR(VLOOKUP(Tabela8[[#This Row],[ID]],CADASTROS!$B$3:$I$1946,5,0),"")</f>
        <v/>
      </c>
      <c r="G97" s="143" t="str">
        <f>IFERROR(VLOOKUP(Tabela8[[#This Row],[ID]],CADASTROS!$B$3:$I$1946,6,0),"")</f>
        <v/>
      </c>
      <c r="H97" s="143" t="str">
        <f>IFERROR(VLOOKUP(Tabela8[[#This Row],[ID]],CADASTROS!$B$3:$I$1946,7,0),"")</f>
        <v/>
      </c>
      <c r="I97"/>
      <c r="J97"/>
      <c r="K97" s="135" t="str">
        <f>IFERROR(VLOOKUP(Tabela8[[#This Row],[ID]],Tabela7[],11,0),"")</f>
        <v/>
      </c>
      <c r="L97" s="136" t="e">
        <f>Tabela8[[#This Row],[Latas a Pagar]]*#REF!</f>
        <v>#VALUE!</v>
      </c>
    </row>
    <row r="98" spans="2:12" x14ac:dyDescent="0.3">
      <c r="B98" s="143">
        <f>VALUE('CONTROLE DE PRODUÇÃO'!B97)</f>
        <v>0</v>
      </c>
      <c r="C98" s="142" t="str">
        <f>IFERROR(VLOOKUP(Tabela8[[#This Row],[ID]],Tabela7[],2,0),"")</f>
        <v/>
      </c>
      <c r="D98" s="142" t="e">
        <f>VLOOKUP(Tabela8[[#This Row],[ID]],CADASTROS!$B$3:$I$1946,3,0)</f>
        <v>#N/A</v>
      </c>
      <c r="E98" s="143" t="str">
        <f>IFERROR(VLOOKUP(Tabela8[[#This Row],[ID]],CADASTROS!$B$3:$I$1946,4,0),"")</f>
        <v/>
      </c>
      <c r="F98" s="143" t="str">
        <f>IFERROR(VLOOKUP(Tabela8[[#This Row],[ID]],CADASTROS!$B$3:$I$1946,5,0),"")</f>
        <v/>
      </c>
      <c r="G98" s="143" t="str">
        <f>IFERROR(VLOOKUP(Tabela8[[#This Row],[ID]],CADASTROS!$B$3:$I$1946,6,0),"")</f>
        <v/>
      </c>
      <c r="H98" s="143" t="str">
        <f>IFERROR(VLOOKUP(Tabela8[[#This Row],[ID]],CADASTROS!$B$3:$I$1946,7,0),"")</f>
        <v/>
      </c>
      <c r="I98"/>
      <c r="J98"/>
      <c r="K98" s="135" t="str">
        <f>IFERROR(VLOOKUP(Tabela8[[#This Row],[ID]],Tabela7[],11,0),"")</f>
        <v/>
      </c>
      <c r="L98" s="136" t="e">
        <f>Tabela8[[#This Row],[Latas a Pagar]]*#REF!</f>
        <v>#VALUE!</v>
      </c>
    </row>
    <row r="99" spans="2:12" x14ac:dyDescent="0.3">
      <c r="B99" s="143">
        <f>VALUE('CONTROLE DE PRODUÇÃO'!B98)</f>
        <v>0</v>
      </c>
      <c r="C99" s="142" t="str">
        <f>IFERROR(VLOOKUP(Tabela8[[#This Row],[ID]],Tabela7[],2,0),"")</f>
        <v/>
      </c>
      <c r="D99" s="142" t="e">
        <f>VLOOKUP(Tabela8[[#This Row],[ID]],CADASTROS!$B$3:$I$1946,3,0)</f>
        <v>#N/A</v>
      </c>
      <c r="E99" s="143" t="str">
        <f>IFERROR(VLOOKUP(Tabela8[[#This Row],[ID]],CADASTROS!$B$3:$I$1946,4,0),"")</f>
        <v/>
      </c>
      <c r="F99" s="143" t="str">
        <f>IFERROR(VLOOKUP(Tabela8[[#This Row],[ID]],CADASTROS!$B$3:$I$1946,5,0),"")</f>
        <v/>
      </c>
      <c r="G99" s="143" t="str">
        <f>IFERROR(VLOOKUP(Tabela8[[#This Row],[ID]],CADASTROS!$B$3:$I$1946,6,0),"")</f>
        <v/>
      </c>
      <c r="H99" s="143" t="str">
        <f>IFERROR(VLOOKUP(Tabela8[[#This Row],[ID]],CADASTROS!$B$3:$I$1946,7,0),"")</f>
        <v/>
      </c>
      <c r="I99"/>
      <c r="J99"/>
      <c r="K99" s="135" t="str">
        <f>IFERROR(VLOOKUP(Tabela8[[#This Row],[ID]],Tabela7[],11,0),"")</f>
        <v/>
      </c>
      <c r="L99" s="136" t="e">
        <f>Tabela8[[#This Row],[Latas a Pagar]]*#REF!</f>
        <v>#VALUE!</v>
      </c>
    </row>
    <row r="100" spans="2:12" x14ac:dyDescent="0.3">
      <c r="B100" s="143">
        <f>VALUE('CONTROLE DE PRODUÇÃO'!B99)</f>
        <v>0</v>
      </c>
      <c r="C100" s="142" t="str">
        <f>IFERROR(VLOOKUP(Tabela8[[#This Row],[ID]],Tabela7[],2,0),"")</f>
        <v/>
      </c>
      <c r="D100" s="142" t="e">
        <f>VLOOKUP(Tabela8[[#This Row],[ID]],CADASTROS!$B$3:$I$1946,3,0)</f>
        <v>#N/A</v>
      </c>
      <c r="E100" s="143" t="str">
        <f>IFERROR(VLOOKUP(Tabela8[[#This Row],[ID]],CADASTROS!$B$3:$I$1946,4,0),"")</f>
        <v/>
      </c>
      <c r="F100" s="143" t="str">
        <f>IFERROR(VLOOKUP(Tabela8[[#This Row],[ID]],CADASTROS!$B$3:$I$1946,5,0),"")</f>
        <v/>
      </c>
      <c r="G100" s="143" t="str">
        <f>IFERROR(VLOOKUP(Tabela8[[#This Row],[ID]],CADASTROS!$B$3:$I$1946,6,0),"")</f>
        <v/>
      </c>
      <c r="H100" s="143" t="str">
        <f>IFERROR(VLOOKUP(Tabela8[[#This Row],[ID]],CADASTROS!$B$3:$I$1946,7,0),"")</f>
        <v/>
      </c>
      <c r="I100"/>
      <c r="J100"/>
      <c r="K100" s="135" t="str">
        <f>IFERROR(VLOOKUP(Tabela8[[#This Row],[ID]],Tabela7[],11,0),"")</f>
        <v/>
      </c>
      <c r="L100" s="136" t="e">
        <f>Tabela8[[#This Row],[Latas a Pagar]]*#REF!</f>
        <v>#VALUE!</v>
      </c>
    </row>
    <row r="101" spans="2:12" x14ac:dyDescent="0.3">
      <c r="B101" s="143">
        <f>VALUE('CONTROLE DE PRODUÇÃO'!B100)</f>
        <v>0</v>
      </c>
      <c r="C101" s="142" t="str">
        <f>IFERROR(VLOOKUP(Tabela8[[#This Row],[ID]],Tabela7[],2,0),"")</f>
        <v/>
      </c>
      <c r="D101" s="142" t="e">
        <f>VLOOKUP(Tabela8[[#This Row],[ID]],CADASTROS!$B$3:$I$1946,3,0)</f>
        <v>#N/A</v>
      </c>
      <c r="E101" s="143" t="str">
        <f>IFERROR(VLOOKUP(Tabela8[[#This Row],[ID]],CADASTROS!$B$3:$I$1946,4,0),"")</f>
        <v/>
      </c>
      <c r="F101" s="143" t="str">
        <f>IFERROR(VLOOKUP(Tabela8[[#This Row],[ID]],CADASTROS!$B$3:$I$1946,5,0),"")</f>
        <v/>
      </c>
      <c r="G101" s="143" t="str">
        <f>IFERROR(VLOOKUP(Tabela8[[#This Row],[ID]],CADASTROS!$B$3:$I$1946,6,0),"")</f>
        <v/>
      </c>
      <c r="H101" s="143" t="str">
        <f>IFERROR(VLOOKUP(Tabela8[[#This Row],[ID]],CADASTROS!$B$3:$I$1946,7,0),"")</f>
        <v/>
      </c>
      <c r="I101"/>
      <c r="J101"/>
      <c r="K101" s="135" t="str">
        <f>IFERROR(VLOOKUP(Tabela8[[#This Row],[ID]],Tabela7[],11,0),"")</f>
        <v/>
      </c>
      <c r="L101" s="136" t="e">
        <f>Tabela8[[#This Row],[Latas a Pagar]]*#REF!</f>
        <v>#VALUE!</v>
      </c>
    </row>
    <row r="102" spans="2:12" x14ac:dyDescent="0.3">
      <c r="B102" s="143">
        <f>VALUE('CONTROLE DE PRODUÇÃO'!B101)</f>
        <v>0</v>
      </c>
      <c r="C102" s="142" t="str">
        <f>IFERROR(VLOOKUP(Tabela8[[#This Row],[ID]],Tabela7[],2,0),"")</f>
        <v/>
      </c>
      <c r="D102" s="142" t="e">
        <f>VLOOKUP(Tabela8[[#This Row],[ID]],CADASTROS!$B$3:$I$1946,3,0)</f>
        <v>#N/A</v>
      </c>
      <c r="E102" s="143" t="str">
        <f>IFERROR(VLOOKUP(Tabela8[[#This Row],[ID]],CADASTROS!$B$3:$I$1946,4,0),"")</f>
        <v/>
      </c>
      <c r="F102" s="143" t="str">
        <f>IFERROR(VLOOKUP(Tabela8[[#This Row],[ID]],CADASTROS!$B$3:$I$1946,5,0),"")</f>
        <v/>
      </c>
      <c r="G102" s="143" t="str">
        <f>IFERROR(VLOOKUP(Tabela8[[#This Row],[ID]],CADASTROS!$B$3:$I$1946,6,0),"")</f>
        <v/>
      </c>
      <c r="H102" s="143" t="str">
        <f>IFERROR(VLOOKUP(Tabela8[[#This Row],[ID]],CADASTROS!$B$3:$I$1946,7,0),"")</f>
        <v/>
      </c>
      <c r="I102"/>
      <c r="J102"/>
      <c r="K102" s="135" t="str">
        <f>IFERROR(VLOOKUP(Tabela8[[#This Row],[ID]],Tabela7[],11,0),"")</f>
        <v/>
      </c>
      <c r="L102" s="136" t="e">
        <f>Tabela8[[#This Row],[Latas a Pagar]]*#REF!</f>
        <v>#VALUE!</v>
      </c>
    </row>
    <row r="103" spans="2:12" x14ac:dyDescent="0.3">
      <c r="B103" s="143">
        <f>VALUE('CONTROLE DE PRODUÇÃO'!B102)</f>
        <v>0</v>
      </c>
      <c r="C103" s="142" t="str">
        <f>IFERROR(VLOOKUP(Tabela8[[#This Row],[ID]],Tabela7[],2,0),"")</f>
        <v/>
      </c>
      <c r="D103" s="142" t="e">
        <f>VLOOKUP(Tabela8[[#This Row],[ID]],CADASTROS!$B$3:$I$1946,3,0)</f>
        <v>#N/A</v>
      </c>
      <c r="E103" s="143" t="str">
        <f>IFERROR(VLOOKUP(Tabela8[[#This Row],[ID]],CADASTROS!$B$3:$I$1946,4,0),"")</f>
        <v/>
      </c>
      <c r="F103" s="143" t="str">
        <f>IFERROR(VLOOKUP(Tabela8[[#This Row],[ID]],CADASTROS!$B$3:$I$1946,5,0),"")</f>
        <v/>
      </c>
      <c r="G103" s="143" t="str">
        <f>IFERROR(VLOOKUP(Tabela8[[#This Row],[ID]],CADASTROS!$B$3:$I$1946,6,0),"")</f>
        <v/>
      </c>
      <c r="H103" s="143" t="str">
        <f>IFERROR(VLOOKUP(Tabela8[[#This Row],[ID]],CADASTROS!$B$3:$I$1946,7,0),"")</f>
        <v/>
      </c>
      <c r="I103"/>
      <c r="J103"/>
      <c r="K103" s="135" t="str">
        <f>IFERROR(VLOOKUP(Tabela8[[#This Row],[ID]],Tabela7[],11,0),"")</f>
        <v/>
      </c>
      <c r="L103" s="136" t="e">
        <f>Tabela8[[#This Row],[Latas a Pagar]]*#REF!</f>
        <v>#VALUE!</v>
      </c>
    </row>
    <row r="104" spans="2:12" x14ac:dyDescent="0.3">
      <c r="B104" s="143">
        <f>VALUE('CONTROLE DE PRODUÇÃO'!B103)</f>
        <v>0</v>
      </c>
      <c r="C104" s="142" t="str">
        <f>IFERROR(VLOOKUP(Tabela8[[#This Row],[ID]],Tabela7[],2,0),"")</f>
        <v/>
      </c>
      <c r="D104" s="142" t="e">
        <f>VLOOKUP(Tabela8[[#This Row],[ID]],CADASTROS!$B$3:$I$1946,3,0)</f>
        <v>#N/A</v>
      </c>
      <c r="E104" s="143" t="str">
        <f>IFERROR(VLOOKUP(Tabela8[[#This Row],[ID]],CADASTROS!$B$3:$I$1946,4,0),"")</f>
        <v/>
      </c>
      <c r="F104" s="143" t="str">
        <f>IFERROR(VLOOKUP(Tabela8[[#This Row],[ID]],CADASTROS!$B$3:$I$1946,5,0),"")</f>
        <v/>
      </c>
      <c r="G104" s="143" t="str">
        <f>IFERROR(VLOOKUP(Tabela8[[#This Row],[ID]],CADASTROS!$B$3:$I$1946,6,0),"")</f>
        <v/>
      </c>
      <c r="H104" s="143" t="str">
        <f>IFERROR(VLOOKUP(Tabela8[[#This Row],[ID]],CADASTROS!$B$3:$I$1946,7,0),"")</f>
        <v/>
      </c>
      <c r="I104"/>
      <c r="J104"/>
      <c r="K104" s="135" t="str">
        <f>IFERROR(VLOOKUP(Tabela8[[#This Row],[ID]],Tabela7[],11,0),"")</f>
        <v/>
      </c>
      <c r="L104" s="136" t="e">
        <f>Tabela8[[#This Row],[Latas a Pagar]]*#REF!</f>
        <v>#VALUE!</v>
      </c>
    </row>
    <row r="105" spans="2:12" x14ac:dyDescent="0.3">
      <c r="B105" s="143">
        <f>VALUE('CONTROLE DE PRODUÇÃO'!B104)</f>
        <v>0</v>
      </c>
      <c r="C105" s="142" t="str">
        <f>IFERROR(VLOOKUP(Tabela8[[#This Row],[ID]],Tabela7[],2,0),"")</f>
        <v/>
      </c>
      <c r="D105" s="142" t="e">
        <f>VLOOKUP(Tabela8[[#This Row],[ID]],CADASTROS!$B$3:$I$1946,3,0)</f>
        <v>#N/A</v>
      </c>
      <c r="E105" s="143" t="str">
        <f>IFERROR(VLOOKUP(Tabela8[[#This Row],[ID]],CADASTROS!$B$3:$I$1946,4,0),"")</f>
        <v/>
      </c>
      <c r="F105" s="143" t="str">
        <f>IFERROR(VLOOKUP(Tabela8[[#This Row],[ID]],CADASTROS!$B$3:$I$1946,5,0),"")</f>
        <v/>
      </c>
      <c r="G105" s="143" t="str">
        <f>IFERROR(VLOOKUP(Tabela8[[#This Row],[ID]],CADASTROS!$B$3:$I$1946,6,0),"")</f>
        <v/>
      </c>
      <c r="H105" s="143" t="str">
        <f>IFERROR(VLOOKUP(Tabela8[[#This Row],[ID]],CADASTROS!$B$3:$I$1946,7,0),"")</f>
        <v/>
      </c>
      <c r="I105"/>
      <c r="J105"/>
      <c r="K105" s="135" t="str">
        <f>IFERROR(VLOOKUP(Tabela8[[#This Row],[ID]],Tabela7[],11,0),"")</f>
        <v/>
      </c>
      <c r="L105" s="136" t="e">
        <f>Tabela8[[#This Row],[Latas a Pagar]]*#REF!</f>
        <v>#VALUE!</v>
      </c>
    </row>
    <row r="106" spans="2:12" x14ac:dyDescent="0.3">
      <c r="B106" s="143">
        <f>VALUE('CONTROLE DE PRODUÇÃO'!B105)</f>
        <v>0</v>
      </c>
      <c r="C106" s="142" t="str">
        <f>IFERROR(VLOOKUP(Tabela8[[#This Row],[ID]],Tabela7[],2,0),"")</f>
        <v/>
      </c>
      <c r="D106" s="142" t="e">
        <f>VLOOKUP(Tabela8[[#This Row],[ID]],CADASTROS!$B$3:$I$1946,3,0)</f>
        <v>#N/A</v>
      </c>
      <c r="E106" s="143" t="str">
        <f>IFERROR(VLOOKUP(Tabela8[[#This Row],[ID]],CADASTROS!$B$3:$I$1946,4,0),"")</f>
        <v/>
      </c>
      <c r="F106" s="143" t="str">
        <f>IFERROR(VLOOKUP(Tabela8[[#This Row],[ID]],CADASTROS!$B$3:$I$1946,5,0),"")</f>
        <v/>
      </c>
      <c r="G106" s="143" t="str">
        <f>IFERROR(VLOOKUP(Tabela8[[#This Row],[ID]],CADASTROS!$B$3:$I$1946,6,0),"")</f>
        <v/>
      </c>
      <c r="H106" s="143" t="str">
        <f>IFERROR(VLOOKUP(Tabela8[[#This Row],[ID]],CADASTROS!$B$3:$I$1946,7,0),"")</f>
        <v/>
      </c>
      <c r="I106"/>
      <c r="J106"/>
      <c r="K106" s="135" t="str">
        <f>IFERROR(VLOOKUP(Tabela8[[#This Row],[ID]],Tabela7[],11,0),"")</f>
        <v/>
      </c>
      <c r="L106" s="136" t="e">
        <f>Tabela8[[#This Row],[Latas a Pagar]]*#REF!</f>
        <v>#VALUE!</v>
      </c>
    </row>
    <row r="107" spans="2:12" x14ac:dyDescent="0.3">
      <c r="B107" s="143">
        <f>VALUE('CONTROLE DE PRODUÇÃO'!B106)</f>
        <v>0</v>
      </c>
      <c r="C107" s="142" t="str">
        <f>IFERROR(VLOOKUP(Tabela8[[#This Row],[ID]],Tabela7[],2,0),"")</f>
        <v/>
      </c>
      <c r="D107" s="142" t="e">
        <f>VLOOKUP(Tabela8[[#This Row],[ID]],CADASTROS!$B$3:$I$1946,3,0)</f>
        <v>#N/A</v>
      </c>
      <c r="E107" s="143" t="str">
        <f>IFERROR(VLOOKUP(Tabela8[[#This Row],[ID]],CADASTROS!$B$3:$I$1946,4,0),"")</f>
        <v/>
      </c>
      <c r="F107" s="143" t="str">
        <f>IFERROR(VLOOKUP(Tabela8[[#This Row],[ID]],CADASTROS!$B$3:$I$1946,5,0),"")</f>
        <v/>
      </c>
      <c r="G107" s="143" t="str">
        <f>IFERROR(VLOOKUP(Tabela8[[#This Row],[ID]],CADASTROS!$B$3:$I$1946,6,0),"")</f>
        <v/>
      </c>
      <c r="H107" s="143" t="str">
        <f>IFERROR(VLOOKUP(Tabela8[[#This Row],[ID]],CADASTROS!$B$3:$I$1946,7,0),"")</f>
        <v/>
      </c>
      <c r="I107"/>
      <c r="J107"/>
      <c r="K107" s="135" t="str">
        <f>IFERROR(VLOOKUP(Tabela8[[#This Row],[ID]],Tabela7[],11,0),"")</f>
        <v/>
      </c>
      <c r="L107" s="136" t="e">
        <f>Tabela8[[#This Row],[Latas a Pagar]]*#REF!</f>
        <v>#VALUE!</v>
      </c>
    </row>
    <row r="108" spans="2:12" x14ac:dyDescent="0.3">
      <c r="B108" s="143">
        <f>VALUE('CONTROLE DE PRODUÇÃO'!B107)</f>
        <v>0</v>
      </c>
      <c r="C108" s="142" t="str">
        <f>IFERROR(VLOOKUP(Tabela8[[#This Row],[ID]],Tabela7[],2,0),"")</f>
        <v/>
      </c>
      <c r="D108" s="142" t="e">
        <f>VLOOKUP(Tabela8[[#This Row],[ID]],CADASTROS!$B$3:$I$1946,3,0)</f>
        <v>#N/A</v>
      </c>
      <c r="E108" s="143" t="str">
        <f>IFERROR(VLOOKUP(Tabela8[[#This Row],[ID]],CADASTROS!$B$3:$I$1946,4,0),"")</f>
        <v/>
      </c>
      <c r="F108" s="143" t="str">
        <f>IFERROR(VLOOKUP(Tabela8[[#This Row],[ID]],CADASTROS!$B$3:$I$1946,5,0),"")</f>
        <v/>
      </c>
      <c r="G108" s="143" t="str">
        <f>IFERROR(VLOOKUP(Tabela8[[#This Row],[ID]],CADASTROS!$B$3:$I$1946,6,0),"")</f>
        <v/>
      </c>
      <c r="H108" s="143" t="str">
        <f>IFERROR(VLOOKUP(Tabela8[[#This Row],[ID]],CADASTROS!$B$3:$I$1946,7,0),"")</f>
        <v/>
      </c>
      <c r="I108"/>
      <c r="J108"/>
      <c r="K108" s="135" t="str">
        <f>IFERROR(VLOOKUP(Tabela8[[#This Row],[ID]],Tabela7[],11,0),"")</f>
        <v/>
      </c>
      <c r="L108" s="136" t="e">
        <f>Tabela8[[#This Row],[Latas a Pagar]]*#REF!</f>
        <v>#VALUE!</v>
      </c>
    </row>
    <row r="109" spans="2:12" x14ac:dyDescent="0.3">
      <c r="B109" s="143">
        <f>VALUE('CONTROLE DE PRODUÇÃO'!B108)</f>
        <v>0</v>
      </c>
      <c r="C109" s="142" t="str">
        <f>IFERROR(VLOOKUP(Tabela8[[#This Row],[ID]],Tabela7[],2,0),"")</f>
        <v/>
      </c>
      <c r="D109" s="142" t="e">
        <f>VLOOKUP(Tabela8[[#This Row],[ID]],CADASTROS!$B$3:$I$1946,3,0)</f>
        <v>#N/A</v>
      </c>
      <c r="E109" s="143" t="str">
        <f>IFERROR(VLOOKUP(Tabela8[[#This Row],[ID]],CADASTROS!$B$3:$I$1946,4,0),"")</f>
        <v/>
      </c>
      <c r="F109" s="143" t="str">
        <f>IFERROR(VLOOKUP(Tabela8[[#This Row],[ID]],CADASTROS!$B$3:$I$1946,5,0),"")</f>
        <v/>
      </c>
      <c r="G109" s="143" t="str">
        <f>IFERROR(VLOOKUP(Tabela8[[#This Row],[ID]],CADASTROS!$B$3:$I$1946,6,0),"")</f>
        <v/>
      </c>
      <c r="H109" s="143" t="str">
        <f>IFERROR(VLOOKUP(Tabela8[[#This Row],[ID]],CADASTROS!$B$3:$I$1946,7,0),"")</f>
        <v/>
      </c>
      <c r="I109"/>
      <c r="J109"/>
      <c r="K109" s="135" t="str">
        <f>IFERROR(VLOOKUP(Tabela8[[#This Row],[ID]],Tabela7[],11,0),"")</f>
        <v/>
      </c>
      <c r="L109" s="136" t="e">
        <f>Tabela8[[#This Row],[Latas a Pagar]]*#REF!</f>
        <v>#VALUE!</v>
      </c>
    </row>
    <row r="110" spans="2:12" x14ac:dyDescent="0.3">
      <c r="B110" s="143">
        <f>VALUE('CONTROLE DE PRODUÇÃO'!B109)</f>
        <v>0</v>
      </c>
      <c r="C110" s="142" t="str">
        <f>IFERROR(VLOOKUP(Tabela8[[#This Row],[ID]],Tabela7[],2,0),"")</f>
        <v/>
      </c>
      <c r="D110" s="142" t="e">
        <f>VLOOKUP(Tabela8[[#This Row],[ID]],CADASTROS!$B$3:$I$1946,3,0)</f>
        <v>#N/A</v>
      </c>
      <c r="E110" s="143" t="str">
        <f>IFERROR(VLOOKUP(Tabela8[[#This Row],[ID]],CADASTROS!$B$3:$I$1946,4,0),"")</f>
        <v/>
      </c>
      <c r="F110" s="143" t="str">
        <f>IFERROR(VLOOKUP(Tabela8[[#This Row],[ID]],CADASTROS!$B$3:$I$1946,5,0),"")</f>
        <v/>
      </c>
      <c r="G110" s="143" t="str">
        <f>IFERROR(VLOOKUP(Tabela8[[#This Row],[ID]],CADASTROS!$B$3:$I$1946,6,0),"")</f>
        <v/>
      </c>
      <c r="H110" s="143" t="str">
        <f>IFERROR(VLOOKUP(Tabela8[[#This Row],[ID]],CADASTROS!$B$3:$I$1946,7,0),"")</f>
        <v/>
      </c>
      <c r="I110"/>
      <c r="J110"/>
      <c r="K110" s="135" t="str">
        <f>IFERROR(VLOOKUP(Tabela8[[#This Row],[ID]],Tabela7[],11,0),"")</f>
        <v/>
      </c>
      <c r="L110" s="136" t="e">
        <f>Tabela8[[#This Row],[Latas a Pagar]]*#REF!</f>
        <v>#VALUE!</v>
      </c>
    </row>
    <row r="111" spans="2:12" x14ac:dyDescent="0.3">
      <c r="B111" s="143">
        <f>VALUE('CONTROLE DE PRODUÇÃO'!B110)</f>
        <v>0</v>
      </c>
      <c r="C111" s="142" t="str">
        <f>IFERROR(VLOOKUP(Tabela8[[#This Row],[ID]],Tabela7[],2,0),"")</f>
        <v/>
      </c>
      <c r="D111" s="142" t="e">
        <f>VLOOKUP(Tabela8[[#This Row],[ID]],CADASTROS!$B$3:$I$1946,3,0)</f>
        <v>#N/A</v>
      </c>
      <c r="E111" s="143" t="str">
        <f>IFERROR(VLOOKUP(Tabela8[[#This Row],[ID]],CADASTROS!$B$3:$I$1946,4,0),"")</f>
        <v/>
      </c>
      <c r="F111" s="143" t="str">
        <f>IFERROR(VLOOKUP(Tabela8[[#This Row],[ID]],CADASTROS!$B$3:$I$1946,5,0),"")</f>
        <v/>
      </c>
      <c r="G111" s="143" t="str">
        <f>IFERROR(VLOOKUP(Tabela8[[#This Row],[ID]],CADASTROS!$B$3:$I$1946,6,0),"")</f>
        <v/>
      </c>
      <c r="H111" s="143" t="str">
        <f>IFERROR(VLOOKUP(Tabela8[[#This Row],[ID]],CADASTROS!$B$3:$I$1946,7,0),"")</f>
        <v/>
      </c>
      <c r="I111"/>
      <c r="J111"/>
      <c r="K111" s="135" t="str">
        <f>IFERROR(VLOOKUP(Tabela8[[#This Row],[ID]],Tabela7[],11,0),"")</f>
        <v/>
      </c>
      <c r="L111" s="136" t="e">
        <f>Tabela8[[#This Row],[Latas a Pagar]]*#REF!</f>
        <v>#VALUE!</v>
      </c>
    </row>
    <row r="112" spans="2:12" x14ac:dyDescent="0.3">
      <c r="B112" s="143">
        <f>VALUE('CONTROLE DE PRODUÇÃO'!B111)</f>
        <v>0</v>
      </c>
      <c r="C112" s="142" t="str">
        <f>IFERROR(VLOOKUP(Tabela8[[#This Row],[ID]],Tabela7[],2,0),"")</f>
        <v/>
      </c>
      <c r="D112" s="142" t="e">
        <f>VLOOKUP(Tabela8[[#This Row],[ID]],CADASTROS!$B$3:$I$1946,3,0)</f>
        <v>#N/A</v>
      </c>
      <c r="E112" s="143" t="str">
        <f>IFERROR(VLOOKUP(Tabela8[[#This Row],[ID]],CADASTROS!$B$3:$I$1946,4,0),"")</f>
        <v/>
      </c>
      <c r="F112" s="143" t="str">
        <f>IFERROR(VLOOKUP(Tabela8[[#This Row],[ID]],CADASTROS!$B$3:$I$1946,5,0),"")</f>
        <v/>
      </c>
      <c r="G112" s="143" t="str">
        <f>IFERROR(VLOOKUP(Tabela8[[#This Row],[ID]],CADASTROS!$B$3:$I$1946,6,0),"")</f>
        <v/>
      </c>
      <c r="H112" s="143" t="str">
        <f>IFERROR(VLOOKUP(Tabela8[[#This Row],[ID]],CADASTROS!$B$3:$I$1946,7,0),"")</f>
        <v/>
      </c>
      <c r="I112"/>
      <c r="J112"/>
      <c r="K112" s="135" t="str">
        <f>IFERROR(VLOOKUP(Tabela8[[#This Row],[ID]],Tabela7[],11,0),"")</f>
        <v/>
      </c>
      <c r="L112" s="136" t="e">
        <f>Tabela8[[#This Row],[Latas a Pagar]]*#REF!</f>
        <v>#VALUE!</v>
      </c>
    </row>
    <row r="113" spans="2:12" x14ac:dyDescent="0.3">
      <c r="B113" s="143">
        <f>VALUE('CONTROLE DE PRODUÇÃO'!B112)</f>
        <v>0</v>
      </c>
      <c r="C113" s="142" t="str">
        <f>IFERROR(VLOOKUP(Tabela8[[#This Row],[ID]],Tabela7[],2,0),"")</f>
        <v/>
      </c>
      <c r="D113" s="142" t="e">
        <f>VLOOKUP(Tabela8[[#This Row],[ID]],CADASTROS!$B$3:$I$1946,3,0)</f>
        <v>#N/A</v>
      </c>
      <c r="E113" s="143" t="str">
        <f>IFERROR(VLOOKUP(Tabela8[[#This Row],[ID]],CADASTROS!$B$3:$I$1946,4,0),"")</f>
        <v/>
      </c>
      <c r="F113" s="143" t="str">
        <f>IFERROR(VLOOKUP(Tabela8[[#This Row],[ID]],CADASTROS!$B$3:$I$1946,5,0),"")</f>
        <v/>
      </c>
      <c r="G113" s="143" t="str">
        <f>IFERROR(VLOOKUP(Tabela8[[#This Row],[ID]],CADASTROS!$B$3:$I$1946,6,0),"")</f>
        <v/>
      </c>
      <c r="H113" s="143" t="str">
        <f>IFERROR(VLOOKUP(Tabela8[[#This Row],[ID]],CADASTROS!$B$3:$I$1946,7,0),"")</f>
        <v/>
      </c>
      <c r="I113"/>
      <c r="J113"/>
      <c r="K113" s="135" t="str">
        <f>IFERROR(VLOOKUP(Tabela8[[#This Row],[ID]],Tabela7[],11,0),"")</f>
        <v/>
      </c>
      <c r="L113" s="136" t="e">
        <f>Tabela8[[#This Row],[Latas a Pagar]]*#REF!</f>
        <v>#VALUE!</v>
      </c>
    </row>
    <row r="114" spans="2:12" x14ac:dyDescent="0.3">
      <c r="B114" s="143">
        <f>VALUE('CONTROLE DE PRODUÇÃO'!B113)</f>
        <v>0</v>
      </c>
      <c r="C114" s="142" t="str">
        <f>IFERROR(VLOOKUP(Tabela8[[#This Row],[ID]],Tabela7[],2,0),"")</f>
        <v/>
      </c>
      <c r="D114" s="142" t="e">
        <f>VLOOKUP(Tabela8[[#This Row],[ID]],CADASTROS!$B$3:$I$1946,3,0)</f>
        <v>#N/A</v>
      </c>
      <c r="E114" s="143" t="str">
        <f>IFERROR(VLOOKUP(Tabela8[[#This Row],[ID]],CADASTROS!$B$3:$I$1946,4,0),"")</f>
        <v/>
      </c>
      <c r="F114" s="143" t="str">
        <f>IFERROR(VLOOKUP(Tabela8[[#This Row],[ID]],CADASTROS!$B$3:$I$1946,5,0),"")</f>
        <v/>
      </c>
      <c r="G114" s="143" t="str">
        <f>IFERROR(VLOOKUP(Tabela8[[#This Row],[ID]],CADASTROS!$B$3:$I$1946,6,0),"")</f>
        <v/>
      </c>
      <c r="H114" s="143" t="str">
        <f>IFERROR(VLOOKUP(Tabela8[[#This Row],[ID]],CADASTROS!$B$3:$I$1946,7,0),"")</f>
        <v/>
      </c>
      <c r="I114"/>
      <c r="J114"/>
      <c r="K114" s="135" t="str">
        <f>IFERROR(VLOOKUP(Tabela8[[#This Row],[ID]],Tabela7[],11,0),"")</f>
        <v/>
      </c>
      <c r="L114" s="136" t="e">
        <f>Tabela8[[#This Row],[Latas a Pagar]]*#REF!</f>
        <v>#VALUE!</v>
      </c>
    </row>
    <row r="115" spans="2:12" x14ac:dyDescent="0.3">
      <c r="B115" s="143">
        <f>VALUE('CONTROLE DE PRODUÇÃO'!B114)</f>
        <v>0</v>
      </c>
      <c r="C115" s="142" t="str">
        <f>IFERROR(VLOOKUP(Tabela8[[#This Row],[ID]],Tabela7[],2,0),"")</f>
        <v/>
      </c>
      <c r="D115" s="142" t="e">
        <f>VLOOKUP(Tabela8[[#This Row],[ID]],CADASTROS!$B$3:$I$1946,3,0)</f>
        <v>#N/A</v>
      </c>
      <c r="E115" s="143" t="str">
        <f>IFERROR(VLOOKUP(Tabela8[[#This Row],[ID]],CADASTROS!$B$3:$I$1946,4,0),"")</f>
        <v/>
      </c>
      <c r="F115" s="143" t="str">
        <f>IFERROR(VLOOKUP(Tabela8[[#This Row],[ID]],CADASTROS!$B$3:$I$1946,5,0),"")</f>
        <v/>
      </c>
      <c r="G115" s="143" t="str">
        <f>IFERROR(VLOOKUP(Tabela8[[#This Row],[ID]],CADASTROS!$B$3:$I$1946,6,0),"")</f>
        <v/>
      </c>
      <c r="H115" s="143" t="str">
        <f>IFERROR(VLOOKUP(Tabela8[[#This Row],[ID]],CADASTROS!$B$3:$I$1946,7,0),"")</f>
        <v/>
      </c>
      <c r="I115"/>
      <c r="J115"/>
      <c r="K115" s="135" t="str">
        <f>IFERROR(VLOOKUP(Tabela8[[#This Row],[ID]],Tabela7[],11,0),"")</f>
        <v/>
      </c>
      <c r="L115" s="136" t="e">
        <f>Tabela8[[#This Row],[Latas a Pagar]]*#REF!</f>
        <v>#VALUE!</v>
      </c>
    </row>
    <row r="116" spans="2:12" x14ac:dyDescent="0.3">
      <c r="B116" s="143">
        <f>VALUE('CONTROLE DE PRODUÇÃO'!B115)</f>
        <v>0</v>
      </c>
      <c r="C116" s="142" t="str">
        <f>IFERROR(VLOOKUP(Tabela8[[#This Row],[ID]],Tabela7[],2,0),"")</f>
        <v/>
      </c>
      <c r="D116" s="142" t="e">
        <f>VLOOKUP(Tabela8[[#This Row],[ID]],CADASTROS!$B$3:$I$1946,3,0)</f>
        <v>#N/A</v>
      </c>
      <c r="E116" s="143" t="str">
        <f>IFERROR(VLOOKUP(Tabela8[[#This Row],[ID]],CADASTROS!$B$3:$I$1946,4,0),"")</f>
        <v/>
      </c>
      <c r="F116" s="143" t="str">
        <f>IFERROR(VLOOKUP(Tabela8[[#This Row],[ID]],CADASTROS!$B$3:$I$1946,5,0),"")</f>
        <v/>
      </c>
      <c r="G116" s="143" t="str">
        <f>IFERROR(VLOOKUP(Tabela8[[#This Row],[ID]],CADASTROS!$B$3:$I$1946,6,0),"")</f>
        <v/>
      </c>
      <c r="H116" s="143" t="str">
        <f>IFERROR(VLOOKUP(Tabela8[[#This Row],[ID]],CADASTROS!$B$3:$I$1946,7,0),"")</f>
        <v/>
      </c>
      <c r="I116"/>
      <c r="J116"/>
      <c r="K116" s="135" t="str">
        <f>IFERROR(VLOOKUP(Tabela8[[#This Row],[ID]],Tabela7[],11,0),"")</f>
        <v/>
      </c>
      <c r="L116" s="136" t="e">
        <f>Tabela8[[#This Row],[Latas a Pagar]]*#REF!</f>
        <v>#VALUE!</v>
      </c>
    </row>
    <row r="117" spans="2:12" x14ac:dyDescent="0.3">
      <c r="B117" s="143">
        <f>VALUE('CONTROLE DE PRODUÇÃO'!B116)</f>
        <v>0</v>
      </c>
      <c r="C117" s="142" t="str">
        <f>IFERROR(VLOOKUP(Tabela8[[#This Row],[ID]],Tabela7[],2,0),"")</f>
        <v/>
      </c>
      <c r="D117" s="142" t="e">
        <f>VLOOKUP(Tabela8[[#This Row],[ID]],CADASTROS!$B$3:$I$1946,3,0)</f>
        <v>#N/A</v>
      </c>
      <c r="E117" s="143" t="str">
        <f>IFERROR(VLOOKUP(Tabela8[[#This Row],[ID]],CADASTROS!$B$3:$I$1946,4,0),"")</f>
        <v/>
      </c>
      <c r="F117" s="143" t="str">
        <f>IFERROR(VLOOKUP(Tabela8[[#This Row],[ID]],CADASTROS!$B$3:$I$1946,5,0),"")</f>
        <v/>
      </c>
      <c r="G117" s="143" t="str">
        <f>IFERROR(VLOOKUP(Tabela8[[#This Row],[ID]],CADASTROS!$B$3:$I$1946,6,0),"")</f>
        <v/>
      </c>
      <c r="H117" s="143" t="str">
        <f>IFERROR(VLOOKUP(Tabela8[[#This Row],[ID]],CADASTROS!$B$3:$I$1946,7,0),"")</f>
        <v/>
      </c>
      <c r="I117"/>
      <c r="J117"/>
      <c r="K117" s="135" t="str">
        <f>IFERROR(VLOOKUP(Tabela8[[#This Row],[ID]],Tabela7[],11,0),"")</f>
        <v/>
      </c>
      <c r="L117" s="136" t="e">
        <f>Tabela8[[#This Row],[Latas a Pagar]]*#REF!</f>
        <v>#VALUE!</v>
      </c>
    </row>
    <row r="118" spans="2:12" x14ac:dyDescent="0.3">
      <c r="B118" s="143">
        <f>VALUE('CONTROLE DE PRODUÇÃO'!B117)</f>
        <v>0</v>
      </c>
      <c r="C118" s="142" t="str">
        <f>IFERROR(VLOOKUP(Tabela8[[#This Row],[ID]],Tabela7[],2,0),"")</f>
        <v/>
      </c>
      <c r="D118" s="142" t="e">
        <f>VLOOKUP(Tabela8[[#This Row],[ID]],CADASTROS!$B$3:$I$1946,3,0)</f>
        <v>#N/A</v>
      </c>
      <c r="E118" s="143" t="str">
        <f>IFERROR(VLOOKUP(Tabela8[[#This Row],[ID]],CADASTROS!$B$3:$I$1946,4,0),"")</f>
        <v/>
      </c>
      <c r="F118" s="143" t="str">
        <f>IFERROR(VLOOKUP(Tabela8[[#This Row],[ID]],CADASTROS!$B$3:$I$1946,5,0),"")</f>
        <v/>
      </c>
      <c r="G118" s="143" t="str">
        <f>IFERROR(VLOOKUP(Tabela8[[#This Row],[ID]],CADASTROS!$B$3:$I$1946,6,0),"")</f>
        <v/>
      </c>
      <c r="H118" s="143" t="str">
        <f>IFERROR(VLOOKUP(Tabela8[[#This Row],[ID]],CADASTROS!$B$3:$I$1946,7,0),"")</f>
        <v/>
      </c>
      <c r="I118"/>
      <c r="J118"/>
      <c r="K118" s="135" t="str">
        <f>IFERROR(VLOOKUP(Tabela8[[#This Row],[ID]],Tabela7[],11,0),"")</f>
        <v/>
      </c>
      <c r="L118" s="136" t="e">
        <f>Tabela8[[#This Row],[Latas a Pagar]]*#REF!</f>
        <v>#VALUE!</v>
      </c>
    </row>
    <row r="119" spans="2:12" x14ac:dyDescent="0.3">
      <c r="B119" s="143">
        <f>VALUE('CONTROLE DE PRODUÇÃO'!B118)</f>
        <v>0</v>
      </c>
      <c r="C119" s="142" t="str">
        <f>IFERROR(VLOOKUP(Tabela8[[#This Row],[ID]],Tabela7[],2,0),"")</f>
        <v/>
      </c>
      <c r="D119" s="142" t="e">
        <f>VLOOKUP(Tabela8[[#This Row],[ID]],CADASTROS!$B$3:$I$1946,3,0)</f>
        <v>#N/A</v>
      </c>
      <c r="E119" s="143" t="str">
        <f>IFERROR(VLOOKUP(Tabela8[[#This Row],[ID]],CADASTROS!$B$3:$I$1946,4,0),"")</f>
        <v/>
      </c>
      <c r="F119" s="143" t="str">
        <f>IFERROR(VLOOKUP(Tabela8[[#This Row],[ID]],CADASTROS!$B$3:$I$1946,5,0),"")</f>
        <v/>
      </c>
      <c r="G119" s="143" t="str">
        <f>IFERROR(VLOOKUP(Tabela8[[#This Row],[ID]],CADASTROS!$B$3:$I$1946,6,0),"")</f>
        <v/>
      </c>
      <c r="H119" s="143" t="str">
        <f>IFERROR(VLOOKUP(Tabela8[[#This Row],[ID]],CADASTROS!$B$3:$I$1946,7,0),"")</f>
        <v/>
      </c>
      <c r="I119"/>
      <c r="J119"/>
      <c r="K119" s="135" t="str">
        <f>IFERROR(VLOOKUP(Tabela8[[#This Row],[ID]],Tabela7[],11,0),"")</f>
        <v/>
      </c>
      <c r="L119" s="136" t="e">
        <f>Tabela8[[#This Row],[Latas a Pagar]]*#REF!</f>
        <v>#VALUE!</v>
      </c>
    </row>
    <row r="120" spans="2:12" x14ac:dyDescent="0.3">
      <c r="B120" s="143">
        <f>VALUE('CONTROLE DE PRODUÇÃO'!B119)</f>
        <v>0</v>
      </c>
      <c r="C120" s="142" t="str">
        <f>IFERROR(VLOOKUP(Tabela8[[#This Row],[ID]],Tabela7[],2,0),"")</f>
        <v/>
      </c>
      <c r="D120" s="142" t="e">
        <f>VLOOKUP(Tabela8[[#This Row],[ID]],CADASTROS!$B$3:$I$1946,3,0)</f>
        <v>#N/A</v>
      </c>
      <c r="E120" s="143" t="str">
        <f>IFERROR(VLOOKUP(Tabela8[[#This Row],[ID]],CADASTROS!$B$3:$I$1946,4,0),"")</f>
        <v/>
      </c>
      <c r="F120" s="143" t="str">
        <f>IFERROR(VLOOKUP(Tabela8[[#This Row],[ID]],CADASTROS!$B$3:$I$1946,5,0),"")</f>
        <v/>
      </c>
      <c r="G120" s="143" t="str">
        <f>IFERROR(VLOOKUP(Tabela8[[#This Row],[ID]],CADASTROS!$B$3:$I$1946,6,0),"")</f>
        <v/>
      </c>
      <c r="H120" s="143" t="str">
        <f>IFERROR(VLOOKUP(Tabela8[[#This Row],[ID]],CADASTROS!$B$3:$I$1946,7,0),"")</f>
        <v/>
      </c>
      <c r="I120"/>
      <c r="J120"/>
      <c r="K120" s="135" t="str">
        <f>IFERROR(VLOOKUP(Tabela8[[#This Row],[ID]],Tabela7[],11,0),"")</f>
        <v/>
      </c>
      <c r="L120" s="136" t="e">
        <f>Tabela8[[#This Row],[Latas a Pagar]]*#REF!</f>
        <v>#VALUE!</v>
      </c>
    </row>
    <row r="121" spans="2:12" x14ac:dyDescent="0.3">
      <c r="B121" s="143">
        <f>VALUE('CONTROLE DE PRODUÇÃO'!B120)</f>
        <v>0</v>
      </c>
      <c r="C121" s="142" t="str">
        <f>IFERROR(VLOOKUP(Tabela8[[#This Row],[ID]],Tabela7[],2,0),"")</f>
        <v/>
      </c>
      <c r="D121" s="142" t="e">
        <f>VLOOKUP(Tabela8[[#This Row],[ID]],CADASTROS!$B$3:$I$1946,3,0)</f>
        <v>#N/A</v>
      </c>
      <c r="E121" s="143" t="str">
        <f>IFERROR(VLOOKUP(Tabela8[[#This Row],[ID]],CADASTROS!$B$3:$I$1946,4,0),"")</f>
        <v/>
      </c>
      <c r="F121" s="143" t="str">
        <f>IFERROR(VLOOKUP(Tabela8[[#This Row],[ID]],CADASTROS!$B$3:$I$1946,5,0),"")</f>
        <v/>
      </c>
      <c r="G121" s="143" t="str">
        <f>IFERROR(VLOOKUP(Tabela8[[#This Row],[ID]],CADASTROS!$B$3:$I$1946,6,0),"")</f>
        <v/>
      </c>
      <c r="H121" s="143" t="str">
        <f>IFERROR(VLOOKUP(Tabela8[[#This Row],[ID]],CADASTROS!$B$3:$I$1946,7,0),"")</f>
        <v/>
      </c>
      <c r="I121"/>
      <c r="J121"/>
      <c r="K121" s="135" t="str">
        <f>IFERROR(VLOOKUP(Tabela8[[#This Row],[ID]],Tabela7[],11,0),"")</f>
        <v/>
      </c>
      <c r="L121" s="136" t="e">
        <f>Tabela8[[#This Row],[Latas a Pagar]]*#REF!</f>
        <v>#VALUE!</v>
      </c>
    </row>
    <row r="122" spans="2:12" x14ac:dyDescent="0.3">
      <c r="B122" s="143">
        <f>VALUE('CONTROLE DE PRODUÇÃO'!B121)</f>
        <v>0</v>
      </c>
      <c r="C122" s="142" t="str">
        <f>IFERROR(VLOOKUP(Tabela8[[#This Row],[ID]],Tabela7[],2,0),"")</f>
        <v/>
      </c>
      <c r="D122" s="142" t="e">
        <f>VLOOKUP(Tabela8[[#This Row],[ID]],CADASTROS!$B$3:$I$1946,3,0)</f>
        <v>#N/A</v>
      </c>
      <c r="E122" s="143" t="str">
        <f>IFERROR(VLOOKUP(Tabela8[[#This Row],[ID]],CADASTROS!$B$3:$I$1946,4,0),"")</f>
        <v/>
      </c>
      <c r="F122" s="143" t="str">
        <f>IFERROR(VLOOKUP(Tabela8[[#This Row],[ID]],CADASTROS!$B$3:$I$1946,5,0),"")</f>
        <v/>
      </c>
      <c r="G122" s="143" t="str">
        <f>IFERROR(VLOOKUP(Tabela8[[#This Row],[ID]],CADASTROS!$B$3:$I$1946,6,0),"")</f>
        <v/>
      </c>
      <c r="H122" s="143" t="str">
        <f>IFERROR(VLOOKUP(Tabela8[[#This Row],[ID]],CADASTROS!$B$3:$I$1946,7,0),"")</f>
        <v/>
      </c>
      <c r="I122"/>
      <c r="J122"/>
      <c r="K122" s="135" t="str">
        <f>IFERROR(VLOOKUP(Tabela8[[#This Row],[ID]],Tabela7[],11,0),"")</f>
        <v/>
      </c>
      <c r="L122" s="136" t="e">
        <f>Tabela8[[#This Row],[Latas a Pagar]]*#REF!</f>
        <v>#VALUE!</v>
      </c>
    </row>
    <row r="123" spans="2:12" x14ac:dyDescent="0.3">
      <c r="B123" s="143">
        <f>VALUE('CONTROLE DE PRODUÇÃO'!B122)</f>
        <v>0</v>
      </c>
      <c r="C123" s="142" t="str">
        <f>IFERROR(VLOOKUP(Tabela8[[#This Row],[ID]],Tabela7[],2,0),"")</f>
        <v/>
      </c>
      <c r="D123" s="142" t="e">
        <f>VLOOKUP(Tabela8[[#This Row],[ID]],CADASTROS!$B$3:$I$1946,3,0)</f>
        <v>#N/A</v>
      </c>
      <c r="E123" s="143" t="str">
        <f>IFERROR(VLOOKUP(Tabela8[[#This Row],[ID]],CADASTROS!$B$3:$I$1946,4,0),"")</f>
        <v/>
      </c>
      <c r="F123" s="143" t="str">
        <f>IFERROR(VLOOKUP(Tabela8[[#This Row],[ID]],CADASTROS!$B$3:$I$1946,5,0),"")</f>
        <v/>
      </c>
      <c r="G123" s="143" t="str">
        <f>IFERROR(VLOOKUP(Tabela8[[#This Row],[ID]],CADASTROS!$B$3:$I$1946,6,0),"")</f>
        <v/>
      </c>
      <c r="H123" s="143" t="str">
        <f>IFERROR(VLOOKUP(Tabela8[[#This Row],[ID]],CADASTROS!$B$3:$I$1946,7,0),"")</f>
        <v/>
      </c>
      <c r="I123"/>
      <c r="J123"/>
      <c r="K123" s="135" t="str">
        <f>IFERROR(VLOOKUP(Tabela8[[#This Row],[ID]],Tabela7[],11,0),"")</f>
        <v/>
      </c>
      <c r="L123" s="136" t="e">
        <f>Tabela8[[#This Row],[Latas a Pagar]]*#REF!</f>
        <v>#VALUE!</v>
      </c>
    </row>
    <row r="124" spans="2:12" x14ac:dyDescent="0.3">
      <c r="B124" s="143">
        <f>VALUE('CONTROLE DE PRODUÇÃO'!B123)</f>
        <v>0</v>
      </c>
      <c r="C124" s="142" t="str">
        <f>IFERROR(VLOOKUP(Tabela8[[#This Row],[ID]],Tabela7[],2,0),"")</f>
        <v/>
      </c>
      <c r="D124" s="142" t="e">
        <f>VLOOKUP(Tabela8[[#This Row],[ID]],CADASTROS!$B$3:$I$1946,3,0)</f>
        <v>#N/A</v>
      </c>
      <c r="E124" s="143" t="str">
        <f>IFERROR(VLOOKUP(Tabela8[[#This Row],[ID]],CADASTROS!$B$3:$I$1946,4,0),"")</f>
        <v/>
      </c>
      <c r="F124" s="143" t="str">
        <f>IFERROR(VLOOKUP(Tabela8[[#This Row],[ID]],CADASTROS!$B$3:$I$1946,5,0),"")</f>
        <v/>
      </c>
      <c r="G124" s="143" t="str">
        <f>IFERROR(VLOOKUP(Tabela8[[#This Row],[ID]],CADASTROS!$B$3:$I$1946,6,0),"")</f>
        <v/>
      </c>
      <c r="H124" s="143" t="str">
        <f>IFERROR(VLOOKUP(Tabela8[[#This Row],[ID]],CADASTROS!$B$3:$I$1946,7,0),"")</f>
        <v/>
      </c>
      <c r="I124"/>
      <c r="J124"/>
      <c r="K124" s="135" t="str">
        <f>IFERROR(VLOOKUP(Tabela8[[#This Row],[ID]],Tabela7[],11,0),"")</f>
        <v/>
      </c>
      <c r="L124" s="136" t="e">
        <f>Tabela8[[#This Row],[Latas a Pagar]]*#REF!</f>
        <v>#VALUE!</v>
      </c>
    </row>
    <row r="125" spans="2:12" x14ac:dyDescent="0.3">
      <c r="B125" s="143">
        <f>VALUE('CONTROLE DE PRODUÇÃO'!B124)</f>
        <v>0</v>
      </c>
      <c r="C125" s="142" t="str">
        <f>IFERROR(VLOOKUP(Tabela8[[#This Row],[ID]],Tabela7[],2,0),"")</f>
        <v/>
      </c>
      <c r="D125" s="142" t="e">
        <f>VLOOKUP(Tabela8[[#This Row],[ID]],CADASTROS!$B$3:$I$1946,3,0)</f>
        <v>#N/A</v>
      </c>
      <c r="E125" s="143" t="str">
        <f>IFERROR(VLOOKUP(Tabela8[[#This Row],[ID]],CADASTROS!$B$3:$I$1946,4,0),"")</f>
        <v/>
      </c>
      <c r="F125" s="143" t="str">
        <f>IFERROR(VLOOKUP(Tabela8[[#This Row],[ID]],CADASTROS!$B$3:$I$1946,5,0),"")</f>
        <v/>
      </c>
      <c r="G125" s="143" t="str">
        <f>IFERROR(VLOOKUP(Tabela8[[#This Row],[ID]],CADASTROS!$B$3:$I$1946,6,0),"")</f>
        <v/>
      </c>
      <c r="H125" s="143" t="str">
        <f>IFERROR(VLOOKUP(Tabela8[[#This Row],[ID]],CADASTROS!$B$3:$I$1946,7,0),"")</f>
        <v/>
      </c>
      <c r="I125"/>
      <c r="J125"/>
      <c r="K125" s="135" t="str">
        <f>IFERROR(VLOOKUP(Tabela8[[#This Row],[ID]],Tabela7[],11,0),"")</f>
        <v/>
      </c>
      <c r="L125" s="136" t="e">
        <f>Tabela8[[#This Row],[Latas a Pagar]]*#REF!</f>
        <v>#VALUE!</v>
      </c>
    </row>
    <row r="126" spans="2:12" x14ac:dyDescent="0.3">
      <c r="B126" s="143">
        <f>VALUE('CONTROLE DE PRODUÇÃO'!B125)</f>
        <v>0</v>
      </c>
      <c r="C126" s="142" t="str">
        <f>IFERROR(VLOOKUP(Tabela8[[#This Row],[ID]],Tabela7[],2,0),"")</f>
        <v/>
      </c>
      <c r="D126" s="142" t="e">
        <f>VLOOKUP(Tabela8[[#This Row],[ID]],CADASTROS!$B$3:$I$1946,3,0)</f>
        <v>#N/A</v>
      </c>
      <c r="E126" s="143" t="str">
        <f>IFERROR(VLOOKUP(Tabela8[[#This Row],[ID]],CADASTROS!$B$3:$I$1946,4,0),"")</f>
        <v/>
      </c>
      <c r="F126" s="143" t="str">
        <f>IFERROR(VLOOKUP(Tabela8[[#This Row],[ID]],CADASTROS!$B$3:$I$1946,5,0),"")</f>
        <v/>
      </c>
      <c r="G126" s="143" t="str">
        <f>IFERROR(VLOOKUP(Tabela8[[#This Row],[ID]],CADASTROS!$B$3:$I$1946,6,0),"")</f>
        <v/>
      </c>
      <c r="H126" s="143" t="str">
        <f>IFERROR(VLOOKUP(Tabela8[[#This Row],[ID]],CADASTROS!$B$3:$I$1946,7,0),"")</f>
        <v/>
      </c>
      <c r="I126"/>
      <c r="J126"/>
      <c r="K126" s="135" t="str">
        <f>IFERROR(VLOOKUP(Tabela8[[#This Row],[ID]],Tabela7[],11,0),"")</f>
        <v/>
      </c>
      <c r="L126" s="136" t="e">
        <f>Tabela8[[#This Row],[Latas a Pagar]]*#REF!</f>
        <v>#VALUE!</v>
      </c>
    </row>
    <row r="127" spans="2:12" x14ac:dyDescent="0.3">
      <c r="B127" s="143">
        <f>VALUE('CONTROLE DE PRODUÇÃO'!B126)</f>
        <v>0</v>
      </c>
      <c r="C127" s="142" t="str">
        <f>IFERROR(VLOOKUP(Tabela8[[#This Row],[ID]],Tabela7[],2,0),"")</f>
        <v/>
      </c>
      <c r="D127" s="142" t="e">
        <f>VLOOKUP(Tabela8[[#This Row],[ID]],CADASTROS!$B$3:$I$1946,3,0)</f>
        <v>#N/A</v>
      </c>
      <c r="E127" s="143" t="str">
        <f>IFERROR(VLOOKUP(Tabela8[[#This Row],[ID]],CADASTROS!$B$3:$I$1946,4,0),"")</f>
        <v/>
      </c>
      <c r="F127" s="143" t="str">
        <f>IFERROR(VLOOKUP(Tabela8[[#This Row],[ID]],CADASTROS!$B$3:$I$1946,5,0),"")</f>
        <v/>
      </c>
      <c r="G127" s="143" t="str">
        <f>IFERROR(VLOOKUP(Tabela8[[#This Row],[ID]],CADASTROS!$B$3:$I$1946,6,0),"")</f>
        <v/>
      </c>
      <c r="H127" s="143" t="str">
        <f>IFERROR(VLOOKUP(Tabela8[[#This Row],[ID]],CADASTROS!$B$3:$I$1946,7,0),"")</f>
        <v/>
      </c>
      <c r="I127"/>
      <c r="J127"/>
      <c r="K127" s="135" t="str">
        <f>IFERROR(VLOOKUP(Tabela8[[#This Row],[ID]],Tabela7[],11,0),"")</f>
        <v/>
      </c>
      <c r="L127" s="136" t="e">
        <f>Tabela8[[#This Row],[Latas a Pagar]]*#REF!</f>
        <v>#VALUE!</v>
      </c>
    </row>
    <row r="128" spans="2:12" x14ac:dyDescent="0.3">
      <c r="B128" s="143">
        <f>VALUE('CONTROLE DE PRODUÇÃO'!B127)</f>
        <v>0</v>
      </c>
      <c r="C128" s="142" t="str">
        <f>IFERROR(VLOOKUP(Tabela8[[#This Row],[ID]],Tabela7[],2,0),"")</f>
        <v/>
      </c>
      <c r="D128" s="142" t="e">
        <f>VLOOKUP(Tabela8[[#This Row],[ID]],CADASTROS!$B$3:$I$1946,3,0)</f>
        <v>#N/A</v>
      </c>
      <c r="E128" s="143" t="str">
        <f>IFERROR(VLOOKUP(Tabela8[[#This Row],[ID]],CADASTROS!$B$3:$I$1946,4,0),"")</f>
        <v/>
      </c>
      <c r="F128" s="143" t="str">
        <f>IFERROR(VLOOKUP(Tabela8[[#This Row],[ID]],CADASTROS!$B$3:$I$1946,5,0),"")</f>
        <v/>
      </c>
      <c r="G128" s="143" t="str">
        <f>IFERROR(VLOOKUP(Tabela8[[#This Row],[ID]],CADASTROS!$B$3:$I$1946,6,0),"")</f>
        <v/>
      </c>
      <c r="H128" s="143" t="str">
        <f>IFERROR(VLOOKUP(Tabela8[[#This Row],[ID]],CADASTROS!$B$3:$I$1946,7,0),"")</f>
        <v/>
      </c>
      <c r="I128"/>
      <c r="J128"/>
      <c r="K128" s="135" t="str">
        <f>IFERROR(VLOOKUP(Tabela8[[#This Row],[ID]],Tabela7[],11,0),"")</f>
        <v/>
      </c>
      <c r="L128" s="136" t="e">
        <f>Tabela8[[#This Row],[Latas a Pagar]]*#REF!</f>
        <v>#VALUE!</v>
      </c>
    </row>
    <row r="129" spans="2:12" x14ac:dyDescent="0.3">
      <c r="B129" s="143">
        <f>VALUE('CONTROLE DE PRODUÇÃO'!B128)</f>
        <v>0</v>
      </c>
      <c r="C129" s="142" t="str">
        <f>IFERROR(VLOOKUP(Tabela8[[#This Row],[ID]],Tabela7[],2,0),"")</f>
        <v/>
      </c>
      <c r="D129" s="142" t="e">
        <f>VLOOKUP(Tabela8[[#This Row],[ID]],CADASTROS!$B$3:$I$1946,3,0)</f>
        <v>#N/A</v>
      </c>
      <c r="E129" s="143" t="str">
        <f>IFERROR(VLOOKUP(Tabela8[[#This Row],[ID]],CADASTROS!$B$3:$I$1946,4,0),"")</f>
        <v/>
      </c>
      <c r="F129" s="143" t="str">
        <f>IFERROR(VLOOKUP(Tabela8[[#This Row],[ID]],CADASTROS!$B$3:$I$1946,5,0),"")</f>
        <v/>
      </c>
      <c r="G129" s="143" t="str">
        <f>IFERROR(VLOOKUP(Tabela8[[#This Row],[ID]],CADASTROS!$B$3:$I$1946,6,0),"")</f>
        <v/>
      </c>
      <c r="H129" s="143" t="str">
        <f>IFERROR(VLOOKUP(Tabela8[[#This Row],[ID]],CADASTROS!$B$3:$I$1946,7,0),"")</f>
        <v/>
      </c>
      <c r="I129"/>
      <c r="J129"/>
      <c r="K129" s="135" t="str">
        <f>IFERROR(VLOOKUP(Tabela8[[#This Row],[ID]],Tabela7[],11,0),"")</f>
        <v/>
      </c>
      <c r="L129" s="136" t="e">
        <f>Tabela8[[#This Row],[Latas a Pagar]]*#REF!</f>
        <v>#VALUE!</v>
      </c>
    </row>
    <row r="130" spans="2:12" x14ac:dyDescent="0.3">
      <c r="B130" s="143">
        <f>VALUE('CONTROLE DE PRODUÇÃO'!B129)</f>
        <v>0</v>
      </c>
      <c r="C130" s="142" t="str">
        <f>IFERROR(VLOOKUP(Tabela8[[#This Row],[ID]],Tabela7[],2,0),"")</f>
        <v/>
      </c>
      <c r="D130" s="142" t="e">
        <f>VLOOKUP(Tabela8[[#This Row],[ID]],CADASTROS!$B$3:$I$1946,3,0)</f>
        <v>#N/A</v>
      </c>
      <c r="E130" s="143" t="str">
        <f>IFERROR(VLOOKUP(Tabela8[[#This Row],[ID]],CADASTROS!$B$3:$I$1946,4,0),"")</f>
        <v/>
      </c>
      <c r="F130" s="143" t="str">
        <f>IFERROR(VLOOKUP(Tabela8[[#This Row],[ID]],CADASTROS!$B$3:$I$1946,5,0),"")</f>
        <v/>
      </c>
      <c r="G130" s="143" t="str">
        <f>IFERROR(VLOOKUP(Tabela8[[#This Row],[ID]],CADASTROS!$B$3:$I$1946,6,0),"")</f>
        <v/>
      </c>
      <c r="H130" s="143" t="str">
        <f>IFERROR(VLOOKUP(Tabela8[[#This Row],[ID]],CADASTROS!$B$3:$I$1946,7,0),"")</f>
        <v/>
      </c>
      <c r="I130"/>
      <c r="J130"/>
      <c r="K130" s="135" t="str">
        <f>IFERROR(VLOOKUP(Tabela8[[#This Row],[ID]],Tabela7[],11,0),"")</f>
        <v/>
      </c>
      <c r="L130" s="136" t="e">
        <f>Tabela8[[#This Row],[Latas a Pagar]]*#REF!</f>
        <v>#VALUE!</v>
      </c>
    </row>
    <row r="131" spans="2:12" x14ac:dyDescent="0.3">
      <c r="B131" s="143">
        <f>VALUE('CONTROLE DE PRODUÇÃO'!B130)</f>
        <v>0</v>
      </c>
      <c r="C131" s="142" t="str">
        <f>IFERROR(VLOOKUP(Tabela8[[#This Row],[ID]],Tabela7[],2,0),"")</f>
        <v/>
      </c>
      <c r="D131" s="142" t="e">
        <f>VLOOKUP(Tabela8[[#This Row],[ID]],CADASTROS!$B$3:$I$1946,3,0)</f>
        <v>#N/A</v>
      </c>
      <c r="E131" s="143" t="str">
        <f>IFERROR(VLOOKUP(Tabela8[[#This Row],[ID]],CADASTROS!$B$3:$I$1946,4,0),"")</f>
        <v/>
      </c>
      <c r="F131" s="143" t="str">
        <f>IFERROR(VLOOKUP(Tabela8[[#This Row],[ID]],CADASTROS!$B$3:$I$1946,5,0),"")</f>
        <v/>
      </c>
      <c r="G131" s="143" t="str">
        <f>IFERROR(VLOOKUP(Tabela8[[#This Row],[ID]],CADASTROS!$B$3:$I$1946,6,0),"")</f>
        <v/>
      </c>
      <c r="H131" s="143" t="str">
        <f>IFERROR(VLOOKUP(Tabela8[[#This Row],[ID]],CADASTROS!$B$3:$I$1946,7,0),"")</f>
        <v/>
      </c>
      <c r="I131"/>
      <c r="J131"/>
      <c r="K131" s="135" t="str">
        <f>IFERROR(VLOOKUP(Tabela8[[#This Row],[ID]],Tabela7[],11,0),"")</f>
        <v/>
      </c>
      <c r="L131" s="136" t="e">
        <f>Tabela8[[#This Row],[Latas a Pagar]]*#REF!</f>
        <v>#VALUE!</v>
      </c>
    </row>
    <row r="132" spans="2:12" x14ac:dyDescent="0.3">
      <c r="B132" s="143">
        <f>VALUE('CONTROLE DE PRODUÇÃO'!B131)</f>
        <v>0</v>
      </c>
      <c r="C132" s="142" t="str">
        <f>IFERROR(VLOOKUP(Tabela8[[#This Row],[ID]],Tabela7[],2,0),"")</f>
        <v/>
      </c>
      <c r="D132" s="142" t="e">
        <f>VLOOKUP(Tabela8[[#This Row],[ID]],CADASTROS!$B$3:$I$1946,3,0)</f>
        <v>#N/A</v>
      </c>
      <c r="E132" s="143" t="str">
        <f>IFERROR(VLOOKUP(Tabela8[[#This Row],[ID]],CADASTROS!$B$3:$I$1946,4,0),"")</f>
        <v/>
      </c>
      <c r="F132" s="143" t="str">
        <f>IFERROR(VLOOKUP(Tabela8[[#This Row],[ID]],CADASTROS!$B$3:$I$1946,5,0),"")</f>
        <v/>
      </c>
      <c r="G132" s="143" t="str">
        <f>IFERROR(VLOOKUP(Tabela8[[#This Row],[ID]],CADASTROS!$B$3:$I$1946,6,0),"")</f>
        <v/>
      </c>
      <c r="H132" s="143" t="str">
        <f>IFERROR(VLOOKUP(Tabela8[[#This Row],[ID]],CADASTROS!$B$3:$I$1946,7,0),"")</f>
        <v/>
      </c>
      <c r="I132"/>
      <c r="J132"/>
      <c r="K132" s="135" t="str">
        <f>IFERROR(VLOOKUP(Tabela8[[#This Row],[ID]],Tabela7[],11,0),"")</f>
        <v/>
      </c>
      <c r="L132" s="136" t="e">
        <f>Tabela8[[#This Row],[Latas a Pagar]]*#REF!</f>
        <v>#VALUE!</v>
      </c>
    </row>
    <row r="133" spans="2:12" x14ac:dyDescent="0.3">
      <c r="B133" s="143">
        <f>VALUE('CONTROLE DE PRODUÇÃO'!B132)</f>
        <v>0</v>
      </c>
      <c r="C133" s="142" t="str">
        <f>IFERROR(VLOOKUP(Tabela8[[#This Row],[ID]],Tabela7[],2,0),"")</f>
        <v/>
      </c>
      <c r="D133" s="142" t="e">
        <f>VLOOKUP(Tabela8[[#This Row],[ID]],CADASTROS!$B$3:$I$1946,3,0)</f>
        <v>#N/A</v>
      </c>
      <c r="E133" s="143" t="str">
        <f>IFERROR(VLOOKUP(Tabela8[[#This Row],[ID]],CADASTROS!$B$3:$I$1946,4,0),"")</f>
        <v/>
      </c>
      <c r="F133" s="143" t="str">
        <f>IFERROR(VLOOKUP(Tabela8[[#This Row],[ID]],CADASTROS!$B$3:$I$1946,5,0),"")</f>
        <v/>
      </c>
      <c r="G133" s="143" t="str">
        <f>IFERROR(VLOOKUP(Tabela8[[#This Row],[ID]],CADASTROS!$B$3:$I$1946,6,0),"")</f>
        <v/>
      </c>
      <c r="H133" s="143" t="str">
        <f>IFERROR(VLOOKUP(Tabela8[[#This Row],[ID]],CADASTROS!$B$3:$I$1946,7,0),"")</f>
        <v/>
      </c>
      <c r="I133"/>
      <c r="J133"/>
      <c r="K133" s="135" t="str">
        <f>IFERROR(VLOOKUP(Tabela8[[#This Row],[ID]],Tabela7[],11,0),"")</f>
        <v/>
      </c>
      <c r="L133" s="136" t="e">
        <f>Tabela8[[#This Row],[Latas a Pagar]]*#REF!</f>
        <v>#VALUE!</v>
      </c>
    </row>
    <row r="134" spans="2:12" x14ac:dyDescent="0.3">
      <c r="B134" s="143">
        <f>VALUE('CONTROLE DE PRODUÇÃO'!B133)</f>
        <v>0</v>
      </c>
      <c r="C134" s="142" t="str">
        <f>IFERROR(VLOOKUP(Tabela8[[#This Row],[ID]],Tabela7[],2,0),"")</f>
        <v/>
      </c>
      <c r="D134" s="142" t="e">
        <f>VLOOKUP(Tabela8[[#This Row],[ID]],CADASTROS!$B$3:$I$1946,3,0)</f>
        <v>#N/A</v>
      </c>
      <c r="E134" s="143" t="str">
        <f>IFERROR(VLOOKUP(Tabela8[[#This Row],[ID]],CADASTROS!$B$3:$I$1946,4,0),"")</f>
        <v/>
      </c>
      <c r="F134" s="143" t="str">
        <f>IFERROR(VLOOKUP(Tabela8[[#This Row],[ID]],CADASTROS!$B$3:$I$1946,5,0),"")</f>
        <v/>
      </c>
      <c r="G134" s="143" t="str">
        <f>IFERROR(VLOOKUP(Tabela8[[#This Row],[ID]],CADASTROS!$B$3:$I$1946,6,0),"")</f>
        <v/>
      </c>
      <c r="H134" s="143" t="str">
        <f>IFERROR(VLOOKUP(Tabela8[[#This Row],[ID]],CADASTROS!$B$3:$I$1946,7,0),"")</f>
        <v/>
      </c>
      <c r="I134"/>
      <c r="J134"/>
      <c r="K134" s="135" t="str">
        <f>IFERROR(VLOOKUP(Tabela8[[#This Row],[ID]],Tabela7[],11,0),"")</f>
        <v/>
      </c>
      <c r="L134" s="136" t="e">
        <f>Tabela8[[#This Row],[Latas a Pagar]]*#REF!</f>
        <v>#VALUE!</v>
      </c>
    </row>
    <row r="135" spans="2:12" x14ac:dyDescent="0.3">
      <c r="B135" s="143">
        <f>VALUE('CONTROLE DE PRODUÇÃO'!B134)</f>
        <v>0</v>
      </c>
      <c r="C135" s="142" t="str">
        <f>IFERROR(VLOOKUP(Tabela8[[#This Row],[ID]],Tabela7[],2,0),"")</f>
        <v/>
      </c>
      <c r="D135" s="142" t="e">
        <f>VLOOKUP(Tabela8[[#This Row],[ID]],CADASTROS!$B$3:$I$1946,3,0)</f>
        <v>#N/A</v>
      </c>
      <c r="E135" s="143" t="str">
        <f>IFERROR(VLOOKUP(Tabela8[[#This Row],[ID]],CADASTROS!$B$3:$I$1946,4,0),"")</f>
        <v/>
      </c>
      <c r="F135" s="143" t="str">
        <f>IFERROR(VLOOKUP(Tabela8[[#This Row],[ID]],CADASTROS!$B$3:$I$1946,5,0),"")</f>
        <v/>
      </c>
      <c r="G135" s="143" t="str">
        <f>IFERROR(VLOOKUP(Tabela8[[#This Row],[ID]],CADASTROS!$B$3:$I$1946,6,0),"")</f>
        <v/>
      </c>
      <c r="H135" s="143" t="str">
        <f>IFERROR(VLOOKUP(Tabela8[[#This Row],[ID]],CADASTROS!$B$3:$I$1946,7,0),"")</f>
        <v/>
      </c>
      <c r="I135"/>
      <c r="J135"/>
      <c r="K135" s="135" t="str">
        <f>IFERROR(VLOOKUP(Tabela8[[#This Row],[ID]],Tabela7[],11,0),"")</f>
        <v/>
      </c>
      <c r="L135" s="136" t="e">
        <f>Tabela8[[#This Row],[Latas a Pagar]]*#REF!</f>
        <v>#VALUE!</v>
      </c>
    </row>
    <row r="136" spans="2:12" x14ac:dyDescent="0.3">
      <c r="B136" s="143">
        <f>VALUE('CONTROLE DE PRODUÇÃO'!B135)</f>
        <v>0</v>
      </c>
      <c r="C136" s="142" t="str">
        <f>IFERROR(VLOOKUP(Tabela8[[#This Row],[ID]],Tabela7[],2,0),"")</f>
        <v/>
      </c>
      <c r="D136" s="142" t="e">
        <f>VLOOKUP(Tabela8[[#This Row],[ID]],CADASTROS!$B$3:$I$1946,3,0)</f>
        <v>#N/A</v>
      </c>
      <c r="E136" s="143" t="str">
        <f>IFERROR(VLOOKUP(Tabela8[[#This Row],[ID]],CADASTROS!$B$3:$I$1946,4,0),"")</f>
        <v/>
      </c>
      <c r="F136" s="143" t="str">
        <f>IFERROR(VLOOKUP(Tabela8[[#This Row],[ID]],CADASTROS!$B$3:$I$1946,5,0),"")</f>
        <v/>
      </c>
      <c r="G136" s="143" t="str">
        <f>IFERROR(VLOOKUP(Tabela8[[#This Row],[ID]],CADASTROS!$B$3:$I$1946,6,0),"")</f>
        <v/>
      </c>
      <c r="H136" s="143" t="str">
        <f>IFERROR(VLOOKUP(Tabela8[[#This Row],[ID]],CADASTROS!$B$3:$I$1946,7,0),"")</f>
        <v/>
      </c>
      <c r="I136"/>
      <c r="J136"/>
      <c r="K136" s="135" t="str">
        <f>IFERROR(VLOOKUP(Tabela8[[#This Row],[ID]],Tabela7[],11,0),"")</f>
        <v/>
      </c>
      <c r="L136" s="136" t="e">
        <f>Tabela8[[#This Row],[Latas a Pagar]]*#REF!</f>
        <v>#VALUE!</v>
      </c>
    </row>
    <row r="137" spans="2:12" x14ac:dyDescent="0.3">
      <c r="B137" s="143">
        <f>VALUE('CONTROLE DE PRODUÇÃO'!B136)</f>
        <v>0</v>
      </c>
      <c r="C137" s="142" t="str">
        <f>IFERROR(VLOOKUP(Tabela8[[#This Row],[ID]],Tabela7[],2,0),"")</f>
        <v/>
      </c>
      <c r="D137" s="142" t="e">
        <f>VLOOKUP(Tabela8[[#This Row],[ID]],CADASTROS!$B$3:$I$1946,3,0)</f>
        <v>#N/A</v>
      </c>
      <c r="E137" s="143" t="str">
        <f>IFERROR(VLOOKUP(Tabela8[[#This Row],[ID]],CADASTROS!$B$3:$I$1946,4,0),"")</f>
        <v/>
      </c>
      <c r="F137" s="143" t="str">
        <f>IFERROR(VLOOKUP(Tabela8[[#This Row],[ID]],CADASTROS!$B$3:$I$1946,5,0),"")</f>
        <v/>
      </c>
      <c r="G137" s="143" t="str">
        <f>IFERROR(VLOOKUP(Tabela8[[#This Row],[ID]],CADASTROS!$B$3:$I$1946,6,0),"")</f>
        <v/>
      </c>
      <c r="H137" s="143" t="str">
        <f>IFERROR(VLOOKUP(Tabela8[[#This Row],[ID]],CADASTROS!$B$3:$I$1946,7,0),"")</f>
        <v/>
      </c>
      <c r="I137"/>
      <c r="J137"/>
      <c r="K137" s="135" t="str">
        <f>IFERROR(VLOOKUP(Tabela8[[#This Row],[ID]],Tabela7[],11,0),"")</f>
        <v/>
      </c>
      <c r="L137" s="136" t="e">
        <f>Tabela8[[#This Row],[Latas a Pagar]]*#REF!</f>
        <v>#VALUE!</v>
      </c>
    </row>
    <row r="138" spans="2:12" x14ac:dyDescent="0.3">
      <c r="B138" s="143">
        <f>VALUE('CONTROLE DE PRODUÇÃO'!B137)</f>
        <v>0</v>
      </c>
      <c r="C138" s="142" t="str">
        <f>IFERROR(VLOOKUP(Tabela8[[#This Row],[ID]],Tabela7[],2,0),"")</f>
        <v/>
      </c>
      <c r="D138" s="142" t="e">
        <f>VLOOKUP(Tabela8[[#This Row],[ID]],CADASTROS!$B$3:$I$1946,3,0)</f>
        <v>#N/A</v>
      </c>
      <c r="E138" s="143" t="str">
        <f>IFERROR(VLOOKUP(Tabela8[[#This Row],[ID]],CADASTROS!$B$3:$I$1946,4,0),"")</f>
        <v/>
      </c>
      <c r="F138" s="143" t="str">
        <f>IFERROR(VLOOKUP(Tabela8[[#This Row],[ID]],CADASTROS!$B$3:$I$1946,5,0),"")</f>
        <v/>
      </c>
      <c r="G138" s="143" t="str">
        <f>IFERROR(VLOOKUP(Tabela8[[#This Row],[ID]],CADASTROS!$B$3:$I$1946,6,0),"")</f>
        <v/>
      </c>
      <c r="H138" s="143" t="str">
        <f>IFERROR(VLOOKUP(Tabela8[[#This Row],[ID]],CADASTROS!$B$3:$I$1946,7,0),"")</f>
        <v/>
      </c>
      <c r="I138"/>
      <c r="J138"/>
      <c r="K138" s="135" t="str">
        <f>IFERROR(VLOOKUP(Tabela8[[#This Row],[ID]],Tabela7[],11,0),"")</f>
        <v/>
      </c>
      <c r="L138" s="136" t="e">
        <f>Tabela8[[#This Row],[Latas a Pagar]]*#REF!</f>
        <v>#VALUE!</v>
      </c>
    </row>
    <row r="139" spans="2:12" x14ac:dyDescent="0.3">
      <c r="B139" s="143">
        <f>VALUE('CONTROLE DE PRODUÇÃO'!B138)</f>
        <v>0</v>
      </c>
      <c r="C139" s="142" t="str">
        <f>IFERROR(VLOOKUP(Tabela8[[#This Row],[ID]],Tabela7[],2,0),"")</f>
        <v/>
      </c>
      <c r="D139" s="142" t="e">
        <f>VLOOKUP(Tabela8[[#This Row],[ID]],CADASTROS!$B$3:$I$1946,3,0)</f>
        <v>#N/A</v>
      </c>
      <c r="E139" s="143" t="str">
        <f>IFERROR(VLOOKUP(Tabela8[[#This Row],[ID]],CADASTROS!$B$3:$I$1946,4,0),"")</f>
        <v/>
      </c>
      <c r="F139" s="143" t="str">
        <f>IFERROR(VLOOKUP(Tabela8[[#This Row],[ID]],CADASTROS!$B$3:$I$1946,5,0),"")</f>
        <v/>
      </c>
      <c r="G139" s="143" t="str">
        <f>IFERROR(VLOOKUP(Tabela8[[#This Row],[ID]],CADASTROS!$B$3:$I$1946,6,0),"")</f>
        <v/>
      </c>
      <c r="H139" s="143" t="str">
        <f>IFERROR(VLOOKUP(Tabela8[[#This Row],[ID]],CADASTROS!$B$3:$I$1946,7,0),"")</f>
        <v/>
      </c>
      <c r="I139"/>
      <c r="J139"/>
      <c r="K139" s="135" t="str">
        <f>IFERROR(VLOOKUP(Tabela8[[#This Row],[ID]],Tabela7[],11,0),"")</f>
        <v/>
      </c>
      <c r="L139" s="136" t="e">
        <f>Tabela8[[#This Row],[Latas a Pagar]]*#REF!</f>
        <v>#VALUE!</v>
      </c>
    </row>
    <row r="140" spans="2:12" x14ac:dyDescent="0.3">
      <c r="B140" s="143">
        <f>VALUE('CONTROLE DE PRODUÇÃO'!B139)</f>
        <v>0</v>
      </c>
      <c r="C140" s="142" t="str">
        <f>IFERROR(VLOOKUP(Tabela8[[#This Row],[ID]],Tabela7[],2,0),"")</f>
        <v/>
      </c>
      <c r="D140" s="142" t="e">
        <f>VLOOKUP(Tabela8[[#This Row],[ID]],CADASTROS!$B$3:$I$1946,3,0)</f>
        <v>#N/A</v>
      </c>
      <c r="E140" s="143" t="str">
        <f>IFERROR(VLOOKUP(Tabela8[[#This Row],[ID]],CADASTROS!$B$3:$I$1946,4,0),"")</f>
        <v/>
      </c>
      <c r="F140" s="143" t="str">
        <f>IFERROR(VLOOKUP(Tabela8[[#This Row],[ID]],CADASTROS!$B$3:$I$1946,5,0),"")</f>
        <v/>
      </c>
      <c r="G140" s="143" t="str">
        <f>IFERROR(VLOOKUP(Tabela8[[#This Row],[ID]],CADASTROS!$B$3:$I$1946,6,0),"")</f>
        <v/>
      </c>
      <c r="H140" s="143" t="str">
        <f>IFERROR(VLOOKUP(Tabela8[[#This Row],[ID]],CADASTROS!$B$3:$I$1946,7,0),"")</f>
        <v/>
      </c>
      <c r="I140"/>
      <c r="J140"/>
      <c r="K140" s="135" t="str">
        <f>IFERROR(VLOOKUP(Tabela8[[#This Row],[ID]],Tabela7[],11,0),"")</f>
        <v/>
      </c>
      <c r="L140" s="136" t="e">
        <f>Tabela8[[#This Row],[Latas a Pagar]]*#REF!</f>
        <v>#VALUE!</v>
      </c>
    </row>
    <row r="141" spans="2:12" x14ac:dyDescent="0.3">
      <c r="B141" s="143">
        <f>VALUE('CONTROLE DE PRODUÇÃO'!B140)</f>
        <v>0</v>
      </c>
      <c r="C141" s="142" t="str">
        <f>IFERROR(VLOOKUP(Tabela8[[#This Row],[ID]],Tabela7[],2,0),"")</f>
        <v/>
      </c>
      <c r="D141" s="142" t="e">
        <f>VLOOKUP(Tabela8[[#This Row],[ID]],CADASTROS!$B$3:$I$1946,3,0)</f>
        <v>#N/A</v>
      </c>
      <c r="E141" s="143" t="str">
        <f>IFERROR(VLOOKUP(Tabela8[[#This Row],[ID]],CADASTROS!$B$3:$I$1946,4,0),"")</f>
        <v/>
      </c>
      <c r="F141" s="143" t="str">
        <f>IFERROR(VLOOKUP(Tabela8[[#This Row],[ID]],CADASTROS!$B$3:$I$1946,5,0),"")</f>
        <v/>
      </c>
      <c r="G141" s="143" t="str">
        <f>IFERROR(VLOOKUP(Tabela8[[#This Row],[ID]],CADASTROS!$B$3:$I$1946,6,0),"")</f>
        <v/>
      </c>
      <c r="H141" s="143" t="str">
        <f>IFERROR(VLOOKUP(Tabela8[[#This Row],[ID]],CADASTROS!$B$3:$I$1946,7,0),"")</f>
        <v/>
      </c>
      <c r="I141"/>
      <c r="J141"/>
      <c r="K141" s="135" t="str">
        <f>IFERROR(VLOOKUP(Tabela8[[#This Row],[ID]],Tabela7[],11,0),"")</f>
        <v/>
      </c>
      <c r="L141" s="136" t="e">
        <f>Tabela8[[#This Row],[Latas a Pagar]]*#REF!</f>
        <v>#VALUE!</v>
      </c>
    </row>
    <row r="142" spans="2:12" x14ac:dyDescent="0.3">
      <c r="B142" s="143">
        <f>VALUE('CONTROLE DE PRODUÇÃO'!B141)</f>
        <v>0</v>
      </c>
      <c r="C142" s="142" t="str">
        <f>IFERROR(VLOOKUP(Tabela8[[#This Row],[ID]],Tabela7[],2,0),"")</f>
        <v/>
      </c>
      <c r="D142" s="142" t="e">
        <f>VLOOKUP(Tabela8[[#This Row],[ID]],CADASTROS!$B$3:$I$1946,3,0)</f>
        <v>#N/A</v>
      </c>
      <c r="E142" s="143" t="str">
        <f>IFERROR(VLOOKUP(Tabela8[[#This Row],[ID]],CADASTROS!$B$3:$I$1946,4,0),"")</f>
        <v/>
      </c>
      <c r="F142" s="143" t="str">
        <f>IFERROR(VLOOKUP(Tabela8[[#This Row],[ID]],CADASTROS!$B$3:$I$1946,5,0),"")</f>
        <v/>
      </c>
      <c r="G142" s="143" t="str">
        <f>IFERROR(VLOOKUP(Tabela8[[#This Row],[ID]],CADASTROS!$B$3:$I$1946,6,0),"")</f>
        <v/>
      </c>
      <c r="H142" s="143" t="str">
        <f>IFERROR(VLOOKUP(Tabela8[[#This Row],[ID]],CADASTROS!$B$3:$I$1946,7,0),"")</f>
        <v/>
      </c>
      <c r="I142"/>
      <c r="J142"/>
      <c r="K142" s="135" t="str">
        <f>IFERROR(VLOOKUP(Tabela8[[#This Row],[ID]],Tabela7[],11,0),"")</f>
        <v/>
      </c>
      <c r="L142" s="136" t="e">
        <f>Tabela8[[#This Row],[Latas a Pagar]]*#REF!</f>
        <v>#VALUE!</v>
      </c>
    </row>
    <row r="143" spans="2:12" x14ac:dyDescent="0.3">
      <c r="B143" s="143">
        <f>VALUE('CONTROLE DE PRODUÇÃO'!B142)</f>
        <v>0</v>
      </c>
      <c r="C143" s="142" t="str">
        <f>IFERROR(VLOOKUP(Tabela8[[#This Row],[ID]],Tabela7[],2,0),"")</f>
        <v/>
      </c>
      <c r="D143" s="142" t="e">
        <f>VLOOKUP(Tabela8[[#This Row],[ID]],CADASTROS!$B$3:$I$1946,3,0)</f>
        <v>#N/A</v>
      </c>
      <c r="E143" s="143" t="str">
        <f>IFERROR(VLOOKUP(Tabela8[[#This Row],[ID]],CADASTROS!$B$3:$I$1946,4,0),"")</f>
        <v/>
      </c>
      <c r="F143" s="143" t="str">
        <f>IFERROR(VLOOKUP(Tabela8[[#This Row],[ID]],CADASTROS!$B$3:$I$1946,5,0),"")</f>
        <v/>
      </c>
      <c r="G143" s="143" t="str">
        <f>IFERROR(VLOOKUP(Tabela8[[#This Row],[ID]],CADASTROS!$B$3:$I$1946,6,0),"")</f>
        <v/>
      </c>
      <c r="H143" s="143" t="str">
        <f>IFERROR(VLOOKUP(Tabela8[[#This Row],[ID]],CADASTROS!$B$3:$I$1946,7,0),"")</f>
        <v/>
      </c>
      <c r="I143"/>
      <c r="J143"/>
      <c r="K143" s="135" t="str">
        <f>IFERROR(VLOOKUP(Tabela8[[#This Row],[ID]],Tabela7[],11,0),"")</f>
        <v/>
      </c>
      <c r="L143" s="136" t="e">
        <f>Tabela8[[#This Row],[Latas a Pagar]]*#REF!</f>
        <v>#VALUE!</v>
      </c>
    </row>
    <row r="144" spans="2:12" x14ac:dyDescent="0.3">
      <c r="B144" s="143">
        <f>VALUE('CONTROLE DE PRODUÇÃO'!B143)</f>
        <v>0</v>
      </c>
      <c r="C144" s="142" t="str">
        <f>IFERROR(VLOOKUP(Tabela8[[#This Row],[ID]],Tabela7[],2,0),"")</f>
        <v/>
      </c>
      <c r="D144" s="142" t="e">
        <f>VLOOKUP(Tabela8[[#This Row],[ID]],CADASTROS!$B$3:$I$1946,3,0)</f>
        <v>#N/A</v>
      </c>
      <c r="E144" s="143" t="str">
        <f>IFERROR(VLOOKUP(Tabela8[[#This Row],[ID]],CADASTROS!$B$3:$I$1946,4,0),"")</f>
        <v/>
      </c>
      <c r="F144" s="143" t="str">
        <f>IFERROR(VLOOKUP(Tabela8[[#This Row],[ID]],CADASTROS!$B$3:$I$1946,5,0),"")</f>
        <v/>
      </c>
      <c r="G144" s="143" t="str">
        <f>IFERROR(VLOOKUP(Tabela8[[#This Row],[ID]],CADASTROS!$B$3:$I$1946,6,0),"")</f>
        <v/>
      </c>
      <c r="H144" s="143" t="str">
        <f>IFERROR(VLOOKUP(Tabela8[[#This Row],[ID]],CADASTROS!$B$3:$I$1946,7,0),"")</f>
        <v/>
      </c>
      <c r="I144"/>
      <c r="J144"/>
      <c r="K144" s="135" t="str">
        <f>IFERROR(VLOOKUP(Tabela8[[#This Row],[ID]],Tabela7[],11,0),"")</f>
        <v/>
      </c>
      <c r="L144" s="136" t="e">
        <f>Tabela8[[#This Row],[Latas a Pagar]]*#REF!</f>
        <v>#VALUE!</v>
      </c>
    </row>
    <row r="145" spans="2:12" x14ac:dyDescent="0.3">
      <c r="B145" s="143">
        <f>VALUE('CONTROLE DE PRODUÇÃO'!B144)</f>
        <v>0</v>
      </c>
      <c r="C145" s="142" t="str">
        <f>IFERROR(VLOOKUP(Tabela8[[#This Row],[ID]],Tabela7[],2,0),"")</f>
        <v/>
      </c>
      <c r="D145" s="142" t="e">
        <f>VLOOKUP(Tabela8[[#This Row],[ID]],CADASTROS!$B$3:$I$1946,3,0)</f>
        <v>#N/A</v>
      </c>
      <c r="E145" s="143" t="str">
        <f>IFERROR(VLOOKUP(Tabela8[[#This Row],[ID]],CADASTROS!$B$3:$I$1946,4,0),"")</f>
        <v/>
      </c>
      <c r="F145" s="143" t="str">
        <f>IFERROR(VLOOKUP(Tabela8[[#This Row],[ID]],CADASTROS!$B$3:$I$1946,5,0),"")</f>
        <v/>
      </c>
      <c r="G145" s="143" t="str">
        <f>IFERROR(VLOOKUP(Tabela8[[#This Row],[ID]],CADASTROS!$B$3:$I$1946,6,0),"")</f>
        <v/>
      </c>
      <c r="H145" s="143" t="str">
        <f>IFERROR(VLOOKUP(Tabela8[[#This Row],[ID]],CADASTROS!$B$3:$I$1946,7,0),"")</f>
        <v/>
      </c>
      <c r="I145"/>
      <c r="J145"/>
      <c r="K145" s="135" t="str">
        <f>IFERROR(VLOOKUP(Tabela8[[#This Row],[ID]],Tabela7[],11,0),"")</f>
        <v/>
      </c>
      <c r="L145" s="136" t="e">
        <f>Tabela8[[#This Row],[Latas a Pagar]]*#REF!</f>
        <v>#VALUE!</v>
      </c>
    </row>
    <row r="146" spans="2:12" x14ac:dyDescent="0.3">
      <c r="B146" s="143">
        <f>VALUE('CONTROLE DE PRODUÇÃO'!B145)</f>
        <v>0</v>
      </c>
      <c r="C146" s="142" t="str">
        <f>IFERROR(VLOOKUP(Tabela8[[#This Row],[ID]],Tabela7[],2,0),"")</f>
        <v/>
      </c>
      <c r="D146" s="142" t="e">
        <f>VLOOKUP(Tabela8[[#This Row],[ID]],CADASTROS!$B$3:$I$1946,3,0)</f>
        <v>#N/A</v>
      </c>
      <c r="E146" s="143" t="str">
        <f>IFERROR(VLOOKUP(Tabela8[[#This Row],[ID]],CADASTROS!$B$3:$I$1946,4,0),"")</f>
        <v/>
      </c>
      <c r="F146" s="143" t="str">
        <f>IFERROR(VLOOKUP(Tabela8[[#This Row],[ID]],CADASTROS!$B$3:$I$1946,5,0),"")</f>
        <v/>
      </c>
      <c r="G146" s="143" t="str">
        <f>IFERROR(VLOOKUP(Tabela8[[#This Row],[ID]],CADASTROS!$B$3:$I$1946,6,0),"")</f>
        <v/>
      </c>
      <c r="H146" s="143" t="str">
        <f>IFERROR(VLOOKUP(Tabela8[[#This Row],[ID]],CADASTROS!$B$3:$I$1946,7,0),"")</f>
        <v/>
      </c>
      <c r="I146"/>
      <c r="J146"/>
      <c r="K146" s="135" t="str">
        <f>IFERROR(VLOOKUP(Tabela8[[#This Row],[ID]],Tabela7[],11,0),"")</f>
        <v/>
      </c>
      <c r="L146" s="136" t="e">
        <f>Tabela8[[#This Row],[Latas a Pagar]]*#REF!</f>
        <v>#VALUE!</v>
      </c>
    </row>
    <row r="147" spans="2:12" x14ac:dyDescent="0.3">
      <c r="B147" s="143">
        <f>VALUE('CONTROLE DE PRODUÇÃO'!B146)</f>
        <v>0</v>
      </c>
      <c r="C147" s="142" t="str">
        <f>IFERROR(VLOOKUP(Tabela8[[#This Row],[ID]],Tabela7[],2,0),"")</f>
        <v/>
      </c>
      <c r="D147" s="142" t="e">
        <f>VLOOKUP(Tabela8[[#This Row],[ID]],CADASTROS!$B$3:$I$1946,3,0)</f>
        <v>#N/A</v>
      </c>
      <c r="E147" s="143" t="str">
        <f>IFERROR(VLOOKUP(Tabela8[[#This Row],[ID]],CADASTROS!$B$3:$I$1946,4,0),"")</f>
        <v/>
      </c>
      <c r="F147" s="143" t="str">
        <f>IFERROR(VLOOKUP(Tabela8[[#This Row],[ID]],CADASTROS!$B$3:$I$1946,5,0),"")</f>
        <v/>
      </c>
      <c r="G147" s="143" t="str">
        <f>IFERROR(VLOOKUP(Tabela8[[#This Row],[ID]],CADASTROS!$B$3:$I$1946,6,0),"")</f>
        <v/>
      </c>
      <c r="H147" s="143" t="str">
        <f>IFERROR(VLOOKUP(Tabela8[[#This Row],[ID]],CADASTROS!$B$3:$I$1946,7,0),"")</f>
        <v/>
      </c>
      <c r="I147"/>
      <c r="J147"/>
      <c r="K147" s="135" t="str">
        <f>IFERROR(VLOOKUP(Tabela8[[#This Row],[ID]],Tabela7[],11,0),"")</f>
        <v/>
      </c>
      <c r="L147" s="136" t="e">
        <f>Tabela8[[#This Row],[Latas a Pagar]]*#REF!</f>
        <v>#VALUE!</v>
      </c>
    </row>
    <row r="148" spans="2:12" x14ac:dyDescent="0.3">
      <c r="B148" s="143">
        <f>VALUE('CONTROLE DE PRODUÇÃO'!B147)</f>
        <v>0</v>
      </c>
      <c r="C148" s="142" t="str">
        <f>IFERROR(VLOOKUP(Tabela8[[#This Row],[ID]],Tabela7[],2,0),"")</f>
        <v/>
      </c>
      <c r="D148" s="142" t="e">
        <f>VLOOKUP(Tabela8[[#This Row],[ID]],CADASTROS!$B$3:$I$1946,3,0)</f>
        <v>#N/A</v>
      </c>
      <c r="E148" s="143" t="str">
        <f>IFERROR(VLOOKUP(Tabela8[[#This Row],[ID]],CADASTROS!$B$3:$I$1946,4,0),"")</f>
        <v/>
      </c>
      <c r="F148" s="143" t="str">
        <f>IFERROR(VLOOKUP(Tabela8[[#This Row],[ID]],CADASTROS!$B$3:$I$1946,5,0),"")</f>
        <v/>
      </c>
      <c r="G148" s="143" t="str">
        <f>IFERROR(VLOOKUP(Tabela8[[#This Row],[ID]],CADASTROS!$B$3:$I$1946,6,0),"")</f>
        <v/>
      </c>
      <c r="H148" s="143" t="str">
        <f>IFERROR(VLOOKUP(Tabela8[[#This Row],[ID]],CADASTROS!$B$3:$I$1946,7,0),"")</f>
        <v/>
      </c>
      <c r="I148"/>
      <c r="J148"/>
      <c r="K148" s="135" t="str">
        <f>IFERROR(VLOOKUP(Tabela8[[#This Row],[ID]],Tabela7[],11,0),"")</f>
        <v/>
      </c>
      <c r="L148" s="136" t="e">
        <f>Tabela8[[#This Row],[Latas a Pagar]]*#REF!</f>
        <v>#VALUE!</v>
      </c>
    </row>
    <row r="149" spans="2:12" x14ac:dyDescent="0.3">
      <c r="B149" s="143">
        <f>VALUE('CONTROLE DE PRODUÇÃO'!B148)</f>
        <v>0</v>
      </c>
      <c r="C149" s="142" t="str">
        <f>IFERROR(VLOOKUP(Tabela8[[#This Row],[ID]],Tabela7[],2,0),"")</f>
        <v/>
      </c>
      <c r="D149" s="142" t="e">
        <f>VLOOKUP(Tabela8[[#This Row],[ID]],CADASTROS!$B$3:$I$1946,3,0)</f>
        <v>#N/A</v>
      </c>
      <c r="E149" s="143" t="str">
        <f>IFERROR(VLOOKUP(Tabela8[[#This Row],[ID]],CADASTROS!$B$3:$I$1946,4,0),"")</f>
        <v/>
      </c>
      <c r="F149" s="143" t="str">
        <f>IFERROR(VLOOKUP(Tabela8[[#This Row],[ID]],CADASTROS!$B$3:$I$1946,5,0),"")</f>
        <v/>
      </c>
      <c r="G149" s="143" t="str">
        <f>IFERROR(VLOOKUP(Tabela8[[#This Row],[ID]],CADASTROS!$B$3:$I$1946,6,0),"")</f>
        <v/>
      </c>
      <c r="H149" s="143" t="str">
        <f>IFERROR(VLOOKUP(Tabela8[[#This Row],[ID]],CADASTROS!$B$3:$I$1946,7,0),"")</f>
        <v/>
      </c>
      <c r="I149"/>
      <c r="J149"/>
      <c r="K149" s="135" t="str">
        <f>IFERROR(VLOOKUP(Tabela8[[#This Row],[ID]],Tabela7[],11,0),"")</f>
        <v/>
      </c>
      <c r="L149" s="136" t="e">
        <f>Tabela8[[#This Row],[Latas a Pagar]]*#REF!</f>
        <v>#VALUE!</v>
      </c>
    </row>
    <row r="150" spans="2:12" x14ac:dyDescent="0.3">
      <c r="B150" s="143">
        <f>VALUE('CONTROLE DE PRODUÇÃO'!B149)</f>
        <v>0</v>
      </c>
      <c r="C150" s="142" t="str">
        <f>IFERROR(VLOOKUP(Tabela8[[#This Row],[ID]],Tabela7[],2,0),"")</f>
        <v/>
      </c>
      <c r="D150" s="142" t="e">
        <f>VLOOKUP(Tabela8[[#This Row],[ID]],CADASTROS!$B$3:$I$1946,3,0)</f>
        <v>#N/A</v>
      </c>
      <c r="E150" s="143" t="str">
        <f>IFERROR(VLOOKUP(Tabela8[[#This Row],[ID]],CADASTROS!$B$3:$I$1946,4,0),"")</f>
        <v/>
      </c>
      <c r="F150" s="143" t="str">
        <f>IFERROR(VLOOKUP(Tabela8[[#This Row],[ID]],CADASTROS!$B$3:$I$1946,5,0),"")</f>
        <v/>
      </c>
      <c r="G150" s="143" t="str">
        <f>IFERROR(VLOOKUP(Tabela8[[#This Row],[ID]],CADASTROS!$B$3:$I$1946,6,0),"")</f>
        <v/>
      </c>
      <c r="H150" s="143" t="str">
        <f>IFERROR(VLOOKUP(Tabela8[[#This Row],[ID]],CADASTROS!$B$3:$I$1946,7,0),"")</f>
        <v/>
      </c>
      <c r="I150"/>
      <c r="J150"/>
      <c r="K150" s="135" t="str">
        <f>IFERROR(VLOOKUP(Tabela8[[#This Row],[ID]],Tabela7[],11,0),"")</f>
        <v/>
      </c>
      <c r="L150" s="136" t="e">
        <f>Tabela8[[#This Row],[Latas a Pagar]]*#REF!</f>
        <v>#VALUE!</v>
      </c>
    </row>
    <row r="151" spans="2:12" x14ac:dyDescent="0.3">
      <c r="B151" s="143">
        <f>VALUE('CONTROLE DE PRODUÇÃO'!B150)</f>
        <v>0</v>
      </c>
      <c r="C151" s="142" t="str">
        <f>IFERROR(VLOOKUP(Tabela8[[#This Row],[ID]],Tabela7[],2,0),"")</f>
        <v/>
      </c>
      <c r="D151" s="142" t="e">
        <f>VLOOKUP(Tabela8[[#This Row],[ID]],CADASTROS!$B$3:$I$1946,3,0)</f>
        <v>#N/A</v>
      </c>
      <c r="E151" s="143" t="str">
        <f>IFERROR(VLOOKUP(Tabela8[[#This Row],[ID]],CADASTROS!$B$3:$I$1946,4,0),"")</f>
        <v/>
      </c>
      <c r="F151" s="143" t="str">
        <f>IFERROR(VLOOKUP(Tabela8[[#This Row],[ID]],CADASTROS!$B$3:$I$1946,5,0),"")</f>
        <v/>
      </c>
      <c r="G151" s="143" t="str">
        <f>IFERROR(VLOOKUP(Tabela8[[#This Row],[ID]],CADASTROS!$B$3:$I$1946,6,0),"")</f>
        <v/>
      </c>
      <c r="H151" s="143" t="str">
        <f>IFERROR(VLOOKUP(Tabela8[[#This Row],[ID]],CADASTROS!$B$3:$I$1946,7,0),"")</f>
        <v/>
      </c>
      <c r="I151"/>
      <c r="J151"/>
      <c r="K151" s="135" t="str">
        <f>IFERROR(VLOOKUP(Tabela8[[#This Row],[ID]],Tabela7[],11,0),"")</f>
        <v/>
      </c>
      <c r="L151" s="136" t="e">
        <f>Tabela8[[#This Row],[Latas a Pagar]]*#REF!</f>
        <v>#VALUE!</v>
      </c>
    </row>
    <row r="152" spans="2:12" x14ac:dyDescent="0.3">
      <c r="B152" s="143">
        <f>VALUE('CONTROLE DE PRODUÇÃO'!B151)</f>
        <v>0</v>
      </c>
      <c r="C152" s="142" t="str">
        <f>IFERROR(VLOOKUP(Tabela8[[#This Row],[ID]],Tabela7[],2,0),"")</f>
        <v/>
      </c>
      <c r="D152" s="142" t="e">
        <f>VLOOKUP(Tabela8[[#This Row],[ID]],CADASTROS!$B$3:$I$1946,3,0)</f>
        <v>#N/A</v>
      </c>
      <c r="E152" s="143" t="str">
        <f>IFERROR(VLOOKUP(Tabela8[[#This Row],[ID]],CADASTROS!$B$3:$I$1946,4,0),"")</f>
        <v/>
      </c>
      <c r="F152" s="143" t="str">
        <f>IFERROR(VLOOKUP(Tabela8[[#This Row],[ID]],CADASTROS!$B$3:$I$1946,5,0),"")</f>
        <v/>
      </c>
      <c r="G152" s="143" t="str">
        <f>IFERROR(VLOOKUP(Tabela8[[#This Row],[ID]],CADASTROS!$B$3:$I$1946,6,0),"")</f>
        <v/>
      </c>
      <c r="H152" s="143" t="str">
        <f>IFERROR(VLOOKUP(Tabela8[[#This Row],[ID]],CADASTROS!$B$3:$I$1946,7,0),"")</f>
        <v/>
      </c>
      <c r="I152"/>
      <c r="J152"/>
      <c r="K152" s="135" t="str">
        <f>IFERROR(VLOOKUP(Tabela8[[#This Row],[ID]],Tabela7[],11,0),"")</f>
        <v/>
      </c>
      <c r="L152" s="136" t="e">
        <f>Tabela8[[#This Row],[Latas a Pagar]]*#REF!</f>
        <v>#VALUE!</v>
      </c>
    </row>
    <row r="153" spans="2:12" x14ac:dyDescent="0.3">
      <c r="B153" s="143">
        <f>VALUE('CONTROLE DE PRODUÇÃO'!B152)</f>
        <v>0</v>
      </c>
      <c r="C153" s="142" t="str">
        <f>IFERROR(VLOOKUP(Tabela8[[#This Row],[ID]],Tabela7[],2,0),"")</f>
        <v/>
      </c>
      <c r="D153" s="142" t="e">
        <f>VLOOKUP(Tabela8[[#This Row],[ID]],CADASTROS!$B$3:$I$1946,3,0)</f>
        <v>#N/A</v>
      </c>
      <c r="E153" s="143" t="str">
        <f>IFERROR(VLOOKUP(Tabela8[[#This Row],[ID]],CADASTROS!$B$3:$I$1946,4,0),"")</f>
        <v/>
      </c>
      <c r="F153" s="143" t="str">
        <f>IFERROR(VLOOKUP(Tabela8[[#This Row],[ID]],CADASTROS!$B$3:$I$1946,5,0),"")</f>
        <v/>
      </c>
      <c r="G153" s="143" t="str">
        <f>IFERROR(VLOOKUP(Tabela8[[#This Row],[ID]],CADASTROS!$B$3:$I$1946,6,0),"")</f>
        <v/>
      </c>
      <c r="H153" s="143" t="str">
        <f>IFERROR(VLOOKUP(Tabela8[[#This Row],[ID]],CADASTROS!$B$3:$I$1946,7,0),"")</f>
        <v/>
      </c>
      <c r="I153"/>
      <c r="J153"/>
      <c r="K153" s="135" t="str">
        <f>IFERROR(VLOOKUP(Tabela8[[#This Row],[ID]],Tabela7[],11,0),"")</f>
        <v/>
      </c>
      <c r="L153" s="136" t="e">
        <f>Tabela8[[#This Row],[Latas a Pagar]]*#REF!</f>
        <v>#VALUE!</v>
      </c>
    </row>
    <row r="154" spans="2:12" x14ac:dyDescent="0.3">
      <c r="B154" s="143">
        <f>VALUE('CONTROLE DE PRODUÇÃO'!B153)</f>
        <v>0</v>
      </c>
      <c r="C154" s="142" t="str">
        <f>IFERROR(VLOOKUP(Tabela8[[#This Row],[ID]],Tabela7[],2,0),"")</f>
        <v/>
      </c>
      <c r="D154" s="142" t="e">
        <f>VLOOKUP(Tabela8[[#This Row],[ID]],CADASTROS!$B$3:$I$1946,3,0)</f>
        <v>#N/A</v>
      </c>
      <c r="E154" s="143" t="str">
        <f>IFERROR(VLOOKUP(Tabela8[[#This Row],[ID]],CADASTROS!$B$3:$I$1946,4,0),"")</f>
        <v/>
      </c>
      <c r="F154" s="143" t="str">
        <f>IFERROR(VLOOKUP(Tabela8[[#This Row],[ID]],CADASTROS!$B$3:$I$1946,5,0),"")</f>
        <v/>
      </c>
      <c r="G154" s="143" t="str">
        <f>IFERROR(VLOOKUP(Tabela8[[#This Row],[ID]],CADASTROS!$B$3:$I$1946,6,0),"")</f>
        <v/>
      </c>
      <c r="H154" s="143" t="str">
        <f>IFERROR(VLOOKUP(Tabela8[[#This Row],[ID]],CADASTROS!$B$3:$I$1946,7,0),"")</f>
        <v/>
      </c>
      <c r="I154"/>
      <c r="J154"/>
      <c r="K154" s="135" t="str">
        <f>IFERROR(VLOOKUP(Tabela8[[#This Row],[ID]],Tabela7[],11,0),"")</f>
        <v/>
      </c>
      <c r="L154" s="136" t="e">
        <f>Tabela8[[#This Row],[Latas a Pagar]]*#REF!</f>
        <v>#VALUE!</v>
      </c>
    </row>
    <row r="155" spans="2:12" x14ac:dyDescent="0.3">
      <c r="B155" s="143">
        <f>VALUE('CONTROLE DE PRODUÇÃO'!B154)</f>
        <v>0</v>
      </c>
      <c r="C155" s="142" t="str">
        <f>IFERROR(VLOOKUP(Tabela8[[#This Row],[ID]],Tabela7[],2,0),"")</f>
        <v/>
      </c>
      <c r="D155" s="142" t="e">
        <f>VLOOKUP(Tabela8[[#This Row],[ID]],CADASTROS!$B$3:$I$1946,3,0)</f>
        <v>#N/A</v>
      </c>
      <c r="E155" s="143" t="str">
        <f>IFERROR(VLOOKUP(Tabela8[[#This Row],[ID]],CADASTROS!$B$3:$I$1946,4,0),"")</f>
        <v/>
      </c>
      <c r="F155" s="143" t="str">
        <f>IFERROR(VLOOKUP(Tabela8[[#This Row],[ID]],CADASTROS!$B$3:$I$1946,5,0),"")</f>
        <v/>
      </c>
      <c r="G155" s="143" t="str">
        <f>IFERROR(VLOOKUP(Tabela8[[#This Row],[ID]],CADASTROS!$B$3:$I$1946,6,0),"")</f>
        <v/>
      </c>
      <c r="H155" s="143" t="str">
        <f>IFERROR(VLOOKUP(Tabela8[[#This Row],[ID]],CADASTROS!$B$3:$I$1946,7,0),"")</f>
        <v/>
      </c>
      <c r="I155"/>
      <c r="J155"/>
      <c r="K155" s="135" t="str">
        <f>IFERROR(VLOOKUP(Tabela8[[#This Row],[ID]],Tabela7[],11,0),"")</f>
        <v/>
      </c>
      <c r="L155" s="136" t="e">
        <f>Tabela8[[#This Row],[Latas a Pagar]]*#REF!</f>
        <v>#VALUE!</v>
      </c>
    </row>
    <row r="156" spans="2:12" x14ac:dyDescent="0.3">
      <c r="B156" s="143">
        <f>VALUE('CONTROLE DE PRODUÇÃO'!B155)</f>
        <v>0</v>
      </c>
      <c r="C156" s="142" t="str">
        <f>IFERROR(VLOOKUP(Tabela8[[#This Row],[ID]],Tabela7[],2,0),"")</f>
        <v/>
      </c>
      <c r="D156" s="142" t="e">
        <f>VLOOKUP(Tabela8[[#This Row],[ID]],CADASTROS!$B$3:$I$1946,3,0)</f>
        <v>#N/A</v>
      </c>
      <c r="E156" s="143" t="str">
        <f>IFERROR(VLOOKUP(Tabela8[[#This Row],[ID]],CADASTROS!$B$3:$I$1946,4,0),"")</f>
        <v/>
      </c>
      <c r="F156" s="143" t="str">
        <f>IFERROR(VLOOKUP(Tabela8[[#This Row],[ID]],CADASTROS!$B$3:$I$1946,5,0),"")</f>
        <v/>
      </c>
      <c r="G156" s="143" t="str">
        <f>IFERROR(VLOOKUP(Tabela8[[#This Row],[ID]],CADASTROS!$B$3:$I$1946,6,0),"")</f>
        <v/>
      </c>
      <c r="H156" s="143" t="str">
        <f>IFERROR(VLOOKUP(Tabela8[[#This Row],[ID]],CADASTROS!$B$3:$I$1946,7,0),"")</f>
        <v/>
      </c>
      <c r="I156"/>
      <c r="J156"/>
      <c r="K156" s="135" t="str">
        <f>IFERROR(VLOOKUP(Tabela8[[#This Row],[ID]],Tabela7[],11,0),"")</f>
        <v/>
      </c>
      <c r="L156" s="136" t="e">
        <f>Tabela8[[#This Row],[Latas a Pagar]]*#REF!</f>
        <v>#VALUE!</v>
      </c>
    </row>
    <row r="157" spans="2:12" x14ac:dyDescent="0.3">
      <c r="B157" s="143">
        <f>VALUE('CONTROLE DE PRODUÇÃO'!B156)</f>
        <v>0</v>
      </c>
      <c r="C157" s="142" t="str">
        <f>IFERROR(VLOOKUP(Tabela8[[#This Row],[ID]],Tabela7[],2,0),"")</f>
        <v/>
      </c>
      <c r="D157" s="142" t="e">
        <f>VLOOKUP(Tabela8[[#This Row],[ID]],CADASTROS!$B$3:$I$1946,3,0)</f>
        <v>#N/A</v>
      </c>
      <c r="E157" s="143" t="str">
        <f>IFERROR(VLOOKUP(Tabela8[[#This Row],[ID]],CADASTROS!$B$3:$I$1946,4,0),"")</f>
        <v/>
      </c>
      <c r="F157" s="143" t="str">
        <f>IFERROR(VLOOKUP(Tabela8[[#This Row],[ID]],CADASTROS!$B$3:$I$1946,5,0),"")</f>
        <v/>
      </c>
      <c r="G157" s="143" t="str">
        <f>IFERROR(VLOOKUP(Tabela8[[#This Row],[ID]],CADASTROS!$B$3:$I$1946,6,0),"")</f>
        <v/>
      </c>
      <c r="H157" s="143" t="str">
        <f>IFERROR(VLOOKUP(Tabela8[[#This Row],[ID]],CADASTROS!$B$3:$I$1946,7,0),"")</f>
        <v/>
      </c>
      <c r="I157"/>
      <c r="J157"/>
      <c r="K157" s="135" t="str">
        <f>IFERROR(VLOOKUP(Tabela8[[#This Row],[ID]],Tabela7[],11,0),"")</f>
        <v/>
      </c>
      <c r="L157" s="136" t="e">
        <f>Tabela8[[#This Row],[Latas a Pagar]]*#REF!</f>
        <v>#VALUE!</v>
      </c>
    </row>
    <row r="158" spans="2:12" x14ac:dyDescent="0.3">
      <c r="B158" s="143">
        <f>VALUE('CONTROLE DE PRODUÇÃO'!B157)</f>
        <v>0</v>
      </c>
      <c r="C158" s="142" t="str">
        <f>IFERROR(VLOOKUP(Tabela8[[#This Row],[ID]],Tabela7[],2,0),"")</f>
        <v/>
      </c>
      <c r="D158" s="142" t="e">
        <f>VLOOKUP(Tabela8[[#This Row],[ID]],CADASTROS!$B$3:$I$1946,3,0)</f>
        <v>#N/A</v>
      </c>
      <c r="E158" s="143" t="str">
        <f>IFERROR(VLOOKUP(Tabela8[[#This Row],[ID]],CADASTROS!$B$3:$I$1946,4,0),"")</f>
        <v/>
      </c>
      <c r="F158" s="143" t="str">
        <f>IFERROR(VLOOKUP(Tabela8[[#This Row],[ID]],CADASTROS!$B$3:$I$1946,5,0),"")</f>
        <v/>
      </c>
      <c r="G158" s="143" t="str">
        <f>IFERROR(VLOOKUP(Tabela8[[#This Row],[ID]],CADASTROS!$B$3:$I$1946,6,0),"")</f>
        <v/>
      </c>
      <c r="H158" s="143" t="str">
        <f>IFERROR(VLOOKUP(Tabela8[[#This Row],[ID]],CADASTROS!$B$3:$I$1946,7,0),"")</f>
        <v/>
      </c>
      <c r="I158"/>
      <c r="J158"/>
      <c r="K158" s="135" t="str">
        <f>IFERROR(VLOOKUP(Tabela8[[#This Row],[ID]],Tabela7[],11,0),"")</f>
        <v/>
      </c>
      <c r="L158" s="136" t="e">
        <f>Tabela8[[#This Row],[Latas a Pagar]]*#REF!</f>
        <v>#VALUE!</v>
      </c>
    </row>
    <row r="159" spans="2:12" x14ac:dyDescent="0.3">
      <c r="B159" s="143">
        <f>VALUE('CONTROLE DE PRODUÇÃO'!B158)</f>
        <v>0</v>
      </c>
      <c r="C159" s="142" t="str">
        <f>IFERROR(VLOOKUP(Tabela8[[#This Row],[ID]],Tabela7[],2,0),"")</f>
        <v/>
      </c>
      <c r="D159" s="142" t="e">
        <f>VLOOKUP(Tabela8[[#This Row],[ID]],CADASTROS!$B$3:$I$1946,3,0)</f>
        <v>#N/A</v>
      </c>
      <c r="E159" s="143" t="str">
        <f>IFERROR(VLOOKUP(Tabela8[[#This Row],[ID]],CADASTROS!$B$3:$I$1946,4,0),"")</f>
        <v/>
      </c>
      <c r="F159" s="143" t="str">
        <f>IFERROR(VLOOKUP(Tabela8[[#This Row],[ID]],CADASTROS!$B$3:$I$1946,5,0),"")</f>
        <v/>
      </c>
      <c r="G159" s="143" t="str">
        <f>IFERROR(VLOOKUP(Tabela8[[#This Row],[ID]],CADASTROS!$B$3:$I$1946,6,0),"")</f>
        <v/>
      </c>
      <c r="H159" s="143" t="str">
        <f>IFERROR(VLOOKUP(Tabela8[[#This Row],[ID]],CADASTROS!$B$3:$I$1946,7,0),"")</f>
        <v/>
      </c>
      <c r="I159"/>
      <c r="J159"/>
      <c r="K159" s="135" t="str">
        <f>IFERROR(VLOOKUP(Tabela8[[#This Row],[ID]],Tabela7[],11,0),"")</f>
        <v/>
      </c>
      <c r="L159" s="136" t="e">
        <f>Tabela8[[#This Row],[Latas a Pagar]]*#REF!</f>
        <v>#VALUE!</v>
      </c>
    </row>
    <row r="160" spans="2:12" x14ac:dyDescent="0.3">
      <c r="B160" s="143">
        <f>VALUE('CONTROLE DE PRODUÇÃO'!B159)</f>
        <v>0</v>
      </c>
      <c r="C160" s="142" t="str">
        <f>IFERROR(VLOOKUP(Tabela8[[#This Row],[ID]],Tabela7[],2,0),"")</f>
        <v/>
      </c>
      <c r="D160" s="142" t="e">
        <f>VLOOKUP(Tabela8[[#This Row],[ID]],CADASTROS!$B$3:$I$1946,3,0)</f>
        <v>#N/A</v>
      </c>
      <c r="E160" s="143" t="str">
        <f>IFERROR(VLOOKUP(Tabela8[[#This Row],[ID]],CADASTROS!$B$3:$I$1946,4,0),"")</f>
        <v/>
      </c>
      <c r="F160" s="143" t="str">
        <f>IFERROR(VLOOKUP(Tabela8[[#This Row],[ID]],CADASTROS!$B$3:$I$1946,5,0),"")</f>
        <v/>
      </c>
      <c r="G160" s="143" t="str">
        <f>IFERROR(VLOOKUP(Tabela8[[#This Row],[ID]],CADASTROS!$B$3:$I$1946,6,0),"")</f>
        <v/>
      </c>
      <c r="H160" s="143" t="str">
        <f>IFERROR(VLOOKUP(Tabela8[[#This Row],[ID]],CADASTROS!$B$3:$I$1946,7,0),"")</f>
        <v/>
      </c>
      <c r="I160"/>
      <c r="J160"/>
      <c r="K160" s="135" t="str">
        <f>IFERROR(VLOOKUP(Tabela8[[#This Row],[ID]],Tabela7[],11,0),"")</f>
        <v/>
      </c>
      <c r="L160" s="136" t="e">
        <f>Tabela8[[#This Row],[Latas a Pagar]]*#REF!</f>
        <v>#VALUE!</v>
      </c>
    </row>
    <row r="161" spans="2:12" x14ac:dyDescent="0.3">
      <c r="B161" s="143">
        <f>VALUE('CONTROLE DE PRODUÇÃO'!B160)</f>
        <v>0</v>
      </c>
      <c r="C161" s="142" t="str">
        <f>IFERROR(VLOOKUP(Tabela8[[#This Row],[ID]],Tabela7[],2,0),"")</f>
        <v/>
      </c>
      <c r="D161" s="142" t="e">
        <f>VLOOKUP(Tabela8[[#This Row],[ID]],CADASTROS!$B$3:$I$1946,3,0)</f>
        <v>#N/A</v>
      </c>
      <c r="E161" s="143" t="str">
        <f>IFERROR(VLOOKUP(Tabela8[[#This Row],[ID]],CADASTROS!$B$3:$I$1946,4,0),"")</f>
        <v/>
      </c>
      <c r="F161" s="143" t="str">
        <f>IFERROR(VLOOKUP(Tabela8[[#This Row],[ID]],CADASTROS!$B$3:$I$1946,5,0),"")</f>
        <v/>
      </c>
      <c r="G161" s="143" t="str">
        <f>IFERROR(VLOOKUP(Tabela8[[#This Row],[ID]],CADASTROS!$B$3:$I$1946,6,0),"")</f>
        <v/>
      </c>
      <c r="H161" s="143" t="str">
        <f>IFERROR(VLOOKUP(Tabela8[[#This Row],[ID]],CADASTROS!$B$3:$I$1946,7,0),"")</f>
        <v/>
      </c>
      <c r="I161"/>
      <c r="J161"/>
      <c r="K161" s="135" t="str">
        <f>IFERROR(VLOOKUP(Tabela8[[#This Row],[ID]],Tabela7[],11,0),"")</f>
        <v/>
      </c>
      <c r="L161" s="136" t="e">
        <f>Tabela8[[#This Row],[Latas a Pagar]]*#REF!</f>
        <v>#VALUE!</v>
      </c>
    </row>
    <row r="162" spans="2:12" x14ac:dyDescent="0.3">
      <c r="B162" s="143">
        <f>VALUE('CONTROLE DE PRODUÇÃO'!B161)</f>
        <v>0</v>
      </c>
      <c r="C162" s="142" t="str">
        <f>IFERROR(VLOOKUP(Tabela8[[#This Row],[ID]],Tabela7[],2,0),"")</f>
        <v/>
      </c>
      <c r="D162" s="142" t="e">
        <f>VLOOKUP(Tabela8[[#This Row],[ID]],CADASTROS!$B$3:$I$1946,3,0)</f>
        <v>#N/A</v>
      </c>
      <c r="E162" s="143" t="str">
        <f>IFERROR(VLOOKUP(Tabela8[[#This Row],[ID]],CADASTROS!$B$3:$I$1946,4,0),"")</f>
        <v/>
      </c>
      <c r="F162" s="143" t="str">
        <f>IFERROR(VLOOKUP(Tabela8[[#This Row],[ID]],CADASTROS!$B$3:$I$1946,5,0),"")</f>
        <v/>
      </c>
      <c r="G162" s="143" t="str">
        <f>IFERROR(VLOOKUP(Tabela8[[#This Row],[ID]],CADASTROS!$B$3:$I$1946,6,0),"")</f>
        <v/>
      </c>
      <c r="H162" s="143" t="str">
        <f>IFERROR(VLOOKUP(Tabela8[[#This Row],[ID]],CADASTROS!$B$3:$I$1946,7,0),"")</f>
        <v/>
      </c>
      <c r="I162"/>
      <c r="J162"/>
      <c r="K162" s="135" t="str">
        <f>IFERROR(VLOOKUP(Tabela8[[#This Row],[ID]],Tabela7[],11,0),"")</f>
        <v/>
      </c>
      <c r="L162" s="136" t="e">
        <f>Tabela8[[#This Row],[Latas a Pagar]]*#REF!</f>
        <v>#VALUE!</v>
      </c>
    </row>
    <row r="163" spans="2:12" x14ac:dyDescent="0.3">
      <c r="B163" s="143">
        <f>VALUE('CONTROLE DE PRODUÇÃO'!B162)</f>
        <v>0</v>
      </c>
      <c r="C163" s="142" t="str">
        <f>IFERROR(VLOOKUP(Tabela8[[#This Row],[ID]],Tabela7[],2,0),"")</f>
        <v/>
      </c>
      <c r="D163" s="142" t="e">
        <f>VLOOKUP(Tabela8[[#This Row],[ID]],CADASTROS!$B$3:$I$1946,3,0)</f>
        <v>#N/A</v>
      </c>
      <c r="E163" s="143" t="str">
        <f>IFERROR(VLOOKUP(Tabela8[[#This Row],[ID]],CADASTROS!$B$3:$I$1946,4,0),"")</f>
        <v/>
      </c>
      <c r="F163" s="143" t="str">
        <f>IFERROR(VLOOKUP(Tabela8[[#This Row],[ID]],CADASTROS!$B$3:$I$1946,5,0),"")</f>
        <v/>
      </c>
      <c r="G163" s="143" t="str">
        <f>IFERROR(VLOOKUP(Tabela8[[#This Row],[ID]],CADASTROS!$B$3:$I$1946,6,0),"")</f>
        <v/>
      </c>
      <c r="H163" s="143" t="str">
        <f>IFERROR(VLOOKUP(Tabela8[[#This Row],[ID]],CADASTROS!$B$3:$I$1946,7,0),"")</f>
        <v/>
      </c>
      <c r="I163"/>
      <c r="J163"/>
      <c r="K163" s="135" t="str">
        <f>IFERROR(VLOOKUP(Tabela8[[#This Row],[ID]],Tabela7[],11,0),"")</f>
        <v/>
      </c>
      <c r="L163" s="136" t="e">
        <f>Tabela8[[#This Row],[Latas a Pagar]]*#REF!</f>
        <v>#VALUE!</v>
      </c>
    </row>
    <row r="164" spans="2:12" x14ac:dyDescent="0.3">
      <c r="B164" s="143">
        <f>VALUE('CONTROLE DE PRODUÇÃO'!B163)</f>
        <v>0</v>
      </c>
      <c r="C164" s="142" t="str">
        <f>IFERROR(VLOOKUP(Tabela8[[#This Row],[ID]],Tabela7[],2,0),"")</f>
        <v/>
      </c>
      <c r="D164" s="142" t="e">
        <f>VLOOKUP(Tabela8[[#This Row],[ID]],CADASTROS!$B$3:$I$1946,3,0)</f>
        <v>#N/A</v>
      </c>
      <c r="E164" s="143" t="str">
        <f>IFERROR(VLOOKUP(Tabela8[[#This Row],[ID]],CADASTROS!$B$3:$I$1946,4,0),"")</f>
        <v/>
      </c>
      <c r="F164" s="143" t="str">
        <f>IFERROR(VLOOKUP(Tabela8[[#This Row],[ID]],CADASTROS!$B$3:$I$1946,5,0),"")</f>
        <v/>
      </c>
      <c r="G164" s="143" t="str">
        <f>IFERROR(VLOOKUP(Tabela8[[#This Row],[ID]],CADASTROS!$B$3:$I$1946,6,0),"")</f>
        <v/>
      </c>
      <c r="H164" s="143" t="str">
        <f>IFERROR(VLOOKUP(Tabela8[[#This Row],[ID]],CADASTROS!$B$3:$I$1946,7,0),"")</f>
        <v/>
      </c>
      <c r="I164"/>
      <c r="J164"/>
      <c r="K164" s="135" t="str">
        <f>IFERROR(VLOOKUP(Tabela8[[#This Row],[ID]],Tabela7[],11,0),"")</f>
        <v/>
      </c>
      <c r="L164" s="136" t="e">
        <f>Tabela8[[#This Row],[Latas a Pagar]]*#REF!</f>
        <v>#VALUE!</v>
      </c>
    </row>
    <row r="165" spans="2:12" x14ac:dyDescent="0.3">
      <c r="B165" s="143">
        <f>VALUE('CONTROLE DE PRODUÇÃO'!B164)</f>
        <v>0</v>
      </c>
      <c r="C165" s="142" t="str">
        <f>IFERROR(VLOOKUP(Tabela8[[#This Row],[ID]],Tabela7[],2,0),"")</f>
        <v/>
      </c>
      <c r="D165" s="142" t="e">
        <f>VLOOKUP(Tabela8[[#This Row],[ID]],CADASTROS!$B$3:$I$1946,3,0)</f>
        <v>#N/A</v>
      </c>
      <c r="E165" s="143" t="str">
        <f>IFERROR(VLOOKUP(Tabela8[[#This Row],[ID]],CADASTROS!$B$3:$I$1946,4,0),"")</f>
        <v/>
      </c>
      <c r="F165" s="143" t="str">
        <f>IFERROR(VLOOKUP(Tabela8[[#This Row],[ID]],CADASTROS!$B$3:$I$1946,5,0),"")</f>
        <v/>
      </c>
      <c r="G165" s="143" t="str">
        <f>IFERROR(VLOOKUP(Tabela8[[#This Row],[ID]],CADASTROS!$B$3:$I$1946,6,0),"")</f>
        <v/>
      </c>
      <c r="H165" s="143" t="str">
        <f>IFERROR(VLOOKUP(Tabela8[[#This Row],[ID]],CADASTROS!$B$3:$I$1946,7,0),"")</f>
        <v/>
      </c>
      <c r="I165"/>
      <c r="J165"/>
      <c r="K165" s="135" t="str">
        <f>IFERROR(VLOOKUP(Tabela8[[#This Row],[ID]],Tabela7[],11,0),"")</f>
        <v/>
      </c>
      <c r="L165" s="136" t="e">
        <f>Tabela8[[#This Row],[Latas a Pagar]]*#REF!</f>
        <v>#VALUE!</v>
      </c>
    </row>
    <row r="166" spans="2:12" x14ac:dyDescent="0.3">
      <c r="B166" s="143">
        <f>VALUE('CONTROLE DE PRODUÇÃO'!B165)</f>
        <v>0</v>
      </c>
      <c r="C166" s="142" t="str">
        <f>IFERROR(VLOOKUP(Tabela8[[#This Row],[ID]],Tabela7[],2,0),"")</f>
        <v/>
      </c>
      <c r="D166" s="142" t="e">
        <f>VLOOKUP(Tabela8[[#This Row],[ID]],CADASTROS!$B$3:$I$1946,3,0)</f>
        <v>#N/A</v>
      </c>
      <c r="E166" s="143" t="str">
        <f>IFERROR(VLOOKUP(Tabela8[[#This Row],[ID]],CADASTROS!$B$3:$I$1946,4,0),"")</f>
        <v/>
      </c>
      <c r="F166" s="143" t="str">
        <f>IFERROR(VLOOKUP(Tabela8[[#This Row],[ID]],CADASTROS!$B$3:$I$1946,5,0),"")</f>
        <v/>
      </c>
      <c r="G166" s="143" t="str">
        <f>IFERROR(VLOOKUP(Tabela8[[#This Row],[ID]],CADASTROS!$B$3:$I$1946,6,0),"")</f>
        <v/>
      </c>
      <c r="H166" s="143" t="str">
        <f>IFERROR(VLOOKUP(Tabela8[[#This Row],[ID]],CADASTROS!$B$3:$I$1946,7,0),"")</f>
        <v/>
      </c>
      <c r="I166"/>
      <c r="J166"/>
      <c r="K166" s="135" t="str">
        <f>IFERROR(VLOOKUP(Tabela8[[#This Row],[ID]],Tabela7[],11,0),"")</f>
        <v/>
      </c>
      <c r="L166" s="136" t="e">
        <f>Tabela8[[#This Row],[Latas a Pagar]]*#REF!</f>
        <v>#VALUE!</v>
      </c>
    </row>
    <row r="167" spans="2:12" x14ac:dyDescent="0.3">
      <c r="B167" s="143">
        <f>VALUE('CONTROLE DE PRODUÇÃO'!B166)</f>
        <v>0</v>
      </c>
      <c r="C167" s="142" t="str">
        <f>IFERROR(VLOOKUP(Tabela8[[#This Row],[ID]],Tabela7[],2,0),"")</f>
        <v/>
      </c>
      <c r="D167" s="142" t="e">
        <f>VLOOKUP(Tabela8[[#This Row],[ID]],CADASTROS!$B$3:$I$1946,3,0)</f>
        <v>#N/A</v>
      </c>
      <c r="E167" s="143" t="str">
        <f>IFERROR(VLOOKUP(Tabela8[[#This Row],[ID]],CADASTROS!$B$3:$I$1946,4,0),"")</f>
        <v/>
      </c>
      <c r="F167" s="143" t="str">
        <f>IFERROR(VLOOKUP(Tabela8[[#This Row],[ID]],CADASTROS!$B$3:$I$1946,5,0),"")</f>
        <v/>
      </c>
      <c r="G167" s="143" t="str">
        <f>IFERROR(VLOOKUP(Tabela8[[#This Row],[ID]],CADASTROS!$B$3:$I$1946,6,0),"")</f>
        <v/>
      </c>
      <c r="H167" s="143" t="str">
        <f>IFERROR(VLOOKUP(Tabela8[[#This Row],[ID]],CADASTROS!$B$3:$I$1946,7,0),"")</f>
        <v/>
      </c>
      <c r="I167"/>
      <c r="J167"/>
      <c r="K167" s="135" t="str">
        <f>IFERROR(VLOOKUP(Tabela8[[#This Row],[ID]],Tabela7[],11,0),"")</f>
        <v/>
      </c>
      <c r="L167" s="136" t="e">
        <f>Tabela8[[#This Row],[Latas a Pagar]]*#REF!</f>
        <v>#VALUE!</v>
      </c>
    </row>
    <row r="168" spans="2:12" x14ac:dyDescent="0.3">
      <c r="B168" s="143">
        <f>VALUE('CONTROLE DE PRODUÇÃO'!B167)</f>
        <v>0</v>
      </c>
      <c r="C168" s="142" t="str">
        <f>IFERROR(VLOOKUP(Tabela8[[#This Row],[ID]],Tabela7[],2,0),"")</f>
        <v/>
      </c>
      <c r="D168" s="142" t="e">
        <f>VLOOKUP(Tabela8[[#This Row],[ID]],CADASTROS!$B$3:$I$1946,3,0)</f>
        <v>#N/A</v>
      </c>
      <c r="E168" s="143" t="str">
        <f>IFERROR(VLOOKUP(Tabela8[[#This Row],[ID]],CADASTROS!$B$3:$I$1946,4,0),"")</f>
        <v/>
      </c>
      <c r="F168" s="143" t="str">
        <f>IFERROR(VLOOKUP(Tabela8[[#This Row],[ID]],CADASTROS!$B$3:$I$1946,5,0),"")</f>
        <v/>
      </c>
      <c r="G168" s="143" t="str">
        <f>IFERROR(VLOOKUP(Tabela8[[#This Row],[ID]],CADASTROS!$B$3:$I$1946,6,0),"")</f>
        <v/>
      </c>
      <c r="H168" s="143" t="str">
        <f>IFERROR(VLOOKUP(Tabela8[[#This Row],[ID]],CADASTROS!$B$3:$I$1946,7,0),"")</f>
        <v/>
      </c>
      <c r="I168"/>
      <c r="J168"/>
      <c r="K168" s="135" t="str">
        <f>IFERROR(VLOOKUP(Tabela8[[#This Row],[ID]],Tabela7[],11,0),"")</f>
        <v/>
      </c>
      <c r="L168" s="136" t="e">
        <f>Tabela8[[#This Row],[Latas a Pagar]]*#REF!</f>
        <v>#VALUE!</v>
      </c>
    </row>
    <row r="169" spans="2:12" x14ac:dyDescent="0.3">
      <c r="B169" s="143">
        <f>VALUE('CONTROLE DE PRODUÇÃO'!B168)</f>
        <v>0</v>
      </c>
      <c r="C169" s="142" t="str">
        <f>IFERROR(VLOOKUP(Tabela8[[#This Row],[ID]],Tabela7[],2,0),"")</f>
        <v/>
      </c>
      <c r="D169" s="142" t="e">
        <f>VLOOKUP(Tabela8[[#This Row],[ID]],CADASTROS!$B$3:$I$1946,3,0)</f>
        <v>#N/A</v>
      </c>
      <c r="E169" s="143" t="str">
        <f>IFERROR(VLOOKUP(Tabela8[[#This Row],[ID]],CADASTROS!$B$3:$I$1946,4,0),"")</f>
        <v/>
      </c>
      <c r="F169" s="143" t="str">
        <f>IFERROR(VLOOKUP(Tabela8[[#This Row],[ID]],CADASTROS!$B$3:$I$1946,5,0),"")</f>
        <v/>
      </c>
      <c r="G169" s="143" t="str">
        <f>IFERROR(VLOOKUP(Tabela8[[#This Row],[ID]],CADASTROS!$B$3:$I$1946,6,0),"")</f>
        <v/>
      </c>
      <c r="H169" s="143" t="str">
        <f>IFERROR(VLOOKUP(Tabela8[[#This Row],[ID]],CADASTROS!$B$3:$I$1946,7,0),"")</f>
        <v/>
      </c>
      <c r="I169"/>
      <c r="J169"/>
      <c r="K169" s="135" t="str">
        <f>IFERROR(VLOOKUP(Tabela8[[#This Row],[ID]],Tabela7[],11,0),"")</f>
        <v/>
      </c>
      <c r="L169" s="136" t="e">
        <f>Tabela8[[#This Row],[Latas a Pagar]]*#REF!</f>
        <v>#VALUE!</v>
      </c>
    </row>
    <row r="170" spans="2:12" x14ac:dyDescent="0.3">
      <c r="B170" s="143">
        <f>VALUE('CONTROLE DE PRODUÇÃO'!B169)</f>
        <v>0</v>
      </c>
      <c r="C170" s="142" t="str">
        <f>IFERROR(VLOOKUP(Tabela8[[#This Row],[ID]],Tabela7[],2,0),"")</f>
        <v/>
      </c>
      <c r="D170" s="142" t="e">
        <f>VLOOKUP(Tabela8[[#This Row],[ID]],CADASTROS!$B$3:$I$1946,3,0)</f>
        <v>#N/A</v>
      </c>
      <c r="E170" s="143" t="str">
        <f>IFERROR(VLOOKUP(Tabela8[[#This Row],[ID]],CADASTROS!$B$3:$I$1946,4,0),"")</f>
        <v/>
      </c>
      <c r="F170" s="143" t="str">
        <f>IFERROR(VLOOKUP(Tabela8[[#This Row],[ID]],CADASTROS!$B$3:$I$1946,5,0),"")</f>
        <v/>
      </c>
      <c r="G170" s="143" t="str">
        <f>IFERROR(VLOOKUP(Tabela8[[#This Row],[ID]],CADASTROS!$B$3:$I$1946,6,0),"")</f>
        <v/>
      </c>
      <c r="H170" s="143" t="str">
        <f>IFERROR(VLOOKUP(Tabela8[[#This Row],[ID]],CADASTROS!$B$3:$I$1946,7,0),"")</f>
        <v/>
      </c>
      <c r="I170"/>
      <c r="J170"/>
      <c r="K170" s="135" t="str">
        <f>IFERROR(VLOOKUP(Tabela8[[#This Row],[ID]],Tabela7[],11,0),"")</f>
        <v/>
      </c>
      <c r="L170" s="136" t="e">
        <f>Tabela8[[#This Row],[Latas a Pagar]]*#REF!</f>
        <v>#VALUE!</v>
      </c>
    </row>
    <row r="171" spans="2:12" x14ac:dyDescent="0.3">
      <c r="B171" s="143">
        <f>VALUE('CONTROLE DE PRODUÇÃO'!B170)</f>
        <v>0</v>
      </c>
      <c r="C171" s="142" t="str">
        <f>IFERROR(VLOOKUP(Tabela8[[#This Row],[ID]],Tabela7[],2,0),"")</f>
        <v/>
      </c>
      <c r="D171" s="142" t="e">
        <f>VLOOKUP(Tabela8[[#This Row],[ID]],CADASTROS!$B$3:$I$1946,3,0)</f>
        <v>#N/A</v>
      </c>
      <c r="E171" s="143" t="str">
        <f>IFERROR(VLOOKUP(Tabela8[[#This Row],[ID]],CADASTROS!$B$3:$I$1946,4,0),"")</f>
        <v/>
      </c>
      <c r="F171" s="143" t="str">
        <f>IFERROR(VLOOKUP(Tabela8[[#This Row],[ID]],CADASTROS!$B$3:$I$1946,5,0),"")</f>
        <v/>
      </c>
      <c r="G171" s="143" t="str">
        <f>IFERROR(VLOOKUP(Tabela8[[#This Row],[ID]],CADASTROS!$B$3:$I$1946,6,0),"")</f>
        <v/>
      </c>
      <c r="H171" s="143" t="str">
        <f>IFERROR(VLOOKUP(Tabela8[[#This Row],[ID]],CADASTROS!$B$3:$I$1946,7,0),"")</f>
        <v/>
      </c>
      <c r="I171"/>
      <c r="J171"/>
      <c r="K171" s="135" t="str">
        <f>IFERROR(VLOOKUP(Tabela8[[#This Row],[ID]],Tabela7[],11,0),"")</f>
        <v/>
      </c>
      <c r="L171" s="136" t="e">
        <f>Tabela8[[#This Row],[Latas a Pagar]]*#REF!</f>
        <v>#VALUE!</v>
      </c>
    </row>
    <row r="172" spans="2:12" x14ac:dyDescent="0.3">
      <c r="B172" s="143">
        <f>VALUE('CONTROLE DE PRODUÇÃO'!B171)</f>
        <v>0</v>
      </c>
      <c r="C172" s="142" t="str">
        <f>IFERROR(VLOOKUP(Tabela8[[#This Row],[ID]],Tabela7[],2,0),"")</f>
        <v/>
      </c>
      <c r="D172" s="142" t="e">
        <f>VLOOKUP(Tabela8[[#This Row],[ID]],CADASTROS!$B$3:$I$1946,3,0)</f>
        <v>#N/A</v>
      </c>
      <c r="E172" s="143" t="str">
        <f>IFERROR(VLOOKUP(Tabela8[[#This Row],[ID]],CADASTROS!$B$3:$I$1946,4,0),"")</f>
        <v/>
      </c>
      <c r="F172" s="143" t="str">
        <f>IFERROR(VLOOKUP(Tabela8[[#This Row],[ID]],CADASTROS!$B$3:$I$1946,5,0),"")</f>
        <v/>
      </c>
      <c r="G172" s="143" t="str">
        <f>IFERROR(VLOOKUP(Tabela8[[#This Row],[ID]],CADASTROS!$B$3:$I$1946,6,0),"")</f>
        <v/>
      </c>
      <c r="H172" s="143" t="str">
        <f>IFERROR(VLOOKUP(Tabela8[[#This Row],[ID]],CADASTROS!$B$3:$I$1946,7,0),"")</f>
        <v/>
      </c>
      <c r="I172"/>
      <c r="J172"/>
      <c r="K172" s="135" t="str">
        <f>IFERROR(VLOOKUP(Tabela8[[#This Row],[ID]],Tabela7[],11,0),"")</f>
        <v/>
      </c>
      <c r="L172" s="136" t="e">
        <f>Tabela8[[#This Row],[Latas a Pagar]]*#REF!</f>
        <v>#VALUE!</v>
      </c>
    </row>
    <row r="173" spans="2:12" x14ac:dyDescent="0.3">
      <c r="B173" s="143">
        <f>VALUE('CONTROLE DE PRODUÇÃO'!B172)</f>
        <v>0</v>
      </c>
      <c r="C173" s="142" t="str">
        <f>IFERROR(VLOOKUP(Tabela8[[#This Row],[ID]],Tabela7[],2,0),"")</f>
        <v/>
      </c>
      <c r="D173" s="142" t="e">
        <f>VLOOKUP(Tabela8[[#This Row],[ID]],CADASTROS!$B$3:$I$1946,3,0)</f>
        <v>#N/A</v>
      </c>
      <c r="E173" s="143" t="str">
        <f>IFERROR(VLOOKUP(Tabela8[[#This Row],[ID]],CADASTROS!$B$3:$I$1946,4,0),"")</f>
        <v/>
      </c>
      <c r="F173" s="143" t="str">
        <f>IFERROR(VLOOKUP(Tabela8[[#This Row],[ID]],CADASTROS!$B$3:$I$1946,5,0),"")</f>
        <v/>
      </c>
      <c r="G173" s="143" t="str">
        <f>IFERROR(VLOOKUP(Tabela8[[#This Row],[ID]],CADASTROS!$B$3:$I$1946,6,0),"")</f>
        <v/>
      </c>
      <c r="H173" s="143" t="str">
        <f>IFERROR(VLOOKUP(Tabela8[[#This Row],[ID]],CADASTROS!$B$3:$I$1946,7,0),"")</f>
        <v/>
      </c>
      <c r="I173"/>
      <c r="J173"/>
      <c r="K173" s="135" t="str">
        <f>IFERROR(VLOOKUP(Tabela8[[#This Row],[ID]],Tabela7[],11,0),"")</f>
        <v/>
      </c>
      <c r="L173" s="136" t="e">
        <f>Tabela8[[#This Row],[Latas a Pagar]]*#REF!</f>
        <v>#VALUE!</v>
      </c>
    </row>
    <row r="174" spans="2:12" x14ac:dyDescent="0.3">
      <c r="B174" s="143">
        <f>VALUE('CONTROLE DE PRODUÇÃO'!B173)</f>
        <v>0</v>
      </c>
      <c r="C174" s="142" t="str">
        <f>IFERROR(VLOOKUP(Tabela8[[#This Row],[ID]],Tabela7[],2,0),"")</f>
        <v/>
      </c>
      <c r="D174" s="142" t="e">
        <f>VLOOKUP(Tabela8[[#This Row],[ID]],CADASTROS!$B$3:$I$1946,3,0)</f>
        <v>#N/A</v>
      </c>
      <c r="E174" s="143" t="str">
        <f>IFERROR(VLOOKUP(Tabela8[[#This Row],[ID]],CADASTROS!$B$3:$I$1946,4,0),"")</f>
        <v/>
      </c>
      <c r="F174" s="143" t="str">
        <f>IFERROR(VLOOKUP(Tabela8[[#This Row],[ID]],CADASTROS!$B$3:$I$1946,5,0),"")</f>
        <v/>
      </c>
      <c r="G174" s="143" t="str">
        <f>IFERROR(VLOOKUP(Tabela8[[#This Row],[ID]],CADASTROS!$B$3:$I$1946,6,0),"")</f>
        <v/>
      </c>
      <c r="H174" s="143" t="str">
        <f>IFERROR(VLOOKUP(Tabela8[[#This Row],[ID]],CADASTROS!$B$3:$I$1946,7,0),"")</f>
        <v/>
      </c>
      <c r="I174"/>
      <c r="J174"/>
      <c r="K174" s="135" t="str">
        <f>IFERROR(VLOOKUP(Tabela8[[#This Row],[ID]],Tabela7[],11,0),"")</f>
        <v/>
      </c>
      <c r="L174" s="136" t="e">
        <f>Tabela8[[#This Row],[Latas a Pagar]]*#REF!</f>
        <v>#VALUE!</v>
      </c>
    </row>
    <row r="175" spans="2:12" x14ac:dyDescent="0.3">
      <c r="B175" s="143">
        <f>VALUE('CONTROLE DE PRODUÇÃO'!B174)</f>
        <v>0</v>
      </c>
      <c r="C175" s="142" t="str">
        <f>IFERROR(VLOOKUP(Tabela8[[#This Row],[ID]],Tabela7[],2,0),"")</f>
        <v/>
      </c>
      <c r="D175" s="142" t="e">
        <f>VLOOKUP(Tabela8[[#This Row],[ID]],CADASTROS!$B$3:$I$1946,3,0)</f>
        <v>#N/A</v>
      </c>
      <c r="E175" s="143" t="str">
        <f>IFERROR(VLOOKUP(Tabela8[[#This Row],[ID]],CADASTROS!$B$3:$I$1946,4,0),"")</f>
        <v/>
      </c>
      <c r="F175" s="143" t="str">
        <f>IFERROR(VLOOKUP(Tabela8[[#This Row],[ID]],CADASTROS!$B$3:$I$1946,5,0),"")</f>
        <v/>
      </c>
      <c r="G175" s="143" t="str">
        <f>IFERROR(VLOOKUP(Tabela8[[#This Row],[ID]],CADASTROS!$B$3:$I$1946,6,0),"")</f>
        <v/>
      </c>
      <c r="H175" s="143" t="str">
        <f>IFERROR(VLOOKUP(Tabela8[[#This Row],[ID]],CADASTROS!$B$3:$I$1946,7,0),"")</f>
        <v/>
      </c>
      <c r="I175"/>
      <c r="J175"/>
      <c r="K175" s="135" t="str">
        <f>IFERROR(VLOOKUP(Tabela8[[#This Row],[ID]],Tabela7[],11,0),"")</f>
        <v/>
      </c>
      <c r="L175" s="136" t="e">
        <f>Tabela8[[#This Row],[Latas a Pagar]]*#REF!</f>
        <v>#VALUE!</v>
      </c>
    </row>
    <row r="176" spans="2:12" x14ac:dyDescent="0.3">
      <c r="B176" s="143">
        <f>VALUE('CONTROLE DE PRODUÇÃO'!B175)</f>
        <v>0</v>
      </c>
      <c r="C176" s="142" t="str">
        <f>IFERROR(VLOOKUP(Tabela8[[#This Row],[ID]],Tabela7[],2,0),"")</f>
        <v/>
      </c>
      <c r="D176" s="142" t="e">
        <f>VLOOKUP(Tabela8[[#This Row],[ID]],CADASTROS!$B$3:$I$1946,3,0)</f>
        <v>#N/A</v>
      </c>
      <c r="E176" s="143" t="str">
        <f>IFERROR(VLOOKUP(Tabela8[[#This Row],[ID]],CADASTROS!$B$3:$I$1946,4,0),"")</f>
        <v/>
      </c>
      <c r="F176" s="143" t="str">
        <f>IFERROR(VLOOKUP(Tabela8[[#This Row],[ID]],CADASTROS!$B$3:$I$1946,5,0),"")</f>
        <v/>
      </c>
      <c r="G176" s="143" t="str">
        <f>IFERROR(VLOOKUP(Tabela8[[#This Row],[ID]],CADASTROS!$B$3:$I$1946,6,0),"")</f>
        <v/>
      </c>
      <c r="H176" s="143" t="str">
        <f>IFERROR(VLOOKUP(Tabela8[[#This Row],[ID]],CADASTROS!$B$3:$I$1946,7,0),"")</f>
        <v/>
      </c>
      <c r="I176"/>
      <c r="J176"/>
      <c r="K176" s="135" t="str">
        <f>IFERROR(VLOOKUP(Tabela8[[#This Row],[ID]],Tabela7[],11,0),"")</f>
        <v/>
      </c>
      <c r="L176" s="136" t="e">
        <f>Tabela8[[#This Row],[Latas a Pagar]]*#REF!</f>
        <v>#VALUE!</v>
      </c>
    </row>
    <row r="177" spans="2:12" x14ac:dyDescent="0.3">
      <c r="B177" s="143">
        <f>VALUE('CONTROLE DE PRODUÇÃO'!B176)</f>
        <v>0</v>
      </c>
      <c r="C177" s="142" t="str">
        <f>IFERROR(VLOOKUP(Tabela8[[#This Row],[ID]],Tabela7[],2,0),"")</f>
        <v/>
      </c>
      <c r="D177" s="142" t="e">
        <f>VLOOKUP(Tabela8[[#This Row],[ID]],CADASTROS!$B$3:$I$1946,3,0)</f>
        <v>#N/A</v>
      </c>
      <c r="E177" s="143" t="str">
        <f>IFERROR(VLOOKUP(Tabela8[[#This Row],[ID]],CADASTROS!$B$3:$I$1946,4,0),"")</f>
        <v/>
      </c>
      <c r="F177" s="143" t="str">
        <f>IFERROR(VLOOKUP(Tabela8[[#This Row],[ID]],CADASTROS!$B$3:$I$1946,5,0),"")</f>
        <v/>
      </c>
      <c r="G177" s="143" t="str">
        <f>IFERROR(VLOOKUP(Tabela8[[#This Row],[ID]],CADASTROS!$B$3:$I$1946,6,0),"")</f>
        <v/>
      </c>
      <c r="H177" s="143" t="str">
        <f>IFERROR(VLOOKUP(Tabela8[[#This Row],[ID]],CADASTROS!$B$3:$I$1946,7,0),"")</f>
        <v/>
      </c>
      <c r="I177"/>
      <c r="J177"/>
      <c r="K177" s="135" t="str">
        <f>IFERROR(VLOOKUP(Tabela8[[#This Row],[ID]],Tabela7[],11,0),"")</f>
        <v/>
      </c>
      <c r="L177" s="136" t="e">
        <f>Tabela8[[#This Row],[Latas a Pagar]]*#REF!</f>
        <v>#VALUE!</v>
      </c>
    </row>
    <row r="178" spans="2:12" x14ac:dyDescent="0.3">
      <c r="B178" s="143">
        <f>VALUE('CONTROLE DE PRODUÇÃO'!B177)</f>
        <v>0</v>
      </c>
      <c r="C178" s="142" t="str">
        <f>IFERROR(VLOOKUP(Tabela8[[#This Row],[ID]],Tabela7[],2,0),"")</f>
        <v/>
      </c>
      <c r="D178" s="142" t="e">
        <f>VLOOKUP(Tabela8[[#This Row],[ID]],CADASTROS!$B$3:$I$1946,3,0)</f>
        <v>#N/A</v>
      </c>
      <c r="E178" s="143" t="str">
        <f>IFERROR(VLOOKUP(Tabela8[[#This Row],[ID]],CADASTROS!$B$3:$I$1946,4,0),"")</f>
        <v/>
      </c>
      <c r="F178" s="143" t="str">
        <f>IFERROR(VLOOKUP(Tabela8[[#This Row],[ID]],CADASTROS!$B$3:$I$1946,5,0),"")</f>
        <v/>
      </c>
      <c r="G178" s="143" t="str">
        <f>IFERROR(VLOOKUP(Tabela8[[#This Row],[ID]],CADASTROS!$B$3:$I$1946,6,0),"")</f>
        <v/>
      </c>
      <c r="H178" s="143" t="str">
        <f>IFERROR(VLOOKUP(Tabela8[[#This Row],[ID]],CADASTROS!$B$3:$I$1946,7,0),"")</f>
        <v/>
      </c>
      <c r="I178"/>
      <c r="J178"/>
      <c r="K178" s="135" t="str">
        <f>IFERROR(VLOOKUP(Tabela8[[#This Row],[ID]],Tabela7[],11,0),"")</f>
        <v/>
      </c>
      <c r="L178" s="136" t="e">
        <f>Tabela8[[#This Row],[Latas a Pagar]]*#REF!</f>
        <v>#VALUE!</v>
      </c>
    </row>
    <row r="179" spans="2:12" x14ac:dyDescent="0.3">
      <c r="B179" s="143">
        <f>VALUE('CONTROLE DE PRODUÇÃO'!B178)</f>
        <v>0</v>
      </c>
      <c r="C179" s="142" t="str">
        <f>IFERROR(VLOOKUP(Tabela8[[#This Row],[ID]],Tabela7[],2,0),"")</f>
        <v/>
      </c>
      <c r="D179" s="142" t="e">
        <f>VLOOKUP(Tabela8[[#This Row],[ID]],CADASTROS!$B$3:$I$1946,3,0)</f>
        <v>#N/A</v>
      </c>
      <c r="E179" s="143" t="str">
        <f>IFERROR(VLOOKUP(Tabela8[[#This Row],[ID]],CADASTROS!$B$3:$I$1946,4,0),"")</f>
        <v/>
      </c>
      <c r="F179" s="143" t="str">
        <f>IFERROR(VLOOKUP(Tabela8[[#This Row],[ID]],CADASTROS!$B$3:$I$1946,5,0),"")</f>
        <v/>
      </c>
      <c r="G179" s="143" t="str">
        <f>IFERROR(VLOOKUP(Tabela8[[#This Row],[ID]],CADASTROS!$B$3:$I$1946,6,0),"")</f>
        <v/>
      </c>
      <c r="H179" s="143" t="str">
        <f>IFERROR(VLOOKUP(Tabela8[[#This Row],[ID]],CADASTROS!$B$3:$I$1946,7,0),"")</f>
        <v/>
      </c>
      <c r="I179"/>
      <c r="J179"/>
      <c r="K179" s="135" t="str">
        <f>IFERROR(VLOOKUP(Tabela8[[#This Row],[ID]],Tabela7[],11,0),"")</f>
        <v/>
      </c>
      <c r="L179" s="136" t="e">
        <f>Tabela8[[#This Row],[Latas a Pagar]]*#REF!</f>
        <v>#VALUE!</v>
      </c>
    </row>
    <row r="180" spans="2:12" x14ac:dyDescent="0.3">
      <c r="B180" s="143">
        <f>VALUE('CONTROLE DE PRODUÇÃO'!B179)</f>
        <v>0</v>
      </c>
      <c r="C180" s="142" t="str">
        <f>IFERROR(VLOOKUP(Tabela8[[#This Row],[ID]],Tabela7[],2,0),"")</f>
        <v/>
      </c>
      <c r="D180" s="142" t="e">
        <f>VLOOKUP(Tabela8[[#This Row],[ID]],CADASTROS!$B$3:$I$1946,3,0)</f>
        <v>#N/A</v>
      </c>
      <c r="E180" s="143" t="str">
        <f>IFERROR(VLOOKUP(Tabela8[[#This Row],[ID]],CADASTROS!$B$3:$I$1946,4,0),"")</f>
        <v/>
      </c>
      <c r="F180" s="143" t="str">
        <f>IFERROR(VLOOKUP(Tabela8[[#This Row],[ID]],CADASTROS!$B$3:$I$1946,5,0),"")</f>
        <v/>
      </c>
      <c r="G180" s="143" t="str">
        <f>IFERROR(VLOOKUP(Tabela8[[#This Row],[ID]],CADASTROS!$B$3:$I$1946,6,0),"")</f>
        <v/>
      </c>
      <c r="H180" s="143" t="str">
        <f>IFERROR(VLOOKUP(Tabela8[[#This Row],[ID]],CADASTROS!$B$3:$I$1946,7,0),"")</f>
        <v/>
      </c>
      <c r="I180"/>
      <c r="J180"/>
      <c r="K180" s="135" t="str">
        <f>IFERROR(VLOOKUP(Tabela8[[#This Row],[ID]],Tabela7[],11,0),"")</f>
        <v/>
      </c>
      <c r="L180" s="136" t="e">
        <f>Tabela8[[#This Row],[Latas a Pagar]]*#REF!</f>
        <v>#VALUE!</v>
      </c>
    </row>
    <row r="181" spans="2:12" x14ac:dyDescent="0.3">
      <c r="B181" s="143">
        <f>VALUE('CONTROLE DE PRODUÇÃO'!B180)</f>
        <v>0</v>
      </c>
      <c r="C181" s="142" t="str">
        <f>IFERROR(VLOOKUP(Tabela8[[#This Row],[ID]],Tabela7[],2,0),"")</f>
        <v/>
      </c>
      <c r="D181" s="142" t="e">
        <f>VLOOKUP(Tabela8[[#This Row],[ID]],CADASTROS!$B$3:$I$1946,3,0)</f>
        <v>#N/A</v>
      </c>
      <c r="E181" s="143" t="str">
        <f>IFERROR(VLOOKUP(Tabela8[[#This Row],[ID]],CADASTROS!$B$3:$I$1946,4,0),"")</f>
        <v/>
      </c>
      <c r="F181" s="143" t="str">
        <f>IFERROR(VLOOKUP(Tabela8[[#This Row],[ID]],CADASTROS!$B$3:$I$1946,5,0),"")</f>
        <v/>
      </c>
      <c r="G181" s="143" t="str">
        <f>IFERROR(VLOOKUP(Tabela8[[#This Row],[ID]],CADASTROS!$B$3:$I$1946,6,0),"")</f>
        <v/>
      </c>
      <c r="H181" s="143" t="str">
        <f>IFERROR(VLOOKUP(Tabela8[[#This Row],[ID]],CADASTROS!$B$3:$I$1946,7,0),"")</f>
        <v/>
      </c>
      <c r="I181"/>
      <c r="J181"/>
      <c r="K181" s="135" t="str">
        <f>IFERROR(VLOOKUP(Tabela8[[#This Row],[ID]],Tabela7[],11,0),"")</f>
        <v/>
      </c>
      <c r="L181" s="136" t="e">
        <f>Tabela8[[#This Row],[Latas a Pagar]]*#REF!</f>
        <v>#VALUE!</v>
      </c>
    </row>
    <row r="182" spans="2:12" x14ac:dyDescent="0.3">
      <c r="B182" s="143">
        <f>VALUE('CONTROLE DE PRODUÇÃO'!B181)</f>
        <v>0</v>
      </c>
      <c r="C182" s="142" t="str">
        <f>IFERROR(VLOOKUP(Tabela8[[#This Row],[ID]],Tabela7[],2,0),"")</f>
        <v/>
      </c>
      <c r="D182" s="142" t="e">
        <f>VLOOKUP(Tabela8[[#This Row],[ID]],CADASTROS!$B$3:$I$1946,3,0)</f>
        <v>#N/A</v>
      </c>
      <c r="E182" s="143" t="str">
        <f>IFERROR(VLOOKUP(Tabela8[[#This Row],[ID]],CADASTROS!$B$3:$I$1946,4,0),"")</f>
        <v/>
      </c>
      <c r="F182" s="143" t="str">
        <f>IFERROR(VLOOKUP(Tabela8[[#This Row],[ID]],CADASTROS!$B$3:$I$1946,5,0),"")</f>
        <v/>
      </c>
      <c r="G182" s="143" t="str">
        <f>IFERROR(VLOOKUP(Tabela8[[#This Row],[ID]],CADASTROS!$B$3:$I$1946,6,0),"")</f>
        <v/>
      </c>
      <c r="H182" s="143" t="str">
        <f>IFERROR(VLOOKUP(Tabela8[[#This Row],[ID]],CADASTROS!$B$3:$I$1946,7,0),"")</f>
        <v/>
      </c>
      <c r="I182"/>
      <c r="J182"/>
      <c r="K182" s="135" t="str">
        <f>IFERROR(VLOOKUP(Tabela8[[#This Row],[ID]],Tabela7[],11,0),"")</f>
        <v/>
      </c>
      <c r="L182" s="136" t="e">
        <f>Tabela8[[#This Row],[Latas a Pagar]]*#REF!</f>
        <v>#VALUE!</v>
      </c>
    </row>
    <row r="183" spans="2:12" x14ac:dyDescent="0.3">
      <c r="B183" s="143">
        <f>VALUE('CONTROLE DE PRODUÇÃO'!B182)</f>
        <v>0</v>
      </c>
      <c r="C183" s="142" t="str">
        <f>IFERROR(VLOOKUP(Tabela8[[#This Row],[ID]],Tabela7[],2,0),"")</f>
        <v/>
      </c>
      <c r="D183" s="142" t="e">
        <f>VLOOKUP(Tabela8[[#This Row],[ID]],CADASTROS!$B$3:$I$1946,3,0)</f>
        <v>#N/A</v>
      </c>
      <c r="E183" s="143" t="str">
        <f>IFERROR(VLOOKUP(Tabela8[[#This Row],[ID]],CADASTROS!$B$3:$I$1946,4,0),"")</f>
        <v/>
      </c>
      <c r="F183" s="143" t="str">
        <f>IFERROR(VLOOKUP(Tabela8[[#This Row],[ID]],CADASTROS!$B$3:$I$1946,5,0),"")</f>
        <v/>
      </c>
      <c r="G183" s="143" t="str">
        <f>IFERROR(VLOOKUP(Tabela8[[#This Row],[ID]],CADASTROS!$B$3:$I$1946,6,0),"")</f>
        <v/>
      </c>
      <c r="H183" s="143" t="str">
        <f>IFERROR(VLOOKUP(Tabela8[[#This Row],[ID]],CADASTROS!$B$3:$I$1946,7,0),"")</f>
        <v/>
      </c>
      <c r="I183"/>
      <c r="J183"/>
      <c r="K183" s="135" t="str">
        <f>IFERROR(VLOOKUP(Tabela8[[#This Row],[ID]],Tabela7[],11,0),"")</f>
        <v/>
      </c>
      <c r="L183" s="136" t="e">
        <f>Tabela8[[#This Row],[Latas a Pagar]]*#REF!</f>
        <v>#VALUE!</v>
      </c>
    </row>
    <row r="184" spans="2:12" x14ac:dyDescent="0.3">
      <c r="B184" s="143">
        <f>VALUE('CONTROLE DE PRODUÇÃO'!B183)</f>
        <v>0</v>
      </c>
      <c r="C184" s="142" t="str">
        <f>IFERROR(VLOOKUP(Tabela8[[#This Row],[ID]],Tabela7[],2,0),"")</f>
        <v/>
      </c>
      <c r="D184" s="142" t="e">
        <f>VLOOKUP(Tabela8[[#This Row],[ID]],CADASTROS!$B$3:$I$1946,3,0)</f>
        <v>#N/A</v>
      </c>
      <c r="E184" s="143" t="str">
        <f>IFERROR(VLOOKUP(Tabela8[[#This Row],[ID]],CADASTROS!$B$3:$I$1946,4,0),"")</f>
        <v/>
      </c>
      <c r="F184" s="143" t="str">
        <f>IFERROR(VLOOKUP(Tabela8[[#This Row],[ID]],CADASTROS!$B$3:$I$1946,5,0),"")</f>
        <v/>
      </c>
      <c r="G184" s="143" t="str">
        <f>IFERROR(VLOOKUP(Tabela8[[#This Row],[ID]],CADASTROS!$B$3:$I$1946,6,0),"")</f>
        <v/>
      </c>
      <c r="H184" s="143" t="str">
        <f>IFERROR(VLOOKUP(Tabela8[[#This Row],[ID]],CADASTROS!$B$3:$I$1946,7,0),"")</f>
        <v/>
      </c>
      <c r="I184"/>
      <c r="J184"/>
      <c r="K184" s="135" t="str">
        <f>IFERROR(VLOOKUP(Tabela8[[#This Row],[ID]],Tabela7[],11,0),"")</f>
        <v/>
      </c>
      <c r="L184" s="136" t="e">
        <f>Tabela8[[#This Row],[Latas a Pagar]]*#REF!</f>
        <v>#VALUE!</v>
      </c>
    </row>
    <row r="185" spans="2:12" x14ac:dyDescent="0.3">
      <c r="B185" s="143">
        <f>VALUE('CONTROLE DE PRODUÇÃO'!B184)</f>
        <v>0</v>
      </c>
      <c r="C185" s="142" t="str">
        <f>IFERROR(VLOOKUP(Tabela8[[#This Row],[ID]],Tabela7[],2,0),"")</f>
        <v/>
      </c>
      <c r="D185" s="142" t="e">
        <f>VLOOKUP(Tabela8[[#This Row],[ID]],CADASTROS!$B$3:$I$1946,3,0)</f>
        <v>#N/A</v>
      </c>
      <c r="E185" s="143" t="str">
        <f>IFERROR(VLOOKUP(Tabela8[[#This Row],[ID]],CADASTROS!$B$3:$I$1946,4,0),"")</f>
        <v/>
      </c>
      <c r="F185" s="143" t="str">
        <f>IFERROR(VLOOKUP(Tabela8[[#This Row],[ID]],CADASTROS!$B$3:$I$1946,5,0),"")</f>
        <v/>
      </c>
      <c r="G185" s="143" t="str">
        <f>IFERROR(VLOOKUP(Tabela8[[#This Row],[ID]],CADASTROS!$B$3:$I$1946,6,0),"")</f>
        <v/>
      </c>
      <c r="H185" s="143" t="str">
        <f>IFERROR(VLOOKUP(Tabela8[[#This Row],[ID]],CADASTROS!$B$3:$I$1946,7,0),"")</f>
        <v/>
      </c>
      <c r="I185"/>
      <c r="J185"/>
      <c r="K185" s="135" t="str">
        <f>IFERROR(VLOOKUP(Tabela8[[#This Row],[ID]],Tabela7[],11,0),"")</f>
        <v/>
      </c>
      <c r="L185" s="136" t="e">
        <f>Tabela8[[#This Row],[Latas a Pagar]]*#REF!</f>
        <v>#VALUE!</v>
      </c>
    </row>
    <row r="186" spans="2:12" x14ac:dyDescent="0.3">
      <c r="B186" s="143">
        <f>VALUE('CONTROLE DE PRODUÇÃO'!B185)</f>
        <v>0</v>
      </c>
      <c r="C186" s="142" t="str">
        <f>IFERROR(VLOOKUP(Tabela8[[#This Row],[ID]],Tabela7[],2,0),"")</f>
        <v/>
      </c>
      <c r="D186" s="142" t="e">
        <f>VLOOKUP(Tabela8[[#This Row],[ID]],CADASTROS!$B$3:$I$1946,3,0)</f>
        <v>#N/A</v>
      </c>
      <c r="E186" s="143" t="str">
        <f>IFERROR(VLOOKUP(Tabela8[[#This Row],[ID]],CADASTROS!$B$3:$I$1946,4,0),"")</f>
        <v/>
      </c>
      <c r="F186" s="143" t="str">
        <f>IFERROR(VLOOKUP(Tabela8[[#This Row],[ID]],CADASTROS!$B$3:$I$1946,5,0),"")</f>
        <v/>
      </c>
      <c r="G186" s="143" t="str">
        <f>IFERROR(VLOOKUP(Tabela8[[#This Row],[ID]],CADASTROS!$B$3:$I$1946,6,0),"")</f>
        <v/>
      </c>
      <c r="H186" s="143" t="str">
        <f>IFERROR(VLOOKUP(Tabela8[[#This Row],[ID]],CADASTROS!$B$3:$I$1946,7,0),"")</f>
        <v/>
      </c>
      <c r="I186"/>
      <c r="J186"/>
      <c r="K186" s="135" t="str">
        <f>IFERROR(VLOOKUP(Tabela8[[#This Row],[ID]],Tabela7[],11,0),"")</f>
        <v/>
      </c>
      <c r="L186" s="136" t="e">
        <f>Tabela8[[#This Row],[Latas a Pagar]]*#REF!</f>
        <v>#VALUE!</v>
      </c>
    </row>
    <row r="187" spans="2:12" x14ac:dyDescent="0.3">
      <c r="B187" s="143">
        <f>VALUE('CONTROLE DE PRODUÇÃO'!B186)</f>
        <v>0</v>
      </c>
      <c r="C187" s="142" t="str">
        <f>IFERROR(VLOOKUP(Tabela8[[#This Row],[ID]],Tabela7[],2,0),"")</f>
        <v/>
      </c>
      <c r="D187" s="142" t="e">
        <f>VLOOKUP(Tabela8[[#This Row],[ID]],CADASTROS!$B$3:$I$1946,3,0)</f>
        <v>#N/A</v>
      </c>
      <c r="E187" s="143" t="str">
        <f>IFERROR(VLOOKUP(Tabela8[[#This Row],[ID]],CADASTROS!$B$3:$I$1946,4,0),"")</f>
        <v/>
      </c>
      <c r="F187" s="143" t="str">
        <f>IFERROR(VLOOKUP(Tabela8[[#This Row],[ID]],CADASTROS!$B$3:$I$1946,5,0),"")</f>
        <v/>
      </c>
      <c r="G187" s="143" t="str">
        <f>IFERROR(VLOOKUP(Tabela8[[#This Row],[ID]],CADASTROS!$B$3:$I$1946,6,0),"")</f>
        <v/>
      </c>
      <c r="H187" s="143" t="str">
        <f>IFERROR(VLOOKUP(Tabela8[[#This Row],[ID]],CADASTROS!$B$3:$I$1946,7,0),"")</f>
        <v/>
      </c>
      <c r="I187"/>
      <c r="J187"/>
      <c r="K187" s="135" t="str">
        <f>IFERROR(VLOOKUP(Tabela8[[#This Row],[ID]],Tabela7[],11,0),"")</f>
        <v/>
      </c>
      <c r="L187" s="136" t="e">
        <f>Tabela8[[#This Row],[Latas a Pagar]]*#REF!</f>
        <v>#VALUE!</v>
      </c>
    </row>
    <row r="188" spans="2:12" x14ac:dyDescent="0.3">
      <c r="B188" s="143">
        <f>VALUE('CONTROLE DE PRODUÇÃO'!B187)</f>
        <v>0</v>
      </c>
      <c r="C188" s="142" t="str">
        <f>IFERROR(VLOOKUP(Tabela8[[#This Row],[ID]],Tabela7[],2,0),"")</f>
        <v/>
      </c>
      <c r="D188" s="142" t="e">
        <f>VLOOKUP(Tabela8[[#This Row],[ID]],CADASTROS!$B$3:$I$1946,3,0)</f>
        <v>#N/A</v>
      </c>
      <c r="E188" s="143" t="str">
        <f>IFERROR(VLOOKUP(Tabela8[[#This Row],[ID]],CADASTROS!$B$3:$I$1946,4,0),"")</f>
        <v/>
      </c>
      <c r="F188" s="143" t="str">
        <f>IFERROR(VLOOKUP(Tabela8[[#This Row],[ID]],CADASTROS!$B$3:$I$1946,5,0),"")</f>
        <v/>
      </c>
      <c r="G188" s="143" t="str">
        <f>IFERROR(VLOOKUP(Tabela8[[#This Row],[ID]],CADASTROS!$B$3:$I$1946,6,0),"")</f>
        <v/>
      </c>
      <c r="H188" s="143" t="str">
        <f>IFERROR(VLOOKUP(Tabela8[[#This Row],[ID]],CADASTROS!$B$3:$I$1946,7,0),"")</f>
        <v/>
      </c>
      <c r="I188"/>
      <c r="J188"/>
      <c r="K188" s="135" t="str">
        <f>IFERROR(VLOOKUP(Tabela8[[#This Row],[ID]],Tabela7[],11,0),"")</f>
        <v/>
      </c>
      <c r="L188" s="136" t="e">
        <f>Tabela8[[#This Row],[Latas a Pagar]]*#REF!</f>
        <v>#VALUE!</v>
      </c>
    </row>
    <row r="189" spans="2:12" x14ac:dyDescent="0.3">
      <c r="B189" s="143">
        <f>VALUE('CONTROLE DE PRODUÇÃO'!B188)</f>
        <v>0</v>
      </c>
      <c r="C189" s="142" t="str">
        <f>IFERROR(VLOOKUP(Tabela8[[#This Row],[ID]],Tabela7[],2,0),"")</f>
        <v/>
      </c>
      <c r="D189" s="142" t="e">
        <f>VLOOKUP(Tabela8[[#This Row],[ID]],CADASTROS!$B$3:$I$1946,3,0)</f>
        <v>#N/A</v>
      </c>
      <c r="E189" s="143" t="str">
        <f>IFERROR(VLOOKUP(Tabela8[[#This Row],[ID]],CADASTROS!$B$3:$I$1946,4,0),"")</f>
        <v/>
      </c>
      <c r="F189" s="143" t="str">
        <f>IFERROR(VLOOKUP(Tabela8[[#This Row],[ID]],CADASTROS!$B$3:$I$1946,5,0),"")</f>
        <v/>
      </c>
      <c r="G189" s="143" t="str">
        <f>IFERROR(VLOOKUP(Tabela8[[#This Row],[ID]],CADASTROS!$B$3:$I$1946,6,0),"")</f>
        <v/>
      </c>
      <c r="H189" s="143" t="str">
        <f>IFERROR(VLOOKUP(Tabela8[[#This Row],[ID]],CADASTROS!$B$3:$I$1946,7,0),"")</f>
        <v/>
      </c>
      <c r="I189"/>
      <c r="J189"/>
      <c r="K189" s="135" t="str">
        <f>IFERROR(VLOOKUP(Tabela8[[#This Row],[ID]],Tabela7[],11,0),"")</f>
        <v/>
      </c>
      <c r="L189" s="136" t="e">
        <f>Tabela8[[#This Row],[Latas a Pagar]]*#REF!</f>
        <v>#VALUE!</v>
      </c>
    </row>
    <row r="190" spans="2:12" x14ac:dyDescent="0.3">
      <c r="B190" s="143">
        <f>VALUE('CONTROLE DE PRODUÇÃO'!B189)</f>
        <v>0</v>
      </c>
      <c r="C190" s="142" t="str">
        <f>IFERROR(VLOOKUP(Tabela8[[#This Row],[ID]],Tabela7[],2,0),"")</f>
        <v/>
      </c>
      <c r="D190" s="142" t="e">
        <f>VLOOKUP(Tabela8[[#This Row],[ID]],CADASTROS!$B$3:$I$1946,3,0)</f>
        <v>#N/A</v>
      </c>
      <c r="E190" s="143" t="str">
        <f>IFERROR(VLOOKUP(Tabela8[[#This Row],[ID]],CADASTROS!$B$3:$I$1946,4,0),"")</f>
        <v/>
      </c>
      <c r="F190" s="143" t="str">
        <f>IFERROR(VLOOKUP(Tabela8[[#This Row],[ID]],CADASTROS!$B$3:$I$1946,5,0),"")</f>
        <v/>
      </c>
      <c r="G190" s="143" t="str">
        <f>IFERROR(VLOOKUP(Tabela8[[#This Row],[ID]],CADASTROS!$B$3:$I$1946,6,0),"")</f>
        <v/>
      </c>
      <c r="H190" s="143" t="str">
        <f>IFERROR(VLOOKUP(Tabela8[[#This Row],[ID]],CADASTROS!$B$3:$I$1946,7,0),"")</f>
        <v/>
      </c>
      <c r="I190"/>
      <c r="J190"/>
      <c r="K190" s="135" t="str">
        <f>IFERROR(VLOOKUP(Tabela8[[#This Row],[ID]],Tabela7[],11,0),"")</f>
        <v/>
      </c>
      <c r="L190" s="136" t="e">
        <f>Tabela8[[#This Row],[Latas a Pagar]]*#REF!</f>
        <v>#VALUE!</v>
      </c>
    </row>
    <row r="191" spans="2:12" x14ac:dyDescent="0.3">
      <c r="B191" s="143">
        <f>VALUE('CONTROLE DE PRODUÇÃO'!B190)</f>
        <v>0</v>
      </c>
      <c r="C191" s="142" t="str">
        <f>IFERROR(VLOOKUP(Tabela8[[#This Row],[ID]],Tabela7[],2,0),"")</f>
        <v/>
      </c>
      <c r="D191" s="142" t="e">
        <f>VLOOKUP(Tabela8[[#This Row],[ID]],CADASTROS!$B$3:$I$1946,3,0)</f>
        <v>#N/A</v>
      </c>
      <c r="E191" s="143" t="str">
        <f>IFERROR(VLOOKUP(Tabela8[[#This Row],[ID]],CADASTROS!$B$3:$I$1946,4,0),"")</f>
        <v/>
      </c>
      <c r="F191" s="143" t="str">
        <f>IFERROR(VLOOKUP(Tabela8[[#This Row],[ID]],CADASTROS!$B$3:$I$1946,5,0),"")</f>
        <v/>
      </c>
      <c r="G191" s="143" t="str">
        <f>IFERROR(VLOOKUP(Tabela8[[#This Row],[ID]],CADASTROS!$B$3:$I$1946,6,0),"")</f>
        <v/>
      </c>
      <c r="H191" s="143" t="str">
        <f>IFERROR(VLOOKUP(Tabela8[[#This Row],[ID]],CADASTROS!$B$3:$I$1946,7,0),"")</f>
        <v/>
      </c>
      <c r="I191"/>
      <c r="J191"/>
      <c r="K191" s="135" t="str">
        <f>IFERROR(VLOOKUP(Tabela8[[#This Row],[ID]],Tabela7[],11,0),"")</f>
        <v/>
      </c>
      <c r="L191" s="136" t="e">
        <f>Tabela8[[#This Row],[Latas a Pagar]]*#REF!</f>
        <v>#VALUE!</v>
      </c>
    </row>
    <row r="192" spans="2:12" x14ac:dyDescent="0.3">
      <c r="B192" s="143">
        <f>VALUE('CONTROLE DE PRODUÇÃO'!B191)</f>
        <v>0</v>
      </c>
      <c r="C192" s="142" t="str">
        <f>IFERROR(VLOOKUP(Tabela8[[#This Row],[ID]],Tabela7[],2,0),"")</f>
        <v/>
      </c>
      <c r="D192" s="142" t="e">
        <f>VLOOKUP(Tabela8[[#This Row],[ID]],CADASTROS!$B$3:$I$1946,3,0)</f>
        <v>#N/A</v>
      </c>
      <c r="E192" s="143" t="str">
        <f>IFERROR(VLOOKUP(Tabela8[[#This Row],[ID]],CADASTROS!$B$3:$I$1946,4,0),"")</f>
        <v/>
      </c>
      <c r="F192" s="143" t="str">
        <f>IFERROR(VLOOKUP(Tabela8[[#This Row],[ID]],CADASTROS!$B$3:$I$1946,5,0),"")</f>
        <v/>
      </c>
      <c r="G192" s="143" t="str">
        <f>IFERROR(VLOOKUP(Tabela8[[#This Row],[ID]],CADASTROS!$B$3:$I$1946,6,0),"")</f>
        <v/>
      </c>
      <c r="H192" s="143" t="str">
        <f>IFERROR(VLOOKUP(Tabela8[[#This Row],[ID]],CADASTROS!$B$3:$I$1946,7,0),"")</f>
        <v/>
      </c>
      <c r="I192"/>
      <c r="J192"/>
      <c r="K192" s="135" t="str">
        <f>IFERROR(VLOOKUP(Tabela8[[#This Row],[ID]],Tabela7[],11,0),"")</f>
        <v/>
      </c>
      <c r="L192" s="136" t="e">
        <f>Tabela8[[#This Row],[Latas a Pagar]]*#REF!</f>
        <v>#VALUE!</v>
      </c>
    </row>
    <row r="193" spans="2:12" x14ac:dyDescent="0.3">
      <c r="B193" s="143">
        <f>VALUE('CONTROLE DE PRODUÇÃO'!B192)</f>
        <v>0</v>
      </c>
      <c r="C193" s="142" t="str">
        <f>IFERROR(VLOOKUP(Tabela8[[#This Row],[ID]],Tabela7[],2,0),"")</f>
        <v/>
      </c>
      <c r="D193" s="142" t="e">
        <f>VLOOKUP(Tabela8[[#This Row],[ID]],CADASTROS!$B$3:$I$1946,3,0)</f>
        <v>#N/A</v>
      </c>
      <c r="E193" s="143" t="str">
        <f>IFERROR(VLOOKUP(Tabela8[[#This Row],[ID]],CADASTROS!$B$3:$I$1946,4,0),"")</f>
        <v/>
      </c>
      <c r="F193" s="143" t="str">
        <f>IFERROR(VLOOKUP(Tabela8[[#This Row],[ID]],CADASTROS!$B$3:$I$1946,5,0),"")</f>
        <v/>
      </c>
      <c r="G193" s="143" t="str">
        <f>IFERROR(VLOOKUP(Tabela8[[#This Row],[ID]],CADASTROS!$B$3:$I$1946,6,0),"")</f>
        <v/>
      </c>
      <c r="H193" s="143" t="str">
        <f>IFERROR(VLOOKUP(Tabela8[[#This Row],[ID]],CADASTROS!$B$3:$I$1946,7,0),"")</f>
        <v/>
      </c>
      <c r="I193"/>
      <c r="J193"/>
      <c r="K193" s="135" t="str">
        <f>IFERROR(VLOOKUP(Tabela8[[#This Row],[ID]],Tabela7[],11,0),"")</f>
        <v/>
      </c>
      <c r="L193" s="136" t="e">
        <f>Tabela8[[#This Row],[Latas a Pagar]]*#REF!</f>
        <v>#VALUE!</v>
      </c>
    </row>
    <row r="194" spans="2:12" x14ac:dyDescent="0.3">
      <c r="B194" s="143">
        <f>VALUE('CONTROLE DE PRODUÇÃO'!B193)</f>
        <v>0</v>
      </c>
      <c r="C194" s="142" t="str">
        <f>IFERROR(VLOOKUP(Tabela8[[#This Row],[ID]],Tabela7[],2,0),"")</f>
        <v/>
      </c>
      <c r="D194" s="142" t="e">
        <f>VLOOKUP(Tabela8[[#This Row],[ID]],CADASTROS!$B$3:$I$1946,3,0)</f>
        <v>#N/A</v>
      </c>
      <c r="E194" s="143" t="str">
        <f>IFERROR(VLOOKUP(Tabela8[[#This Row],[ID]],CADASTROS!$B$3:$I$1946,4,0),"")</f>
        <v/>
      </c>
      <c r="F194" s="143" t="str">
        <f>IFERROR(VLOOKUP(Tabela8[[#This Row],[ID]],CADASTROS!$B$3:$I$1946,5,0),"")</f>
        <v/>
      </c>
      <c r="G194" s="143" t="str">
        <f>IFERROR(VLOOKUP(Tabela8[[#This Row],[ID]],CADASTROS!$B$3:$I$1946,6,0),"")</f>
        <v/>
      </c>
      <c r="H194" s="143" t="str">
        <f>IFERROR(VLOOKUP(Tabela8[[#This Row],[ID]],CADASTROS!$B$3:$I$1946,7,0),"")</f>
        <v/>
      </c>
      <c r="I194"/>
      <c r="J194"/>
      <c r="K194" s="135" t="str">
        <f>IFERROR(VLOOKUP(Tabela8[[#This Row],[ID]],Tabela7[],11,0),"")</f>
        <v/>
      </c>
      <c r="L194" s="136" t="e">
        <f>Tabela8[[#This Row],[Latas a Pagar]]*#REF!</f>
        <v>#VALUE!</v>
      </c>
    </row>
    <row r="195" spans="2:12" x14ac:dyDescent="0.3">
      <c r="B195" s="143">
        <f>VALUE('CONTROLE DE PRODUÇÃO'!B194)</f>
        <v>0</v>
      </c>
      <c r="C195" s="142" t="str">
        <f>IFERROR(VLOOKUP(Tabela8[[#This Row],[ID]],Tabela7[],2,0),"")</f>
        <v/>
      </c>
      <c r="D195" s="142" t="e">
        <f>VLOOKUP(Tabela8[[#This Row],[ID]],CADASTROS!$B$3:$I$1946,3,0)</f>
        <v>#N/A</v>
      </c>
      <c r="E195" s="143" t="str">
        <f>IFERROR(VLOOKUP(Tabela8[[#This Row],[ID]],CADASTROS!$B$3:$I$1946,4,0),"")</f>
        <v/>
      </c>
      <c r="F195" s="143" t="str">
        <f>IFERROR(VLOOKUP(Tabela8[[#This Row],[ID]],CADASTROS!$B$3:$I$1946,5,0),"")</f>
        <v/>
      </c>
      <c r="G195" s="143" t="str">
        <f>IFERROR(VLOOKUP(Tabela8[[#This Row],[ID]],CADASTROS!$B$3:$I$1946,6,0),"")</f>
        <v/>
      </c>
      <c r="H195" s="143" t="str">
        <f>IFERROR(VLOOKUP(Tabela8[[#This Row],[ID]],CADASTROS!$B$3:$I$1946,7,0),"")</f>
        <v/>
      </c>
      <c r="I195"/>
      <c r="J195"/>
      <c r="K195" s="135" t="str">
        <f>IFERROR(VLOOKUP(Tabela8[[#This Row],[ID]],Tabela7[],11,0),"")</f>
        <v/>
      </c>
      <c r="L195" s="136" t="e">
        <f>Tabela8[[#This Row],[Latas a Pagar]]*#REF!</f>
        <v>#VALUE!</v>
      </c>
    </row>
    <row r="196" spans="2:12" x14ac:dyDescent="0.3">
      <c r="B196" s="143">
        <f>VALUE('CONTROLE DE PRODUÇÃO'!B195)</f>
        <v>0</v>
      </c>
      <c r="C196" s="142" t="str">
        <f>IFERROR(VLOOKUP(Tabela8[[#This Row],[ID]],Tabela7[],2,0),"")</f>
        <v/>
      </c>
      <c r="D196" s="142" t="e">
        <f>VLOOKUP(Tabela8[[#This Row],[ID]],CADASTROS!$B$3:$I$1946,3,0)</f>
        <v>#N/A</v>
      </c>
      <c r="E196" s="143" t="str">
        <f>IFERROR(VLOOKUP(Tabela8[[#This Row],[ID]],CADASTROS!$B$3:$I$1946,4,0),"")</f>
        <v/>
      </c>
      <c r="F196" s="143" t="str">
        <f>IFERROR(VLOOKUP(Tabela8[[#This Row],[ID]],CADASTROS!$B$3:$I$1946,5,0),"")</f>
        <v/>
      </c>
      <c r="G196" s="143" t="str">
        <f>IFERROR(VLOOKUP(Tabela8[[#This Row],[ID]],CADASTROS!$B$3:$I$1946,6,0),"")</f>
        <v/>
      </c>
      <c r="H196" s="143" t="str">
        <f>IFERROR(VLOOKUP(Tabela8[[#This Row],[ID]],CADASTROS!$B$3:$I$1946,7,0),"")</f>
        <v/>
      </c>
      <c r="I196"/>
      <c r="J196"/>
      <c r="K196" s="135" t="str">
        <f>IFERROR(VLOOKUP(Tabela8[[#This Row],[ID]],Tabela7[],11,0),"")</f>
        <v/>
      </c>
      <c r="L196" s="136" t="e">
        <f>Tabela8[[#This Row],[Latas a Pagar]]*#REF!</f>
        <v>#VALUE!</v>
      </c>
    </row>
    <row r="197" spans="2:12" x14ac:dyDescent="0.3">
      <c r="B197" s="143">
        <f>VALUE('CONTROLE DE PRODUÇÃO'!B196)</f>
        <v>0</v>
      </c>
      <c r="C197" s="142" t="str">
        <f>IFERROR(VLOOKUP(Tabela8[[#This Row],[ID]],Tabela7[],2,0),"")</f>
        <v/>
      </c>
      <c r="D197" s="142" t="e">
        <f>VLOOKUP(Tabela8[[#This Row],[ID]],CADASTROS!$B$3:$I$1946,3,0)</f>
        <v>#N/A</v>
      </c>
      <c r="E197" s="143" t="str">
        <f>IFERROR(VLOOKUP(Tabela8[[#This Row],[ID]],CADASTROS!$B$3:$I$1946,4,0),"")</f>
        <v/>
      </c>
      <c r="F197" s="143" t="str">
        <f>IFERROR(VLOOKUP(Tabela8[[#This Row],[ID]],CADASTROS!$B$3:$I$1946,5,0),"")</f>
        <v/>
      </c>
      <c r="G197" s="143" t="str">
        <f>IFERROR(VLOOKUP(Tabela8[[#This Row],[ID]],CADASTROS!$B$3:$I$1946,6,0),"")</f>
        <v/>
      </c>
      <c r="H197" s="143" t="str">
        <f>IFERROR(VLOOKUP(Tabela8[[#This Row],[ID]],CADASTROS!$B$3:$I$1946,7,0),"")</f>
        <v/>
      </c>
      <c r="I197"/>
      <c r="J197"/>
      <c r="K197" s="135" t="str">
        <f>IFERROR(VLOOKUP(Tabela8[[#This Row],[ID]],Tabela7[],11,0),"")</f>
        <v/>
      </c>
      <c r="L197" s="136" t="e">
        <f>Tabela8[[#This Row],[Latas a Pagar]]*#REF!</f>
        <v>#VALUE!</v>
      </c>
    </row>
    <row r="198" spans="2:12" x14ac:dyDescent="0.3">
      <c r="B198" s="143">
        <f>VALUE('CONTROLE DE PRODUÇÃO'!B197)</f>
        <v>0</v>
      </c>
      <c r="C198" s="142" t="str">
        <f>IFERROR(VLOOKUP(Tabela8[[#This Row],[ID]],Tabela7[],2,0),"")</f>
        <v/>
      </c>
      <c r="D198" s="142" t="e">
        <f>VLOOKUP(Tabela8[[#This Row],[ID]],CADASTROS!$B$3:$I$1946,3,0)</f>
        <v>#N/A</v>
      </c>
      <c r="E198" s="143" t="str">
        <f>IFERROR(VLOOKUP(Tabela8[[#This Row],[ID]],CADASTROS!$B$3:$I$1946,4,0),"")</f>
        <v/>
      </c>
      <c r="F198" s="143" t="str">
        <f>IFERROR(VLOOKUP(Tabela8[[#This Row],[ID]],CADASTROS!$B$3:$I$1946,5,0),"")</f>
        <v/>
      </c>
      <c r="G198" s="143" t="str">
        <f>IFERROR(VLOOKUP(Tabela8[[#This Row],[ID]],CADASTROS!$B$3:$I$1946,6,0),"")</f>
        <v/>
      </c>
      <c r="H198" s="143" t="str">
        <f>IFERROR(VLOOKUP(Tabela8[[#This Row],[ID]],CADASTROS!$B$3:$I$1946,7,0),"")</f>
        <v/>
      </c>
      <c r="I198"/>
      <c r="J198"/>
      <c r="K198" s="135" t="str">
        <f>IFERROR(VLOOKUP(Tabela8[[#This Row],[ID]],Tabela7[],11,0),"")</f>
        <v/>
      </c>
      <c r="L198" s="136" t="e">
        <f>Tabela8[[#This Row],[Latas a Pagar]]*#REF!</f>
        <v>#VALUE!</v>
      </c>
    </row>
    <row r="199" spans="2:12" x14ac:dyDescent="0.3">
      <c r="B199" s="143">
        <f>VALUE('CONTROLE DE PRODUÇÃO'!B198)</f>
        <v>0</v>
      </c>
      <c r="C199" s="142" t="str">
        <f>IFERROR(VLOOKUP(Tabela8[[#This Row],[ID]],Tabela7[],2,0),"")</f>
        <v/>
      </c>
      <c r="D199" s="142" t="e">
        <f>VLOOKUP(Tabela8[[#This Row],[ID]],CADASTROS!$B$3:$I$1946,3,0)</f>
        <v>#N/A</v>
      </c>
      <c r="E199" s="143" t="str">
        <f>IFERROR(VLOOKUP(Tabela8[[#This Row],[ID]],CADASTROS!$B$3:$I$1946,4,0),"")</f>
        <v/>
      </c>
      <c r="F199" s="143" t="str">
        <f>IFERROR(VLOOKUP(Tabela8[[#This Row],[ID]],CADASTROS!$B$3:$I$1946,5,0),"")</f>
        <v/>
      </c>
      <c r="G199" s="143" t="str">
        <f>IFERROR(VLOOKUP(Tabela8[[#This Row],[ID]],CADASTROS!$B$3:$I$1946,6,0),"")</f>
        <v/>
      </c>
      <c r="H199" s="143" t="str">
        <f>IFERROR(VLOOKUP(Tabela8[[#This Row],[ID]],CADASTROS!$B$3:$I$1946,7,0),"")</f>
        <v/>
      </c>
      <c r="I199"/>
      <c r="J199"/>
      <c r="K199" s="135" t="str">
        <f>IFERROR(VLOOKUP(Tabela8[[#This Row],[ID]],Tabela7[],11,0),"")</f>
        <v/>
      </c>
      <c r="L199" s="136" t="e">
        <f>Tabela8[[#This Row],[Latas a Pagar]]*#REF!</f>
        <v>#VALUE!</v>
      </c>
    </row>
    <row r="200" spans="2:12" x14ac:dyDescent="0.3">
      <c r="B200" s="143">
        <f>VALUE('CONTROLE DE PRODUÇÃO'!B199)</f>
        <v>0</v>
      </c>
      <c r="C200" s="142" t="str">
        <f>IFERROR(VLOOKUP(Tabela8[[#This Row],[ID]],Tabela7[],2,0),"")</f>
        <v/>
      </c>
      <c r="D200" s="142" t="e">
        <f>VLOOKUP(Tabela8[[#This Row],[ID]],CADASTROS!$B$3:$I$1946,3,0)</f>
        <v>#N/A</v>
      </c>
      <c r="E200" s="143" t="str">
        <f>IFERROR(VLOOKUP(Tabela8[[#This Row],[ID]],CADASTROS!$B$3:$I$1946,4,0),"")</f>
        <v/>
      </c>
      <c r="F200" s="143" t="str">
        <f>IFERROR(VLOOKUP(Tabela8[[#This Row],[ID]],CADASTROS!$B$3:$I$1946,5,0),"")</f>
        <v/>
      </c>
      <c r="G200" s="143" t="str">
        <f>IFERROR(VLOOKUP(Tabela8[[#This Row],[ID]],CADASTROS!$B$3:$I$1946,6,0),"")</f>
        <v/>
      </c>
      <c r="H200" s="143" t="str">
        <f>IFERROR(VLOOKUP(Tabela8[[#This Row],[ID]],CADASTROS!$B$3:$I$1946,7,0),"")</f>
        <v/>
      </c>
      <c r="I200"/>
      <c r="J200"/>
      <c r="K200" s="135" t="str">
        <f>IFERROR(VLOOKUP(Tabela8[[#This Row],[ID]],Tabela7[],11,0),"")</f>
        <v/>
      </c>
      <c r="L200" s="136" t="e">
        <f>Tabela8[[#This Row],[Latas a Pagar]]*#REF!</f>
        <v>#VALUE!</v>
      </c>
    </row>
    <row r="201" spans="2:12" x14ac:dyDescent="0.3">
      <c r="B201" s="143">
        <f>VALUE('CONTROLE DE PRODUÇÃO'!B200)</f>
        <v>0</v>
      </c>
      <c r="C201" s="142" t="str">
        <f>IFERROR(VLOOKUP(Tabela8[[#This Row],[ID]],Tabela7[],2,0),"")</f>
        <v/>
      </c>
      <c r="D201" s="142" t="e">
        <f>VLOOKUP(Tabela8[[#This Row],[ID]],CADASTROS!$B$3:$I$1946,3,0)</f>
        <v>#N/A</v>
      </c>
      <c r="E201" s="143" t="str">
        <f>IFERROR(VLOOKUP(Tabela8[[#This Row],[ID]],CADASTROS!$B$3:$I$1946,4,0),"")</f>
        <v/>
      </c>
      <c r="F201" s="143" t="str">
        <f>IFERROR(VLOOKUP(Tabela8[[#This Row],[ID]],CADASTROS!$B$3:$I$1946,5,0),"")</f>
        <v/>
      </c>
      <c r="G201" s="143" t="str">
        <f>IFERROR(VLOOKUP(Tabela8[[#This Row],[ID]],CADASTROS!$B$3:$I$1946,6,0),"")</f>
        <v/>
      </c>
      <c r="H201" s="143" t="str">
        <f>IFERROR(VLOOKUP(Tabela8[[#This Row],[ID]],CADASTROS!$B$3:$I$1946,7,0),"")</f>
        <v/>
      </c>
      <c r="I201"/>
      <c r="J201"/>
      <c r="K201" s="135" t="str">
        <f>IFERROR(VLOOKUP(Tabela8[[#This Row],[ID]],Tabela7[],11,0),"")</f>
        <v/>
      </c>
      <c r="L201" s="136" t="e">
        <f>Tabela8[[#This Row],[Latas a Pagar]]*#REF!</f>
        <v>#VALUE!</v>
      </c>
    </row>
    <row r="202" spans="2:12" x14ac:dyDescent="0.3">
      <c r="B202" s="143">
        <f>VALUE('CONTROLE DE PRODUÇÃO'!B201)</f>
        <v>0</v>
      </c>
      <c r="C202" s="142" t="str">
        <f>IFERROR(VLOOKUP(Tabela8[[#This Row],[ID]],Tabela7[],2,0),"")</f>
        <v/>
      </c>
      <c r="D202" s="142" t="e">
        <f>VLOOKUP(Tabela8[[#This Row],[ID]],CADASTROS!$B$3:$I$1946,3,0)</f>
        <v>#N/A</v>
      </c>
      <c r="E202" s="143" t="str">
        <f>IFERROR(VLOOKUP(Tabela8[[#This Row],[ID]],CADASTROS!$B$3:$I$1946,4,0),"")</f>
        <v/>
      </c>
      <c r="F202" s="143" t="str">
        <f>IFERROR(VLOOKUP(Tabela8[[#This Row],[ID]],CADASTROS!$B$3:$I$1946,5,0),"")</f>
        <v/>
      </c>
      <c r="G202" s="143" t="str">
        <f>IFERROR(VLOOKUP(Tabela8[[#This Row],[ID]],CADASTROS!$B$3:$I$1946,6,0),"")</f>
        <v/>
      </c>
      <c r="H202" s="143" t="str">
        <f>IFERROR(VLOOKUP(Tabela8[[#This Row],[ID]],CADASTROS!$B$3:$I$1946,7,0),"")</f>
        <v/>
      </c>
      <c r="I202"/>
      <c r="J202"/>
      <c r="K202" s="135" t="str">
        <f>IFERROR(VLOOKUP(Tabela8[[#This Row],[ID]],Tabela7[],11,0),"")</f>
        <v/>
      </c>
      <c r="L202" s="136" t="e">
        <f>Tabela8[[#This Row],[Latas a Pagar]]*#REF!</f>
        <v>#VALUE!</v>
      </c>
    </row>
    <row r="203" spans="2:12" x14ac:dyDescent="0.3">
      <c r="B203" s="143">
        <f>VALUE('CONTROLE DE PRODUÇÃO'!B202)</f>
        <v>0</v>
      </c>
      <c r="C203" s="142" t="str">
        <f>IFERROR(VLOOKUP(Tabela8[[#This Row],[ID]],Tabela7[],2,0),"")</f>
        <v/>
      </c>
      <c r="D203" s="142" t="e">
        <f>VLOOKUP(Tabela8[[#This Row],[ID]],CADASTROS!$B$3:$I$1946,3,0)</f>
        <v>#N/A</v>
      </c>
      <c r="E203" s="143" t="str">
        <f>IFERROR(VLOOKUP(Tabela8[[#This Row],[ID]],CADASTROS!$B$3:$I$1946,4,0),"")</f>
        <v/>
      </c>
      <c r="F203" s="143" t="str">
        <f>IFERROR(VLOOKUP(Tabela8[[#This Row],[ID]],CADASTROS!$B$3:$I$1946,5,0),"")</f>
        <v/>
      </c>
      <c r="G203" s="143" t="str">
        <f>IFERROR(VLOOKUP(Tabela8[[#This Row],[ID]],CADASTROS!$B$3:$I$1946,6,0),"")</f>
        <v/>
      </c>
      <c r="H203" s="143" t="str">
        <f>IFERROR(VLOOKUP(Tabela8[[#This Row],[ID]],CADASTROS!$B$3:$I$1946,7,0),"")</f>
        <v/>
      </c>
      <c r="I203"/>
      <c r="J203"/>
      <c r="K203" s="135" t="str">
        <f>IFERROR(VLOOKUP(Tabela8[[#This Row],[ID]],Tabela7[],11,0),"")</f>
        <v/>
      </c>
      <c r="L203" s="136" t="e">
        <f>Tabela8[[#This Row],[Latas a Pagar]]*#REF!</f>
        <v>#VALUE!</v>
      </c>
    </row>
    <row r="204" spans="2:12" x14ac:dyDescent="0.3">
      <c r="B204" s="143">
        <f>VALUE('CONTROLE DE PRODUÇÃO'!B203)</f>
        <v>0</v>
      </c>
      <c r="C204" s="142" t="str">
        <f>IFERROR(VLOOKUP(Tabela8[[#This Row],[ID]],Tabela7[],2,0),"")</f>
        <v/>
      </c>
      <c r="D204" s="142" t="e">
        <f>VLOOKUP(Tabela8[[#This Row],[ID]],CADASTROS!$B$3:$I$1946,3,0)</f>
        <v>#N/A</v>
      </c>
      <c r="E204" s="143" t="str">
        <f>IFERROR(VLOOKUP(Tabela8[[#This Row],[ID]],CADASTROS!$B$3:$I$1946,4,0),"")</f>
        <v/>
      </c>
      <c r="F204" s="143" t="str">
        <f>IFERROR(VLOOKUP(Tabela8[[#This Row],[ID]],CADASTROS!$B$3:$I$1946,5,0),"")</f>
        <v/>
      </c>
      <c r="G204" s="143" t="str">
        <f>IFERROR(VLOOKUP(Tabela8[[#This Row],[ID]],CADASTROS!$B$3:$I$1946,6,0),"")</f>
        <v/>
      </c>
      <c r="H204" s="143" t="str">
        <f>IFERROR(VLOOKUP(Tabela8[[#This Row],[ID]],CADASTROS!$B$3:$I$1946,7,0),"")</f>
        <v/>
      </c>
      <c r="I204"/>
      <c r="J204"/>
      <c r="K204" s="135" t="str">
        <f>IFERROR(VLOOKUP(Tabela8[[#This Row],[ID]],Tabela7[],11,0),"")</f>
        <v/>
      </c>
      <c r="L204" s="136" t="e">
        <f>Tabela8[[#This Row],[Latas a Pagar]]*#REF!</f>
        <v>#VALUE!</v>
      </c>
    </row>
    <row r="205" spans="2:12" x14ac:dyDescent="0.3">
      <c r="B205" s="143">
        <f>VALUE('CONTROLE DE PRODUÇÃO'!B204)</f>
        <v>0</v>
      </c>
      <c r="C205" s="142" t="str">
        <f>IFERROR(VLOOKUP(Tabela8[[#This Row],[ID]],Tabela7[],2,0),"")</f>
        <v/>
      </c>
      <c r="D205" s="142" t="e">
        <f>VLOOKUP(Tabela8[[#This Row],[ID]],CADASTROS!$B$3:$I$1946,3,0)</f>
        <v>#N/A</v>
      </c>
      <c r="E205" s="143" t="str">
        <f>IFERROR(VLOOKUP(Tabela8[[#This Row],[ID]],CADASTROS!$B$3:$I$1946,4,0),"")</f>
        <v/>
      </c>
      <c r="F205" s="143" t="str">
        <f>IFERROR(VLOOKUP(Tabela8[[#This Row],[ID]],CADASTROS!$B$3:$I$1946,5,0),"")</f>
        <v/>
      </c>
      <c r="G205" s="143" t="str">
        <f>IFERROR(VLOOKUP(Tabela8[[#This Row],[ID]],CADASTROS!$B$3:$I$1946,6,0),"")</f>
        <v/>
      </c>
      <c r="H205" s="143" t="str">
        <f>IFERROR(VLOOKUP(Tabela8[[#This Row],[ID]],CADASTROS!$B$3:$I$1946,7,0),"")</f>
        <v/>
      </c>
      <c r="I205"/>
      <c r="J205"/>
      <c r="K205" s="135" t="str">
        <f>IFERROR(VLOOKUP(Tabela8[[#This Row],[ID]],Tabela7[],11,0),"")</f>
        <v/>
      </c>
      <c r="L205" s="136" t="e">
        <f>Tabela8[[#This Row],[Latas a Pagar]]*#REF!</f>
        <v>#VALUE!</v>
      </c>
    </row>
    <row r="206" spans="2:12" x14ac:dyDescent="0.3">
      <c r="B206" s="143">
        <f>VALUE('CONTROLE DE PRODUÇÃO'!B205)</f>
        <v>0</v>
      </c>
      <c r="C206" s="142" t="str">
        <f>IFERROR(VLOOKUP(Tabela8[[#This Row],[ID]],Tabela7[],2,0),"")</f>
        <v/>
      </c>
      <c r="D206" s="142" t="e">
        <f>VLOOKUP(Tabela8[[#This Row],[ID]],CADASTROS!$B$3:$I$1946,3,0)</f>
        <v>#N/A</v>
      </c>
      <c r="E206" s="143" t="str">
        <f>IFERROR(VLOOKUP(Tabela8[[#This Row],[ID]],CADASTROS!$B$3:$I$1946,4,0),"")</f>
        <v/>
      </c>
      <c r="F206" s="143" t="str">
        <f>IFERROR(VLOOKUP(Tabela8[[#This Row],[ID]],CADASTROS!$B$3:$I$1946,5,0),"")</f>
        <v/>
      </c>
      <c r="G206" s="143" t="str">
        <f>IFERROR(VLOOKUP(Tabela8[[#This Row],[ID]],CADASTROS!$B$3:$I$1946,6,0),"")</f>
        <v/>
      </c>
      <c r="H206" s="143" t="str">
        <f>IFERROR(VLOOKUP(Tabela8[[#This Row],[ID]],CADASTROS!$B$3:$I$1946,7,0),"")</f>
        <v/>
      </c>
      <c r="I206"/>
      <c r="J206"/>
      <c r="K206" s="135" t="str">
        <f>IFERROR(VLOOKUP(Tabela8[[#This Row],[ID]],Tabela7[],11,0),"")</f>
        <v/>
      </c>
      <c r="L206" s="136" t="e">
        <f>Tabela8[[#This Row],[Latas a Pagar]]*#REF!</f>
        <v>#VALUE!</v>
      </c>
    </row>
    <row r="207" spans="2:12" x14ac:dyDescent="0.3">
      <c r="B207" s="143">
        <f>VALUE('CONTROLE DE PRODUÇÃO'!B206)</f>
        <v>0</v>
      </c>
      <c r="C207" s="142" t="str">
        <f>IFERROR(VLOOKUP(Tabela8[[#This Row],[ID]],Tabela7[],2,0),"")</f>
        <v/>
      </c>
      <c r="D207" s="142" t="e">
        <f>VLOOKUP(Tabela8[[#This Row],[ID]],CADASTROS!$B$3:$I$1946,3,0)</f>
        <v>#N/A</v>
      </c>
      <c r="E207" s="143" t="str">
        <f>IFERROR(VLOOKUP(Tabela8[[#This Row],[ID]],CADASTROS!$B$3:$I$1946,4,0),"")</f>
        <v/>
      </c>
      <c r="F207" s="143" t="str">
        <f>IFERROR(VLOOKUP(Tabela8[[#This Row],[ID]],CADASTROS!$B$3:$I$1946,5,0),"")</f>
        <v/>
      </c>
      <c r="G207" s="143" t="str">
        <f>IFERROR(VLOOKUP(Tabela8[[#This Row],[ID]],CADASTROS!$B$3:$I$1946,6,0),"")</f>
        <v/>
      </c>
      <c r="H207" s="143" t="str">
        <f>IFERROR(VLOOKUP(Tabela8[[#This Row],[ID]],CADASTROS!$B$3:$I$1946,7,0),"")</f>
        <v/>
      </c>
      <c r="I207"/>
      <c r="J207"/>
      <c r="K207" s="135" t="str">
        <f>IFERROR(VLOOKUP(Tabela8[[#This Row],[ID]],Tabela7[],11,0),"")</f>
        <v/>
      </c>
      <c r="L207" s="136" t="e">
        <f>Tabela8[[#This Row],[Latas a Pagar]]*#REF!</f>
        <v>#VALUE!</v>
      </c>
    </row>
    <row r="208" spans="2:12" x14ac:dyDescent="0.3">
      <c r="B208" s="143">
        <f>VALUE('CONTROLE DE PRODUÇÃO'!B207)</f>
        <v>0</v>
      </c>
      <c r="C208" s="142" t="str">
        <f>IFERROR(VLOOKUP(Tabela8[[#This Row],[ID]],Tabela7[],2,0),"")</f>
        <v/>
      </c>
      <c r="D208" s="142" t="e">
        <f>VLOOKUP(Tabela8[[#This Row],[ID]],CADASTROS!$B$3:$I$1946,3,0)</f>
        <v>#N/A</v>
      </c>
      <c r="E208" s="143" t="str">
        <f>IFERROR(VLOOKUP(Tabela8[[#This Row],[ID]],CADASTROS!$B$3:$I$1946,4,0),"")</f>
        <v/>
      </c>
      <c r="F208" s="143" t="str">
        <f>IFERROR(VLOOKUP(Tabela8[[#This Row],[ID]],CADASTROS!$B$3:$I$1946,5,0),"")</f>
        <v/>
      </c>
      <c r="G208" s="143" t="str">
        <f>IFERROR(VLOOKUP(Tabela8[[#This Row],[ID]],CADASTROS!$B$3:$I$1946,6,0),"")</f>
        <v/>
      </c>
      <c r="H208" s="143" t="str">
        <f>IFERROR(VLOOKUP(Tabela8[[#This Row],[ID]],CADASTROS!$B$3:$I$1946,7,0),"")</f>
        <v/>
      </c>
      <c r="I208"/>
      <c r="J208"/>
      <c r="K208" s="135" t="str">
        <f>IFERROR(VLOOKUP(Tabela8[[#This Row],[ID]],Tabela7[],11,0),"")</f>
        <v/>
      </c>
      <c r="L208" s="136" t="e">
        <f>Tabela8[[#This Row],[Latas a Pagar]]*#REF!</f>
        <v>#VALUE!</v>
      </c>
    </row>
    <row r="209" spans="2:12" x14ac:dyDescent="0.3">
      <c r="B209" s="143">
        <f>VALUE('CONTROLE DE PRODUÇÃO'!B208)</f>
        <v>0</v>
      </c>
      <c r="C209" s="142" t="str">
        <f>IFERROR(VLOOKUP(Tabela8[[#This Row],[ID]],Tabela7[],2,0),"")</f>
        <v/>
      </c>
      <c r="D209" s="142" t="e">
        <f>VLOOKUP(Tabela8[[#This Row],[ID]],CADASTROS!$B$3:$I$1946,3,0)</f>
        <v>#N/A</v>
      </c>
      <c r="E209" s="143" t="str">
        <f>IFERROR(VLOOKUP(Tabela8[[#This Row],[ID]],CADASTROS!$B$3:$I$1946,4,0),"")</f>
        <v/>
      </c>
      <c r="F209" s="143" t="str">
        <f>IFERROR(VLOOKUP(Tabela8[[#This Row],[ID]],CADASTROS!$B$3:$I$1946,5,0),"")</f>
        <v/>
      </c>
      <c r="G209" s="143" t="str">
        <f>IFERROR(VLOOKUP(Tabela8[[#This Row],[ID]],CADASTROS!$B$3:$I$1946,6,0),"")</f>
        <v/>
      </c>
      <c r="H209" s="143" t="str">
        <f>IFERROR(VLOOKUP(Tabela8[[#This Row],[ID]],CADASTROS!$B$3:$I$1946,7,0),"")</f>
        <v/>
      </c>
      <c r="I209"/>
      <c r="J209"/>
      <c r="K209" s="135" t="str">
        <f>IFERROR(VLOOKUP(Tabela8[[#This Row],[ID]],Tabela7[],11,0),"")</f>
        <v/>
      </c>
      <c r="L209" s="136" t="e">
        <f>Tabela8[[#This Row],[Latas a Pagar]]*#REF!</f>
        <v>#VALUE!</v>
      </c>
    </row>
    <row r="210" spans="2:12" x14ac:dyDescent="0.3">
      <c r="B210" s="143">
        <f>VALUE('CONTROLE DE PRODUÇÃO'!B209)</f>
        <v>0</v>
      </c>
      <c r="C210" s="142" t="str">
        <f>IFERROR(VLOOKUP(Tabela8[[#This Row],[ID]],Tabela7[],2,0),"")</f>
        <v/>
      </c>
      <c r="D210" s="142" t="e">
        <f>VLOOKUP(Tabela8[[#This Row],[ID]],CADASTROS!$B$3:$I$1946,3,0)</f>
        <v>#N/A</v>
      </c>
      <c r="E210" s="143" t="str">
        <f>IFERROR(VLOOKUP(Tabela8[[#This Row],[ID]],CADASTROS!$B$3:$I$1946,4,0),"")</f>
        <v/>
      </c>
      <c r="F210" s="143" t="str">
        <f>IFERROR(VLOOKUP(Tabela8[[#This Row],[ID]],CADASTROS!$B$3:$I$1946,5,0),"")</f>
        <v/>
      </c>
      <c r="G210" s="143" t="str">
        <f>IFERROR(VLOOKUP(Tabela8[[#This Row],[ID]],CADASTROS!$B$3:$I$1946,6,0),"")</f>
        <v/>
      </c>
      <c r="H210" s="143" t="str">
        <f>IFERROR(VLOOKUP(Tabela8[[#This Row],[ID]],CADASTROS!$B$3:$I$1946,7,0),"")</f>
        <v/>
      </c>
      <c r="I210"/>
      <c r="J210"/>
      <c r="K210" s="135" t="str">
        <f>IFERROR(VLOOKUP(Tabela8[[#This Row],[ID]],Tabela7[],11,0),"")</f>
        <v/>
      </c>
      <c r="L210" s="136" t="e">
        <f>Tabela8[[#This Row],[Latas a Pagar]]*#REF!</f>
        <v>#VALUE!</v>
      </c>
    </row>
    <row r="211" spans="2:12" x14ac:dyDescent="0.3">
      <c r="B211" s="143">
        <f>VALUE('CONTROLE DE PRODUÇÃO'!B210)</f>
        <v>0</v>
      </c>
      <c r="C211" s="142" t="str">
        <f>IFERROR(VLOOKUP(Tabela8[[#This Row],[ID]],Tabela7[],2,0),"")</f>
        <v/>
      </c>
      <c r="D211" s="142" t="e">
        <f>VLOOKUP(Tabela8[[#This Row],[ID]],CADASTROS!$B$3:$I$1946,3,0)</f>
        <v>#N/A</v>
      </c>
      <c r="E211" s="143" t="str">
        <f>IFERROR(VLOOKUP(Tabela8[[#This Row],[ID]],CADASTROS!$B$3:$I$1946,4,0),"")</f>
        <v/>
      </c>
      <c r="F211" s="143" t="str">
        <f>IFERROR(VLOOKUP(Tabela8[[#This Row],[ID]],CADASTROS!$B$3:$I$1946,5,0),"")</f>
        <v/>
      </c>
      <c r="G211" s="143" t="str">
        <f>IFERROR(VLOOKUP(Tabela8[[#This Row],[ID]],CADASTROS!$B$3:$I$1946,6,0),"")</f>
        <v/>
      </c>
      <c r="H211" s="143" t="str">
        <f>IFERROR(VLOOKUP(Tabela8[[#This Row],[ID]],CADASTROS!$B$3:$I$1946,7,0),"")</f>
        <v/>
      </c>
      <c r="I211"/>
      <c r="J211"/>
      <c r="K211" s="135" t="str">
        <f>IFERROR(VLOOKUP(Tabela8[[#This Row],[ID]],Tabela7[],11,0),"")</f>
        <v/>
      </c>
      <c r="L211" s="136" t="e">
        <f>Tabela8[[#This Row],[Latas a Pagar]]*#REF!</f>
        <v>#VALUE!</v>
      </c>
    </row>
    <row r="212" spans="2:12" x14ac:dyDescent="0.3">
      <c r="B212" s="143">
        <f>VALUE('CONTROLE DE PRODUÇÃO'!B211)</f>
        <v>0</v>
      </c>
      <c r="C212" s="142" t="str">
        <f>IFERROR(VLOOKUP(Tabela8[[#This Row],[ID]],Tabela7[],2,0),"")</f>
        <v/>
      </c>
      <c r="D212" s="142" t="e">
        <f>VLOOKUP(Tabela8[[#This Row],[ID]],CADASTROS!$B$3:$I$1946,3,0)</f>
        <v>#N/A</v>
      </c>
      <c r="E212" s="143" t="str">
        <f>IFERROR(VLOOKUP(Tabela8[[#This Row],[ID]],CADASTROS!$B$3:$I$1946,4,0),"")</f>
        <v/>
      </c>
      <c r="F212" s="143" t="str">
        <f>IFERROR(VLOOKUP(Tabela8[[#This Row],[ID]],CADASTROS!$B$3:$I$1946,5,0),"")</f>
        <v/>
      </c>
      <c r="G212" s="143" t="str">
        <f>IFERROR(VLOOKUP(Tabela8[[#This Row],[ID]],CADASTROS!$B$3:$I$1946,6,0),"")</f>
        <v/>
      </c>
      <c r="H212" s="143" t="str">
        <f>IFERROR(VLOOKUP(Tabela8[[#This Row],[ID]],CADASTROS!$B$3:$I$1946,7,0),"")</f>
        <v/>
      </c>
      <c r="I212"/>
      <c r="J212"/>
      <c r="K212" s="135" t="str">
        <f>IFERROR(VLOOKUP(Tabela8[[#This Row],[ID]],Tabela7[],11,0),"")</f>
        <v/>
      </c>
      <c r="L212" s="136" t="e">
        <f>Tabela8[[#This Row],[Latas a Pagar]]*#REF!</f>
        <v>#VALUE!</v>
      </c>
    </row>
    <row r="213" spans="2:12" x14ac:dyDescent="0.3">
      <c r="B213" s="143">
        <f>VALUE('CONTROLE DE PRODUÇÃO'!B212)</f>
        <v>0</v>
      </c>
      <c r="C213" s="142" t="str">
        <f>IFERROR(VLOOKUP(Tabela8[[#This Row],[ID]],Tabela7[],2,0),"")</f>
        <v/>
      </c>
      <c r="D213" s="142" t="e">
        <f>VLOOKUP(Tabela8[[#This Row],[ID]],CADASTROS!$B$3:$I$1946,3,0)</f>
        <v>#N/A</v>
      </c>
      <c r="E213" s="143" t="str">
        <f>IFERROR(VLOOKUP(Tabela8[[#This Row],[ID]],CADASTROS!$B$3:$I$1946,4,0),"")</f>
        <v/>
      </c>
      <c r="F213" s="143" t="str">
        <f>IFERROR(VLOOKUP(Tabela8[[#This Row],[ID]],CADASTROS!$B$3:$I$1946,5,0),"")</f>
        <v/>
      </c>
      <c r="G213" s="143" t="str">
        <f>IFERROR(VLOOKUP(Tabela8[[#This Row],[ID]],CADASTROS!$B$3:$I$1946,6,0),"")</f>
        <v/>
      </c>
      <c r="H213" s="143" t="str">
        <f>IFERROR(VLOOKUP(Tabela8[[#This Row],[ID]],CADASTROS!$B$3:$I$1946,7,0),"")</f>
        <v/>
      </c>
      <c r="I213"/>
      <c r="J213"/>
      <c r="K213" s="135" t="str">
        <f>IFERROR(VLOOKUP(Tabela8[[#This Row],[ID]],Tabela7[],11,0),"")</f>
        <v/>
      </c>
      <c r="L213" s="136" t="e">
        <f>Tabela8[[#This Row],[Latas a Pagar]]*#REF!</f>
        <v>#VALUE!</v>
      </c>
    </row>
    <row r="214" spans="2:12" x14ac:dyDescent="0.3">
      <c r="B214" s="143">
        <f>VALUE('CONTROLE DE PRODUÇÃO'!B213)</f>
        <v>0</v>
      </c>
      <c r="C214" s="142" t="str">
        <f>IFERROR(VLOOKUP(Tabela8[[#This Row],[ID]],Tabela7[],2,0),"")</f>
        <v/>
      </c>
      <c r="D214" s="142" t="e">
        <f>VLOOKUP(Tabela8[[#This Row],[ID]],CADASTROS!$B$3:$I$1946,3,0)</f>
        <v>#N/A</v>
      </c>
      <c r="E214" s="143" t="str">
        <f>IFERROR(VLOOKUP(Tabela8[[#This Row],[ID]],CADASTROS!$B$3:$I$1946,4,0),"")</f>
        <v/>
      </c>
      <c r="F214" s="143" t="str">
        <f>IFERROR(VLOOKUP(Tabela8[[#This Row],[ID]],CADASTROS!$B$3:$I$1946,5,0),"")</f>
        <v/>
      </c>
      <c r="G214" s="143" t="str">
        <f>IFERROR(VLOOKUP(Tabela8[[#This Row],[ID]],CADASTROS!$B$3:$I$1946,6,0),"")</f>
        <v/>
      </c>
      <c r="H214" s="143" t="str">
        <f>IFERROR(VLOOKUP(Tabela8[[#This Row],[ID]],CADASTROS!$B$3:$I$1946,7,0),"")</f>
        <v/>
      </c>
      <c r="I214"/>
      <c r="J214"/>
      <c r="K214" s="135" t="str">
        <f>IFERROR(VLOOKUP(Tabela8[[#This Row],[ID]],Tabela7[],11,0),"")</f>
        <v/>
      </c>
      <c r="L214" s="136" t="e">
        <f>Tabela8[[#This Row],[Latas a Pagar]]*#REF!</f>
        <v>#VALUE!</v>
      </c>
    </row>
    <row r="215" spans="2:12" x14ac:dyDescent="0.3">
      <c r="B215" s="143">
        <f>VALUE('CONTROLE DE PRODUÇÃO'!B214)</f>
        <v>0</v>
      </c>
      <c r="C215" s="142" t="str">
        <f>IFERROR(VLOOKUP(Tabela8[[#This Row],[ID]],Tabela7[],2,0),"")</f>
        <v/>
      </c>
      <c r="D215" s="142" t="e">
        <f>VLOOKUP(Tabela8[[#This Row],[ID]],CADASTROS!$B$3:$I$1946,3,0)</f>
        <v>#N/A</v>
      </c>
      <c r="E215" s="143" t="str">
        <f>IFERROR(VLOOKUP(Tabela8[[#This Row],[ID]],CADASTROS!$B$3:$I$1946,4,0),"")</f>
        <v/>
      </c>
      <c r="F215" s="143" t="str">
        <f>IFERROR(VLOOKUP(Tabela8[[#This Row],[ID]],CADASTROS!$B$3:$I$1946,5,0),"")</f>
        <v/>
      </c>
      <c r="G215" s="143" t="str">
        <f>IFERROR(VLOOKUP(Tabela8[[#This Row],[ID]],CADASTROS!$B$3:$I$1946,6,0),"")</f>
        <v/>
      </c>
      <c r="H215" s="143" t="str">
        <f>IFERROR(VLOOKUP(Tabela8[[#This Row],[ID]],CADASTROS!$B$3:$I$1946,7,0),"")</f>
        <v/>
      </c>
      <c r="I215"/>
      <c r="J215"/>
      <c r="K215" s="135" t="str">
        <f>IFERROR(VLOOKUP(Tabela8[[#This Row],[ID]],Tabela7[],11,0),"")</f>
        <v/>
      </c>
      <c r="L215" s="136" t="e">
        <f>Tabela8[[#This Row],[Latas a Pagar]]*#REF!</f>
        <v>#VALUE!</v>
      </c>
    </row>
    <row r="216" spans="2:12" x14ac:dyDescent="0.3">
      <c r="B216" s="143">
        <f>VALUE('CONTROLE DE PRODUÇÃO'!B215)</f>
        <v>0</v>
      </c>
      <c r="C216" s="142" t="str">
        <f>IFERROR(VLOOKUP(Tabela8[[#This Row],[ID]],Tabela7[],2,0),"")</f>
        <v/>
      </c>
      <c r="D216" s="142" t="e">
        <f>VLOOKUP(Tabela8[[#This Row],[ID]],CADASTROS!$B$3:$I$1946,3,0)</f>
        <v>#N/A</v>
      </c>
      <c r="E216" s="143" t="str">
        <f>IFERROR(VLOOKUP(Tabela8[[#This Row],[ID]],CADASTROS!$B$3:$I$1946,4,0),"")</f>
        <v/>
      </c>
      <c r="F216" s="143" t="str">
        <f>IFERROR(VLOOKUP(Tabela8[[#This Row],[ID]],CADASTROS!$B$3:$I$1946,5,0),"")</f>
        <v/>
      </c>
      <c r="G216" s="143" t="str">
        <f>IFERROR(VLOOKUP(Tabela8[[#This Row],[ID]],CADASTROS!$B$3:$I$1946,6,0),"")</f>
        <v/>
      </c>
      <c r="H216" s="143" t="str">
        <f>IFERROR(VLOOKUP(Tabela8[[#This Row],[ID]],CADASTROS!$B$3:$I$1946,7,0),"")</f>
        <v/>
      </c>
      <c r="I216"/>
      <c r="J216"/>
      <c r="K216" s="135" t="str">
        <f>IFERROR(VLOOKUP(Tabela8[[#This Row],[ID]],Tabela7[],11,0),"")</f>
        <v/>
      </c>
      <c r="L216" s="136" t="e">
        <f>Tabela8[[#This Row],[Latas a Pagar]]*#REF!</f>
        <v>#VALUE!</v>
      </c>
    </row>
    <row r="217" spans="2:12" x14ac:dyDescent="0.3">
      <c r="B217" s="143">
        <f>VALUE('CONTROLE DE PRODUÇÃO'!B216)</f>
        <v>0</v>
      </c>
      <c r="C217" s="142" t="str">
        <f>IFERROR(VLOOKUP(Tabela8[[#This Row],[ID]],Tabela7[],2,0),"")</f>
        <v/>
      </c>
      <c r="D217" s="142" t="e">
        <f>VLOOKUP(Tabela8[[#This Row],[ID]],CADASTROS!$B$3:$I$1946,3,0)</f>
        <v>#N/A</v>
      </c>
      <c r="E217" s="143" t="str">
        <f>IFERROR(VLOOKUP(Tabela8[[#This Row],[ID]],CADASTROS!$B$3:$I$1946,4,0),"")</f>
        <v/>
      </c>
      <c r="F217" s="143" t="str">
        <f>IFERROR(VLOOKUP(Tabela8[[#This Row],[ID]],CADASTROS!$B$3:$I$1946,5,0),"")</f>
        <v/>
      </c>
      <c r="G217" s="143" t="str">
        <f>IFERROR(VLOOKUP(Tabela8[[#This Row],[ID]],CADASTROS!$B$3:$I$1946,6,0),"")</f>
        <v/>
      </c>
      <c r="H217" s="143" t="str">
        <f>IFERROR(VLOOKUP(Tabela8[[#This Row],[ID]],CADASTROS!$B$3:$I$1946,7,0),"")</f>
        <v/>
      </c>
      <c r="I217"/>
      <c r="J217"/>
      <c r="K217" s="135" t="str">
        <f>IFERROR(VLOOKUP(Tabela8[[#This Row],[ID]],Tabela7[],11,0),"")</f>
        <v/>
      </c>
      <c r="L217" s="136" t="e">
        <f>Tabela8[[#This Row],[Latas a Pagar]]*#REF!</f>
        <v>#VALUE!</v>
      </c>
    </row>
    <row r="218" spans="2:12" x14ac:dyDescent="0.3">
      <c r="B218" s="143">
        <f>VALUE('CONTROLE DE PRODUÇÃO'!B217)</f>
        <v>0</v>
      </c>
      <c r="C218" s="142" t="str">
        <f>IFERROR(VLOOKUP(Tabela8[[#This Row],[ID]],Tabela7[],2,0),"")</f>
        <v/>
      </c>
      <c r="D218" s="142" t="e">
        <f>VLOOKUP(Tabela8[[#This Row],[ID]],CADASTROS!$B$3:$I$1946,3,0)</f>
        <v>#N/A</v>
      </c>
      <c r="E218" s="143" t="str">
        <f>IFERROR(VLOOKUP(Tabela8[[#This Row],[ID]],CADASTROS!$B$3:$I$1946,4,0),"")</f>
        <v/>
      </c>
      <c r="F218" s="143" t="str">
        <f>IFERROR(VLOOKUP(Tabela8[[#This Row],[ID]],CADASTROS!$B$3:$I$1946,5,0),"")</f>
        <v/>
      </c>
      <c r="G218" s="143" t="str">
        <f>IFERROR(VLOOKUP(Tabela8[[#This Row],[ID]],CADASTROS!$B$3:$I$1946,6,0),"")</f>
        <v/>
      </c>
      <c r="H218" s="143" t="str">
        <f>IFERROR(VLOOKUP(Tabela8[[#This Row],[ID]],CADASTROS!$B$3:$I$1946,7,0),"")</f>
        <v/>
      </c>
      <c r="I218"/>
      <c r="J218"/>
      <c r="K218" s="135" t="str">
        <f>IFERROR(VLOOKUP(Tabela8[[#This Row],[ID]],Tabela7[],11,0),"")</f>
        <v/>
      </c>
      <c r="L218" s="136" t="e">
        <f>Tabela8[[#This Row],[Latas a Pagar]]*#REF!</f>
        <v>#VALUE!</v>
      </c>
    </row>
    <row r="219" spans="2:12" x14ac:dyDescent="0.3">
      <c r="B219" s="143">
        <f>VALUE('CONTROLE DE PRODUÇÃO'!B218)</f>
        <v>0</v>
      </c>
      <c r="C219" s="142" t="str">
        <f>IFERROR(VLOOKUP(Tabela8[[#This Row],[ID]],Tabela7[],2,0),"")</f>
        <v/>
      </c>
      <c r="D219" s="142" t="e">
        <f>VLOOKUP(Tabela8[[#This Row],[ID]],CADASTROS!$B$3:$I$1946,3,0)</f>
        <v>#N/A</v>
      </c>
      <c r="E219" s="143" t="str">
        <f>IFERROR(VLOOKUP(Tabela8[[#This Row],[ID]],CADASTROS!$B$3:$I$1946,4,0),"")</f>
        <v/>
      </c>
      <c r="F219" s="143" t="str">
        <f>IFERROR(VLOOKUP(Tabela8[[#This Row],[ID]],CADASTROS!$B$3:$I$1946,5,0),"")</f>
        <v/>
      </c>
      <c r="G219" s="143" t="str">
        <f>IFERROR(VLOOKUP(Tabela8[[#This Row],[ID]],CADASTROS!$B$3:$I$1946,6,0),"")</f>
        <v/>
      </c>
      <c r="H219" s="143" t="str">
        <f>IFERROR(VLOOKUP(Tabela8[[#This Row],[ID]],CADASTROS!$B$3:$I$1946,7,0),"")</f>
        <v/>
      </c>
      <c r="I219"/>
      <c r="J219"/>
      <c r="K219" s="135" t="str">
        <f>IFERROR(VLOOKUP(Tabela8[[#This Row],[ID]],Tabela7[],11,0),"")</f>
        <v/>
      </c>
      <c r="L219" s="136" t="e">
        <f>Tabela8[[#This Row],[Latas a Pagar]]*#REF!</f>
        <v>#VALUE!</v>
      </c>
    </row>
    <row r="220" spans="2:12" x14ac:dyDescent="0.3">
      <c r="B220" s="143">
        <f>VALUE('CONTROLE DE PRODUÇÃO'!B219)</f>
        <v>0</v>
      </c>
      <c r="C220" s="142" t="str">
        <f>IFERROR(VLOOKUP(Tabela8[[#This Row],[ID]],Tabela7[],2,0),"")</f>
        <v/>
      </c>
      <c r="D220" s="142" t="e">
        <f>VLOOKUP(Tabela8[[#This Row],[ID]],CADASTROS!$B$3:$I$1946,3,0)</f>
        <v>#N/A</v>
      </c>
      <c r="E220" s="143" t="str">
        <f>IFERROR(VLOOKUP(Tabela8[[#This Row],[ID]],CADASTROS!$B$3:$I$1946,4,0),"")</f>
        <v/>
      </c>
      <c r="F220" s="143" t="str">
        <f>IFERROR(VLOOKUP(Tabela8[[#This Row],[ID]],CADASTROS!$B$3:$I$1946,5,0),"")</f>
        <v/>
      </c>
      <c r="G220" s="143" t="str">
        <f>IFERROR(VLOOKUP(Tabela8[[#This Row],[ID]],CADASTROS!$B$3:$I$1946,6,0),"")</f>
        <v/>
      </c>
      <c r="H220" s="143" t="str">
        <f>IFERROR(VLOOKUP(Tabela8[[#This Row],[ID]],CADASTROS!$B$3:$I$1946,7,0),"")</f>
        <v/>
      </c>
      <c r="I220"/>
      <c r="J220"/>
      <c r="K220" s="135" t="str">
        <f>IFERROR(VLOOKUP(Tabela8[[#This Row],[ID]],Tabela7[],11,0),"")</f>
        <v/>
      </c>
      <c r="L220" s="136" t="e">
        <f>Tabela8[[#This Row],[Latas a Pagar]]*#REF!</f>
        <v>#VALUE!</v>
      </c>
    </row>
    <row r="221" spans="2:12" x14ac:dyDescent="0.3">
      <c r="B221" s="143">
        <f>VALUE('CONTROLE DE PRODUÇÃO'!B220)</f>
        <v>0</v>
      </c>
      <c r="C221" s="142" t="str">
        <f>IFERROR(VLOOKUP(Tabela8[[#This Row],[ID]],Tabela7[],2,0),"")</f>
        <v/>
      </c>
      <c r="D221" s="142" t="e">
        <f>VLOOKUP(Tabela8[[#This Row],[ID]],CADASTROS!$B$3:$I$1946,3,0)</f>
        <v>#N/A</v>
      </c>
      <c r="E221" s="143" t="str">
        <f>IFERROR(VLOOKUP(Tabela8[[#This Row],[ID]],CADASTROS!$B$3:$I$1946,4,0),"")</f>
        <v/>
      </c>
      <c r="F221" s="143" t="str">
        <f>IFERROR(VLOOKUP(Tabela8[[#This Row],[ID]],CADASTROS!$B$3:$I$1946,5,0),"")</f>
        <v/>
      </c>
      <c r="G221" s="143" t="str">
        <f>IFERROR(VLOOKUP(Tabela8[[#This Row],[ID]],CADASTROS!$B$3:$I$1946,6,0),"")</f>
        <v/>
      </c>
      <c r="H221" s="143" t="str">
        <f>IFERROR(VLOOKUP(Tabela8[[#This Row],[ID]],CADASTROS!$B$3:$I$1946,7,0),"")</f>
        <v/>
      </c>
      <c r="I221"/>
      <c r="J221"/>
      <c r="K221" s="135" t="str">
        <f>IFERROR(VLOOKUP(Tabela8[[#This Row],[ID]],Tabela7[],11,0),"")</f>
        <v/>
      </c>
      <c r="L221" s="136" t="e">
        <f>Tabela8[[#This Row],[Latas a Pagar]]*#REF!</f>
        <v>#VALUE!</v>
      </c>
    </row>
    <row r="222" spans="2:12" x14ac:dyDescent="0.3">
      <c r="B222" s="143">
        <f>VALUE('CONTROLE DE PRODUÇÃO'!B221)</f>
        <v>0</v>
      </c>
      <c r="C222" s="142" t="str">
        <f>IFERROR(VLOOKUP(Tabela8[[#This Row],[ID]],Tabela7[],2,0),"")</f>
        <v/>
      </c>
      <c r="D222" s="142" t="e">
        <f>VLOOKUP(Tabela8[[#This Row],[ID]],CADASTROS!$B$3:$I$1946,3,0)</f>
        <v>#N/A</v>
      </c>
      <c r="E222" s="143" t="str">
        <f>IFERROR(VLOOKUP(Tabela8[[#This Row],[ID]],CADASTROS!$B$3:$I$1946,4,0),"")</f>
        <v/>
      </c>
      <c r="F222" s="143" t="str">
        <f>IFERROR(VLOOKUP(Tabela8[[#This Row],[ID]],CADASTROS!$B$3:$I$1946,5,0),"")</f>
        <v/>
      </c>
      <c r="G222" s="143" t="str">
        <f>IFERROR(VLOOKUP(Tabela8[[#This Row],[ID]],CADASTROS!$B$3:$I$1946,6,0),"")</f>
        <v/>
      </c>
      <c r="H222" s="143" t="str">
        <f>IFERROR(VLOOKUP(Tabela8[[#This Row],[ID]],CADASTROS!$B$3:$I$1946,7,0),"")</f>
        <v/>
      </c>
      <c r="I222"/>
      <c r="J222"/>
      <c r="K222" s="135" t="str">
        <f>IFERROR(VLOOKUP(Tabela8[[#This Row],[ID]],Tabela7[],11,0),"")</f>
        <v/>
      </c>
      <c r="L222" s="136" t="e">
        <f>Tabela8[[#This Row],[Latas a Pagar]]*#REF!</f>
        <v>#VALUE!</v>
      </c>
    </row>
    <row r="223" spans="2:12" x14ac:dyDescent="0.3">
      <c r="B223" s="143">
        <f>VALUE('CONTROLE DE PRODUÇÃO'!B222)</f>
        <v>0</v>
      </c>
      <c r="C223" s="142" t="str">
        <f>IFERROR(VLOOKUP(Tabela8[[#This Row],[ID]],Tabela7[],2,0),"")</f>
        <v/>
      </c>
      <c r="D223" s="142" t="e">
        <f>VLOOKUP(Tabela8[[#This Row],[ID]],CADASTROS!$B$3:$I$1946,3,0)</f>
        <v>#N/A</v>
      </c>
      <c r="E223" s="143" t="str">
        <f>IFERROR(VLOOKUP(Tabela8[[#This Row],[ID]],CADASTROS!$B$3:$I$1946,4,0),"")</f>
        <v/>
      </c>
      <c r="F223" s="143" t="str">
        <f>IFERROR(VLOOKUP(Tabela8[[#This Row],[ID]],CADASTROS!$B$3:$I$1946,5,0),"")</f>
        <v/>
      </c>
      <c r="G223" s="143" t="str">
        <f>IFERROR(VLOOKUP(Tabela8[[#This Row],[ID]],CADASTROS!$B$3:$I$1946,6,0),"")</f>
        <v/>
      </c>
      <c r="H223" s="143" t="str">
        <f>IFERROR(VLOOKUP(Tabela8[[#This Row],[ID]],CADASTROS!$B$3:$I$1946,7,0),"")</f>
        <v/>
      </c>
      <c r="I223"/>
      <c r="J223"/>
      <c r="K223" s="135" t="str">
        <f>IFERROR(VLOOKUP(Tabela8[[#This Row],[ID]],Tabela7[],11,0),"")</f>
        <v/>
      </c>
      <c r="L223" s="136" t="e">
        <f>Tabela8[[#This Row],[Latas a Pagar]]*#REF!</f>
        <v>#VALUE!</v>
      </c>
    </row>
    <row r="224" spans="2:12" x14ac:dyDescent="0.3">
      <c r="B224" s="143">
        <f>VALUE('CONTROLE DE PRODUÇÃO'!B223)</f>
        <v>0</v>
      </c>
      <c r="C224" s="142" t="str">
        <f>IFERROR(VLOOKUP(Tabela8[[#This Row],[ID]],Tabela7[],2,0),"")</f>
        <v/>
      </c>
      <c r="D224" s="142" t="e">
        <f>VLOOKUP(Tabela8[[#This Row],[ID]],CADASTROS!$B$3:$I$1946,3,0)</f>
        <v>#N/A</v>
      </c>
      <c r="E224" s="143" t="str">
        <f>IFERROR(VLOOKUP(Tabela8[[#This Row],[ID]],CADASTROS!$B$3:$I$1946,4,0),"")</f>
        <v/>
      </c>
      <c r="F224" s="143" t="str">
        <f>IFERROR(VLOOKUP(Tabela8[[#This Row],[ID]],CADASTROS!$B$3:$I$1946,5,0),"")</f>
        <v/>
      </c>
      <c r="G224" s="143" t="str">
        <f>IFERROR(VLOOKUP(Tabela8[[#This Row],[ID]],CADASTROS!$B$3:$I$1946,6,0),"")</f>
        <v/>
      </c>
      <c r="H224" s="143" t="str">
        <f>IFERROR(VLOOKUP(Tabela8[[#This Row],[ID]],CADASTROS!$B$3:$I$1946,7,0),"")</f>
        <v/>
      </c>
      <c r="I224"/>
      <c r="J224"/>
      <c r="K224" s="135" t="str">
        <f>IFERROR(VLOOKUP(Tabela8[[#This Row],[ID]],Tabela7[],11,0),"")</f>
        <v/>
      </c>
      <c r="L224" s="136" t="e">
        <f>Tabela8[[#This Row],[Latas a Pagar]]*#REF!</f>
        <v>#VALUE!</v>
      </c>
    </row>
    <row r="225" spans="2:12" x14ac:dyDescent="0.3">
      <c r="B225" s="143">
        <f>VALUE('CONTROLE DE PRODUÇÃO'!B224)</f>
        <v>0</v>
      </c>
      <c r="C225" s="142" t="str">
        <f>IFERROR(VLOOKUP(Tabela8[[#This Row],[ID]],Tabela7[],2,0),"")</f>
        <v/>
      </c>
      <c r="D225" s="142" t="e">
        <f>VLOOKUP(Tabela8[[#This Row],[ID]],CADASTROS!$B$3:$I$1946,3,0)</f>
        <v>#N/A</v>
      </c>
      <c r="E225" s="143" t="str">
        <f>IFERROR(VLOOKUP(Tabela8[[#This Row],[ID]],CADASTROS!$B$3:$I$1946,4,0),"")</f>
        <v/>
      </c>
      <c r="F225" s="143" t="str">
        <f>IFERROR(VLOOKUP(Tabela8[[#This Row],[ID]],CADASTROS!$B$3:$I$1946,5,0),"")</f>
        <v/>
      </c>
      <c r="G225" s="143" t="str">
        <f>IFERROR(VLOOKUP(Tabela8[[#This Row],[ID]],CADASTROS!$B$3:$I$1946,6,0),"")</f>
        <v/>
      </c>
      <c r="H225" s="143" t="str">
        <f>IFERROR(VLOOKUP(Tabela8[[#This Row],[ID]],CADASTROS!$B$3:$I$1946,7,0),"")</f>
        <v/>
      </c>
      <c r="I225"/>
      <c r="J225"/>
      <c r="K225" s="135" t="str">
        <f>IFERROR(VLOOKUP(Tabela8[[#This Row],[ID]],Tabela7[],11,0),"")</f>
        <v/>
      </c>
      <c r="L225" s="136" t="e">
        <f>Tabela8[[#This Row],[Latas a Pagar]]*#REF!</f>
        <v>#VALUE!</v>
      </c>
    </row>
    <row r="226" spans="2:12" x14ac:dyDescent="0.3">
      <c r="B226" s="143">
        <f>VALUE('CONTROLE DE PRODUÇÃO'!B225)</f>
        <v>0</v>
      </c>
      <c r="C226" s="142" t="str">
        <f>IFERROR(VLOOKUP(Tabela8[[#This Row],[ID]],Tabela7[],2,0),"")</f>
        <v/>
      </c>
      <c r="D226" s="142" t="e">
        <f>VLOOKUP(Tabela8[[#This Row],[ID]],CADASTROS!$B$3:$I$1946,3,0)</f>
        <v>#N/A</v>
      </c>
      <c r="E226" s="143" t="str">
        <f>IFERROR(VLOOKUP(Tabela8[[#This Row],[ID]],CADASTROS!$B$3:$I$1946,4,0),"")</f>
        <v/>
      </c>
      <c r="F226" s="143" t="str">
        <f>IFERROR(VLOOKUP(Tabela8[[#This Row],[ID]],CADASTROS!$B$3:$I$1946,5,0),"")</f>
        <v/>
      </c>
      <c r="G226" s="143" t="str">
        <f>IFERROR(VLOOKUP(Tabela8[[#This Row],[ID]],CADASTROS!$B$3:$I$1946,6,0),"")</f>
        <v/>
      </c>
      <c r="H226" s="143" t="str">
        <f>IFERROR(VLOOKUP(Tabela8[[#This Row],[ID]],CADASTROS!$B$3:$I$1946,7,0),"")</f>
        <v/>
      </c>
      <c r="I226"/>
      <c r="J226"/>
      <c r="K226" s="135" t="str">
        <f>IFERROR(VLOOKUP(Tabela8[[#This Row],[ID]],Tabela7[],11,0),"")</f>
        <v/>
      </c>
      <c r="L226" s="136" t="e">
        <f>Tabela8[[#This Row],[Latas a Pagar]]*#REF!</f>
        <v>#VALUE!</v>
      </c>
    </row>
    <row r="227" spans="2:12" x14ac:dyDescent="0.3">
      <c r="B227" s="143">
        <f>VALUE('CONTROLE DE PRODUÇÃO'!B226)</f>
        <v>0</v>
      </c>
      <c r="C227" s="142" t="str">
        <f>IFERROR(VLOOKUP(Tabela8[[#This Row],[ID]],Tabela7[],2,0),"")</f>
        <v/>
      </c>
      <c r="D227" s="142" t="e">
        <f>VLOOKUP(Tabela8[[#This Row],[ID]],CADASTROS!$B$3:$I$1946,3,0)</f>
        <v>#N/A</v>
      </c>
      <c r="E227" s="143" t="str">
        <f>IFERROR(VLOOKUP(Tabela8[[#This Row],[ID]],CADASTROS!$B$3:$I$1946,4,0),"")</f>
        <v/>
      </c>
      <c r="F227" s="143" t="str">
        <f>IFERROR(VLOOKUP(Tabela8[[#This Row],[ID]],CADASTROS!$B$3:$I$1946,5,0),"")</f>
        <v/>
      </c>
      <c r="G227" s="143" t="str">
        <f>IFERROR(VLOOKUP(Tabela8[[#This Row],[ID]],CADASTROS!$B$3:$I$1946,6,0),"")</f>
        <v/>
      </c>
      <c r="H227" s="143" t="str">
        <f>IFERROR(VLOOKUP(Tabela8[[#This Row],[ID]],CADASTROS!$B$3:$I$1946,7,0),"")</f>
        <v/>
      </c>
      <c r="I227"/>
      <c r="J227"/>
      <c r="K227" s="135" t="str">
        <f>IFERROR(VLOOKUP(Tabela8[[#This Row],[ID]],Tabela7[],11,0),"")</f>
        <v/>
      </c>
      <c r="L227" s="136" t="e">
        <f>Tabela8[[#This Row],[Latas a Pagar]]*#REF!</f>
        <v>#VALUE!</v>
      </c>
    </row>
    <row r="228" spans="2:12" x14ac:dyDescent="0.3">
      <c r="B228" s="143">
        <f>VALUE('CONTROLE DE PRODUÇÃO'!B227)</f>
        <v>0</v>
      </c>
      <c r="C228" s="142" t="str">
        <f>IFERROR(VLOOKUP(Tabela8[[#This Row],[ID]],Tabela7[],2,0),"")</f>
        <v/>
      </c>
      <c r="D228" s="142" t="e">
        <f>VLOOKUP(Tabela8[[#This Row],[ID]],CADASTROS!$B$3:$I$1946,3,0)</f>
        <v>#N/A</v>
      </c>
      <c r="E228" s="143" t="str">
        <f>IFERROR(VLOOKUP(Tabela8[[#This Row],[ID]],CADASTROS!$B$3:$I$1946,4,0),"")</f>
        <v/>
      </c>
      <c r="F228" s="143" t="str">
        <f>IFERROR(VLOOKUP(Tabela8[[#This Row],[ID]],CADASTROS!$B$3:$I$1946,5,0),"")</f>
        <v/>
      </c>
      <c r="G228" s="143" t="str">
        <f>IFERROR(VLOOKUP(Tabela8[[#This Row],[ID]],CADASTROS!$B$3:$I$1946,6,0),"")</f>
        <v/>
      </c>
      <c r="H228" s="143" t="str">
        <f>IFERROR(VLOOKUP(Tabela8[[#This Row],[ID]],CADASTROS!$B$3:$I$1946,7,0),"")</f>
        <v/>
      </c>
      <c r="I228"/>
      <c r="J228"/>
      <c r="K228" s="135" t="str">
        <f>IFERROR(VLOOKUP(Tabela8[[#This Row],[ID]],Tabela7[],11,0),"")</f>
        <v/>
      </c>
      <c r="L228" s="136" t="e">
        <f>Tabela8[[#This Row],[Latas a Pagar]]*#REF!</f>
        <v>#VALUE!</v>
      </c>
    </row>
    <row r="229" spans="2:12" x14ac:dyDescent="0.3">
      <c r="B229" s="143">
        <f>VALUE('CONTROLE DE PRODUÇÃO'!B228)</f>
        <v>0</v>
      </c>
      <c r="C229" s="142" t="str">
        <f>IFERROR(VLOOKUP(Tabela8[[#This Row],[ID]],Tabela7[],2,0),"")</f>
        <v/>
      </c>
      <c r="D229" s="142" t="e">
        <f>VLOOKUP(Tabela8[[#This Row],[ID]],CADASTROS!$B$3:$I$1946,3,0)</f>
        <v>#N/A</v>
      </c>
      <c r="E229" s="143" t="str">
        <f>IFERROR(VLOOKUP(Tabela8[[#This Row],[ID]],CADASTROS!$B$3:$I$1946,4,0),"")</f>
        <v/>
      </c>
      <c r="F229" s="143" t="str">
        <f>IFERROR(VLOOKUP(Tabela8[[#This Row],[ID]],CADASTROS!$B$3:$I$1946,5,0),"")</f>
        <v/>
      </c>
      <c r="G229" s="143" t="str">
        <f>IFERROR(VLOOKUP(Tabela8[[#This Row],[ID]],CADASTROS!$B$3:$I$1946,6,0),"")</f>
        <v/>
      </c>
      <c r="H229" s="143" t="str">
        <f>IFERROR(VLOOKUP(Tabela8[[#This Row],[ID]],CADASTROS!$B$3:$I$1946,7,0),"")</f>
        <v/>
      </c>
      <c r="I229"/>
      <c r="J229"/>
      <c r="K229" s="135" t="str">
        <f>IFERROR(VLOOKUP(Tabela8[[#This Row],[ID]],Tabela7[],11,0),"")</f>
        <v/>
      </c>
      <c r="L229" s="136" t="e">
        <f>Tabela8[[#This Row],[Latas a Pagar]]*#REF!</f>
        <v>#VALUE!</v>
      </c>
    </row>
    <row r="230" spans="2:12" x14ac:dyDescent="0.3">
      <c r="B230" s="143">
        <f>VALUE('CONTROLE DE PRODUÇÃO'!B229)</f>
        <v>0</v>
      </c>
      <c r="C230" s="142" t="str">
        <f>IFERROR(VLOOKUP(Tabela8[[#This Row],[ID]],Tabela7[],2,0),"")</f>
        <v/>
      </c>
      <c r="D230" s="142" t="e">
        <f>VLOOKUP(Tabela8[[#This Row],[ID]],CADASTROS!$B$3:$I$1946,3,0)</f>
        <v>#N/A</v>
      </c>
      <c r="E230" s="143" t="str">
        <f>IFERROR(VLOOKUP(Tabela8[[#This Row],[ID]],CADASTROS!$B$3:$I$1946,4,0),"")</f>
        <v/>
      </c>
      <c r="F230" s="143" t="str">
        <f>IFERROR(VLOOKUP(Tabela8[[#This Row],[ID]],CADASTROS!$B$3:$I$1946,5,0),"")</f>
        <v/>
      </c>
      <c r="G230" s="143" t="str">
        <f>IFERROR(VLOOKUP(Tabela8[[#This Row],[ID]],CADASTROS!$B$3:$I$1946,6,0),"")</f>
        <v/>
      </c>
      <c r="H230" s="143" t="str">
        <f>IFERROR(VLOOKUP(Tabela8[[#This Row],[ID]],CADASTROS!$B$3:$I$1946,7,0),"")</f>
        <v/>
      </c>
      <c r="I230"/>
      <c r="J230"/>
      <c r="K230" s="135" t="str">
        <f>IFERROR(VLOOKUP(Tabela8[[#This Row],[ID]],Tabela7[],11,0),"")</f>
        <v/>
      </c>
      <c r="L230" s="136" t="e">
        <f>Tabela8[[#This Row],[Latas a Pagar]]*#REF!</f>
        <v>#VALUE!</v>
      </c>
    </row>
    <row r="231" spans="2:12" x14ac:dyDescent="0.3">
      <c r="B231" s="143">
        <f>VALUE('CONTROLE DE PRODUÇÃO'!B230)</f>
        <v>0</v>
      </c>
      <c r="C231" s="142" t="str">
        <f>IFERROR(VLOOKUP(Tabela8[[#This Row],[ID]],Tabela7[],2,0),"")</f>
        <v/>
      </c>
      <c r="D231" s="142" t="e">
        <f>VLOOKUP(Tabela8[[#This Row],[ID]],CADASTROS!$B$3:$I$1946,3,0)</f>
        <v>#N/A</v>
      </c>
      <c r="E231" s="143" t="str">
        <f>IFERROR(VLOOKUP(Tabela8[[#This Row],[ID]],CADASTROS!$B$3:$I$1946,4,0),"")</f>
        <v/>
      </c>
      <c r="F231" s="143" t="str">
        <f>IFERROR(VLOOKUP(Tabela8[[#This Row],[ID]],CADASTROS!$B$3:$I$1946,5,0),"")</f>
        <v/>
      </c>
      <c r="G231" s="143" t="str">
        <f>IFERROR(VLOOKUP(Tabela8[[#This Row],[ID]],CADASTROS!$B$3:$I$1946,6,0),"")</f>
        <v/>
      </c>
      <c r="H231" s="143" t="str">
        <f>IFERROR(VLOOKUP(Tabela8[[#This Row],[ID]],CADASTROS!$B$3:$I$1946,7,0),"")</f>
        <v/>
      </c>
      <c r="I231"/>
      <c r="J231"/>
      <c r="K231" s="135" t="str">
        <f>IFERROR(VLOOKUP(Tabela8[[#This Row],[ID]],Tabela7[],11,0),"")</f>
        <v/>
      </c>
      <c r="L231" s="136" t="e">
        <f>Tabela8[[#This Row],[Latas a Pagar]]*#REF!</f>
        <v>#VALUE!</v>
      </c>
    </row>
    <row r="232" spans="2:12" x14ac:dyDescent="0.3">
      <c r="B232" s="143">
        <f>VALUE('CONTROLE DE PRODUÇÃO'!B231)</f>
        <v>0</v>
      </c>
      <c r="C232" s="142" t="str">
        <f>IFERROR(VLOOKUP(Tabela8[[#This Row],[ID]],Tabela7[],2,0),"")</f>
        <v/>
      </c>
      <c r="D232" s="142" t="e">
        <f>VLOOKUP(Tabela8[[#This Row],[ID]],CADASTROS!$B$3:$I$1946,3,0)</f>
        <v>#N/A</v>
      </c>
      <c r="E232" s="143" t="str">
        <f>IFERROR(VLOOKUP(Tabela8[[#This Row],[ID]],CADASTROS!$B$3:$I$1946,4,0),"")</f>
        <v/>
      </c>
      <c r="F232" s="143" t="str">
        <f>IFERROR(VLOOKUP(Tabela8[[#This Row],[ID]],CADASTROS!$B$3:$I$1946,5,0),"")</f>
        <v/>
      </c>
      <c r="G232" s="143" t="str">
        <f>IFERROR(VLOOKUP(Tabela8[[#This Row],[ID]],CADASTROS!$B$3:$I$1946,6,0),"")</f>
        <v/>
      </c>
      <c r="H232" s="143" t="str">
        <f>IFERROR(VLOOKUP(Tabela8[[#This Row],[ID]],CADASTROS!$B$3:$I$1946,7,0),"")</f>
        <v/>
      </c>
      <c r="I232"/>
      <c r="J232"/>
      <c r="K232" s="135" t="str">
        <f>IFERROR(VLOOKUP(Tabela8[[#This Row],[ID]],Tabela7[],11,0),"")</f>
        <v/>
      </c>
      <c r="L232" s="136" t="e">
        <f>Tabela8[[#This Row],[Latas a Pagar]]*#REF!</f>
        <v>#VALUE!</v>
      </c>
    </row>
    <row r="233" spans="2:12" x14ac:dyDescent="0.3">
      <c r="B233" s="143">
        <f>VALUE('CONTROLE DE PRODUÇÃO'!B232)</f>
        <v>0</v>
      </c>
      <c r="C233" s="142" t="str">
        <f>IFERROR(VLOOKUP(Tabela8[[#This Row],[ID]],Tabela7[],2,0),"")</f>
        <v/>
      </c>
      <c r="D233" s="142" t="e">
        <f>VLOOKUP(Tabela8[[#This Row],[ID]],CADASTROS!$B$3:$I$1946,3,0)</f>
        <v>#N/A</v>
      </c>
      <c r="E233" s="143" t="str">
        <f>IFERROR(VLOOKUP(Tabela8[[#This Row],[ID]],CADASTROS!$B$3:$I$1946,4,0),"")</f>
        <v/>
      </c>
      <c r="F233" s="143" t="str">
        <f>IFERROR(VLOOKUP(Tabela8[[#This Row],[ID]],CADASTROS!$B$3:$I$1946,5,0),"")</f>
        <v/>
      </c>
      <c r="G233" s="143" t="str">
        <f>IFERROR(VLOOKUP(Tabela8[[#This Row],[ID]],CADASTROS!$B$3:$I$1946,6,0),"")</f>
        <v/>
      </c>
      <c r="H233" s="143" t="str">
        <f>IFERROR(VLOOKUP(Tabela8[[#This Row],[ID]],CADASTROS!$B$3:$I$1946,7,0),"")</f>
        <v/>
      </c>
      <c r="I233"/>
      <c r="J233"/>
      <c r="K233" s="135" t="str">
        <f>IFERROR(VLOOKUP(Tabela8[[#This Row],[ID]],Tabela7[],11,0),"")</f>
        <v/>
      </c>
      <c r="L233" s="136" t="e">
        <f>Tabela8[[#This Row],[Latas a Pagar]]*#REF!</f>
        <v>#VALUE!</v>
      </c>
    </row>
    <row r="234" spans="2:12" x14ac:dyDescent="0.3">
      <c r="B234" s="143">
        <f>VALUE('CONTROLE DE PRODUÇÃO'!B233)</f>
        <v>0</v>
      </c>
      <c r="C234" s="142" t="str">
        <f>IFERROR(VLOOKUP(Tabela8[[#This Row],[ID]],Tabela7[],2,0),"")</f>
        <v/>
      </c>
      <c r="D234" s="142" t="e">
        <f>VLOOKUP(Tabela8[[#This Row],[ID]],CADASTROS!$B$3:$I$1946,3,0)</f>
        <v>#N/A</v>
      </c>
      <c r="E234" s="143" t="str">
        <f>IFERROR(VLOOKUP(Tabela8[[#This Row],[ID]],CADASTROS!$B$3:$I$1946,4,0),"")</f>
        <v/>
      </c>
      <c r="F234" s="143" t="str">
        <f>IFERROR(VLOOKUP(Tabela8[[#This Row],[ID]],CADASTROS!$B$3:$I$1946,5,0),"")</f>
        <v/>
      </c>
      <c r="G234" s="143" t="str">
        <f>IFERROR(VLOOKUP(Tabela8[[#This Row],[ID]],CADASTROS!$B$3:$I$1946,6,0),"")</f>
        <v/>
      </c>
      <c r="H234" s="143" t="str">
        <f>IFERROR(VLOOKUP(Tabela8[[#This Row],[ID]],CADASTROS!$B$3:$I$1946,7,0),"")</f>
        <v/>
      </c>
      <c r="I234"/>
      <c r="J234"/>
      <c r="K234" s="135" t="str">
        <f>IFERROR(VLOOKUP(Tabela8[[#This Row],[ID]],Tabela7[],11,0),"")</f>
        <v/>
      </c>
      <c r="L234" s="136" t="e">
        <f>Tabela8[[#This Row],[Latas a Pagar]]*#REF!</f>
        <v>#VALUE!</v>
      </c>
    </row>
    <row r="235" spans="2:12" x14ac:dyDescent="0.3">
      <c r="B235" s="143">
        <f>VALUE('CONTROLE DE PRODUÇÃO'!B234)</f>
        <v>0</v>
      </c>
      <c r="C235" s="142" t="str">
        <f>IFERROR(VLOOKUP(Tabela8[[#This Row],[ID]],Tabela7[],2,0),"")</f>
        <v/>
      </c>
      <c r="D235" s="142" t="e">
        <f>VLOOKUP(Tabela8[[#This Row],[ID]],CADASTROS!$B$3:$I$1946,3,0)</f>
        <v>#N/A</v>
      </c>
      <c r="E235" s="143" t="str">
        <f>IFERROR(VLOOKUP(Tabela8[[#This Row],[ID]],CADASTROS!$B$3:$I$1946,4,0),"")</f>
        <v/>
      </c>
      <c r="F235" s="143" t="str">
        <f>IFERROR(VLOOKUP(Tabela8[[#This Row],[ID]],CADASTROS!$B$3:$I$1946,5,0),"")</f>
        <v/>
      </c>
      <c r="G235" s="143" t="str">
        <f>IFERROR(VLOOKUP(Tabela8[[#This Row],[ID]],CADASTROS!$B$3:$I$1946,6,0),"")</f>
        <v/>
      </c>
      <c r="H235" s="143" t="str">
        <f>IFERROR(VLOOKUP(Tabela8[[#This Row],[ID]],CADASTROS!$B$3:$I$1946,7,0),"")</f>
        <v/>
      </c>
      <c r="I235"/>
      <c r="J235"/>
      <c r="K235" s="135" t="str">
        <f>IFERROR(VLOOKUP(Tabela8[[#This Row],[ID]],Tabela7[],11,0),"")</f>
        <v/>
      </c>
      <c r="L235" s="136" t="e">
        <f>Tabela8[[#This Row],[Latas a Pagar]]*#REF!</f>
        <v>#VALUE!</v>
      </c>
    </row>
    <row r="236" spans="2:12" x14ac:dyDescent="0.3">
      <c r="B236" s="143">
        <f>VALUE('CONTROLE DE PRODUÇÃO'!B235)</f>
        <v>0</v>
      </c>
      <c r="C236" s="142" t="str">
        <f>IFERROR(VLOOKUP(Tabela8[[#This Row],[ID]],Tabela7[],2,0),"")</f>
        <v/>
      </c>
      <c r="D236" s="142" t="e">
        <f>VLOOKUP(Tabela8[[#This Row],[ID]],CADASTROS!$B$3:$I$1946,3,0)</f>
        <v>#N/A</v>
      </c>
      <c r="E236" s="143" t="str">
        <f>IFERROR(VLOOKUP(Tabela8[[#This Row],[ID]],CADASTROS!$B$3:$I$1946,4,0),"")</f>
        <v/>
      </c>
      <c r="F236" s="143" t="str">
        <f>IFERROR(VLOOKUP(Tabela8[[#This Row],[ID]],CADASTROS!$B$3:$I$1946,5,0),"")</f>
        <v/>
      </c>
      <c r="G236" s="143" t="str">
        <f>IFERROR(VLOOKUP(Tabela8[[#This Row],[ID]],CADASTROS!$B$3:$I$1946,6,0),"")</f>
        <v/>
      </c>
      <c r="H236" s="143" t="str">
        <f>IFERROR(VLOOKUP(Tabela8[[#This Row],[ID]],CADASTROS!$B$3:$I$1946,7,0),"")</f>
        <v/>
      </c>
      <c r="I236"/>
      <c r="J236"/>
      <c r="K236" s="135" t="str">
        <f>IFERROR(VLOOKUP(Tabela8[[#This Row],[ID]],Tabela7[],11,0),"")</f>
        <v/>
      </c>
      <c r="L236" s="136" t="e">
        <f>Tabela8[[#This Row],[Latas a Pagar]]*#REF!</f>
        <v>#VALUE!</v>
      </c>
    </row>
    <row r="237" spans="2:12" x14ac:dyDescent="0.3">
      <c r="B237" s="143">
        <f>VALUE('CONTROLE DE PRODUÇÃO'!B236)</f>
        <v>0</v>
      </c>
      <c r="C237" s="142" t="str">
        <f>IFERROR(VLOOKUP(Tabela8[[#This Row],[ID]],Tabela7[],2,0),"")</f>
        <v/>
      </c>
      <c r="D237" s="142" t="e">
        <f>VLOOKUP(Tabela8[[#This Row],[ID]],CADASTROS!$B$3:$I$1946,3,0)</f>
        <v>#N/A</v>
      </c>
      <c r="E237" s="143" t="str">
        <f>IFERROR(VLOOKUP(Tabela8[[#This Row],[ID]],CADASTROS!$B$3:$I$1946,4,0),"")</f>
        <v/>
      </c>
      <c r="F237" s="143" t="str">
        <f>IFERROR(VLOOKUP(Tabela8[[#This Row],[ID]],CADASTROS!$B$3:$I$1946,5,0),"")</f>
        <v/>
      </c>
      <c r="G237" s="143" t="str">
        <f>IFERROR(VLOOKUP(Tabela8[[#This Row],[ID]],CADASTROS!$B$3:$I$1946,6,0),"")</f>
        <v/>
      </c>
      <c r="H237" s="143" t="str">
        <f>IFERROR(VLOOKUP(Tabela8[[#This Row],[ID]],CADASTROS!$B$3:$I$1946,7,0),"")</f>
        <v/>
      </c>
      <c r="I237"/>
      <c r="J237"/>
      <c r="K237" s="135" t="str">
        <f>IFERROR(VLOOKUP(Tabela8[[#This Row],[ID]],Tabela7[],11,0),"")</f>
        <v/>
      </c>
      <c r="L237" s="136" t="e">
        <f>Tabela8[[#This Row],[Latas a Pagar]]*#REF!</f>
        <v>#VALUE!</v>
      </c>
    </row>
    <row r="238" spans="2:12" x14ac:dyDescent="0.3">
      <c r="B238" s="143">
        <f>VALUE('CONTROLE DE PRODUÇÃO'!B237)</f>
        <v>0</v>
      </c>
      <c r="C238" s="142" t="str">
        <f>IFERROR(VLOOKUP(Tabela8[[#This Row],[ID]],Tabela7[],2,0),"")</f>
        <v/>
      </c>
      <c r="D238" s="142" t="e">
        <f>VLOOKUP(Tabela8[[#This Row],[ID]],CADASTROS!$B$3:$I$1946,3,0)</f>
        <v>#N/A</v>
      </c>
      <c r="E238" s="143" t="str">
        <f>IFERROR(VLOOKUP(Tabela8[[#This Row],[ID]],CADASTROS!$B$3:$I$1946,4,0),"")</f>
        <v/>
      </c>
      <c r="F238" s="143" t="str">
        <f>IFERROR(VLOOKUP(Tabela8[[#This Row],[ID]],CADASTROS!$B$3:$I$1946,5,0),"")</f>
        <v/>
      </c>
      <c r="G238" s="143" t="str">
        <f>IFERROR(VLOOKUP(Tabela8[[#This Row],[ID]],CADASTROS!$B$3:$I$1946,6,0),"")</f>
        <v/>
      </c>
      <c r="H238" s="143" t="str">
        <f>IFERROR(VLOOKUP(Tabela8[[#This Row],[ID]],CADASTROS!$B$3:$I$1946,7,0),"")</f>
        <v/>
      </c>
      <c r="I238"/>
      <c r="J238"/>
      <c r="K238" s="135" t="str">
        <f>IFERROR(VLOOKUP(Tabela8[[#This Row],[ID]],Tabela7[],11,0),"")</f>
        <v/>
      </c>
      <c r="L238" s="136" t="e">
        <f>Tabela8[[#This Row],[Latas a Pagar]]*#REF!</f>
        <v>#VALUE!</v>
      </c>
    </row>
    <row r="239" spans="2:12" x14ac:dyDescent="0.3">
      <c r="B239" s="143">
        <f>VALUE('CONTROLE DE PRODUÇÃO'!B238)</f>
        <v>0</v>
      </c>
      <c r="C239" s="142" t="str">
        <f>IFERROR(VLOOKUP(Tabela8[[#This Row],[ID]],Tabela7[],2,0),"")</f>
        <v/>
      </c>
      <c r="D239" s="142" t="e">
        <f>VLOOKUP(Tabela8[[#This Row],[ID]],CADASTROS!$B$3:$I$1946,3,0)</f>
        <v>#N/A</v>
      </c>
      <c r="E239" s="143" t="str">
        <f>IFERROR(VLOOKUP(Tabela8[[#This Row],[ID]],CADASTROS!$B$3:$I$1946,4,0),"")</f>
        <v/>
      </c>
      <c r="F239" s="143" t="str">
        <f>IFERROR(VLOOKUP(Tabela8[[#This Row],[ID]],CADASTROS!$B$3:$I$1946,5,0),"")</f>
        <v/>
      </c>
      <c r="G239" s="143" t="str">
        <f>IFERROR(VLOOKUP(Tabela8[[#This Row],[ID]],CADASTROS!$B$3:$I$1946,6,0),"")</f>
        <v/>
      </c>
      <c r="H239" s="143" t="str">
        <f>IFERROR(VLOOKUP(Tabela8[[#This Row],[ID]],CADASTROS!$B$3:$I$1946,7,0),"")</f>
        <v/>
      </c>
      <c r="I239"/>
      <c r="J239"/>
      <c r="K239" s="135" t="str">
        <f>IFERROR(VLOOKUP(Tabela8[[#This Row],[ID]],Tabela7[],11,0),"")</f>
        <v/>
      </c>
      <c r="L239" s="136" t="e">
        <f>Tabela8[[#This Row],[Latas a Pagar]]*#REF!</f>
        <v>#VALUE!</v>
      </c>
    </row>
    <row r="240" spans="2:12" x14ac:dyDescent="0.3">
      <c r="B240" s="143">
        <f>VALUE('CONTROLE DE PRODUÇÃO'!B239)</f>
        <v>0</v>
      </c>
      <c r="C240" s="142" t="str">
        <f>IFERROR(VLOOKUP(Tabela8[[#This Row],[ID]],Tabela7[],2,0),"")</f>
        <v/>
      </c>
      <c r="D240" s="142" t="e">
        <f>VLOOKUP(Tabela8[[#This Row],[ID]],CADASTROS!$B$3:$I$1946,3,0)</f>
        <v>#N/A</v>
      </c>
      <c r="E240" s="143" t="str">
        <f>IFERROR(VLOOKUP(Tabela8[[#This Row],[ID]],CADASTROS!$B$3:$I$1946,4,0),"")</f>
        <v/>
      </c>
      <c r="F240" s="143" t="str">
        <f>IFERROR(VLOOKUP(Tabela8[[#This Row],[ID]],CADASTROS!$B$3:$I$1946,5,0),"")</f>
        <v/>
      </c>
      <c r="G240" s="143" t="str">
        <f>IFERROR(VLOOKUP(Tabela8[[#This Row],[ID]],CADASTROS!$B$3:$I$1946,6,0),"")</f>
        <v/>
      </c>
      <c r="H240" s="143" t="str">
        <f>IFERROR(VLOOKUP(Tabela8[[#This Row],[ID]],CADASTROS!$B$3:$I$1946,7,0),"")</f>
        <v/>
      </c>
      <c r="I240"/>
      <c r="J240"/>
      <c r="K240" s="135" t="str">
        <f>IFERROR(VLOOKUP(Tabela8[[#This Row],[ID]],Tabela7[],11,0),"")</f>
        <v/>
      </c>
      <c r="L240" s="136" t="e">
        <f>Tabela8[[#This Row],[Latas a Pagar]]*#REF!</f>
        <v>#VALUE!</v>
      </c>
    </row>
    <row r="241" spans="2:12" x14ac:dyDescent="0.3">
      <c r="B241" s="143">
        <f>VALUE('CONTROLE DE PRODUÇÃO'!B240)</f>
        <v>0</v>
      </c>
      <c r="C241" s="142" t="str">
        <f>IFERROR(VLOOKUP(Tabela8[[#This Row],[ID]],Tabela7[],2,0),"")</f>
        <v/>
      </c>
      <c r="D241" s="142" t="e">
        <f>VLOOKUP(Tabela8[[#This Row],[ID]],CADASTROS!$B$3:$I$1946,3,0)</f>
        <v>#N/A</v>
      </c>
      <c r="E241" s="143" t="str">
        <f>IFERROR(VLOOKUP(Tabela8[[#This Row],[ID]],CADASTROS!$B$3:$I$1946,4,0),"")</f>
        <v/>
      </c>
      <c r="F241" s="143" t="str">
        <f>IFERROR(VLOOKUP(Tabela8[[#This Row],[ID]],CADASTROS!$B$3:$I$1946,5,0),"")</f>
        <v/>
      </c>
      <c r="G241" s="143" t="str">
        <f>IFERROR(VLOOKUP(Tabela8[[#This Row],[ID]],CADASTROS!$B$3:$I$1946,6,0),"")</f>
        <v/>
      </c>
      <c r="H241" s="143" t="str">
        <f>IFERROR(VLOOKUP(Tabela8[[#This Row],[ID]],CADASTROS!$B$3:$I$1946,7,0),"")</f>
        <v/>
      </c>
      <c r="I241"/>
      <c r="J241"/>
      <c r="K241" s="135" t="str">
        <f>IFERROR(VLOOKUP(Tabela8[[#This Row],[ID]],Tabela7[],11,0),"")</f>
        <v/>
      </c>
      <c r="L241" s="136" t="e">
        <f>Tabela8[[#This Row],[Latas a Pagar]]*#REF!</f>
        <v>#VALUE!</v>
      </c>
    </row>
    <row r="242" spans="2:12" x14ac:dyDescent="0.3">
      <c r="B242" s="143">
        <f>VALUE('CONTROLE DE PRODUÇÃO'!B241)</f>
        <v>0</v>
      </c>
      <c r="C242" s="142" t="str">
        <f>IFERROR(VLOOKUP(Tabela8[[#This Row],[ID]],Tabela7[],2,0),"")</f>
        <v/>
      </c>
      <c r="D242" s="142" t="e">
        <f>VLOOKUP(Tabela8[[#This Row],[ID]],CADASTROS!$B$3:$I$1946,3,0)</f>
        <v>#N/A</v>
      </c>
      <c r="E242" s="143" t="str">
        <f>IFERROR(VLOOKUP(Tabela8[[#This Row],[ID]],CADASTROS!$B$3:$I$1946,4,0),"")</f>
        <v/>
      </c>
      <c r="F242" s="143" t="str">
        <f>IFERROR(VLOOKUP(Tabela8[[#This Row],[ID]],CADASTROS!$B$3:$I$1946,5,0),"")</f>
        <v/>
      </c>
      <c r="G242" s="143" t="str">
        <f>IFERROR(VLOOKUP(Tabela8[[#This Row],[ID]],CADASTROS!$B$3:$I$1946,6,0),"")</f>
        <v/>
      </c>
      <c r="H242" s="143" t="str">
        <f>IFERROR(VLOOKUP(Tabela8[[#This Row],[ID]],CADASTROS!$B$3:$I$1946,7,0),"")</f>
        <v/>
      </c>
      <c r="I242"/>
      <c r="J242"/>
      <c r="K242" s="135" t="str">
        <f>IFERROR(VLOOKUP(Tabela8[[#This Row],[ID]],Tabela7[],11,0),"")</f>
        <v/>
      </c>
      <c r="L242" s="136" t="e">
        <f>Tabela8[[#This Row],[Latas a Pagar]]*#REF!</f>
        <v>#VALUE!</v>
      </c>
    </row>
    <row r="243" spans="2:12" x14ac:dyDescent="0.3">
      <c r="B243" s="143">
        <f>VALUE('CONTROLE DE PRODUÇÃO'!B242)</f>
        <v>0</v>
      </c>
      <c r="C243" s="142" t="str">
        <f>IFERROR(VLOOKUP(Tabela8[[#This Row],[ID]],Tabela7[],2,0),"")</f>
        <v/>
      </c>
      <c r="D243" s="142" t="e">
        <f>VLOOKUP(Tabela8[[#This Row],[ID]],CADASTROS!$B$3:$I$1946,3,0)</f>
        <v>#N/A</v>
      </c>
      <c r="E243" s="143" t="str">
        <f>IFERROR(VLOOKUP(Tabela8[[#This Row],[ID]],CADASTROS!$B$3:$I$1946,4,0),"")</f>
        <v/>
      </c>
      <c r="F243" s="143" t="str">
        <f>IFERROR(VLOOKUP(Tabela8[[#This Row],[ID]],CADASTROS!$B$3:$I$1946,5,0),"")</f>
        <v/>
      </c>
      <c r="G243" s="143" t="str">
        <f>IFERROR(VLOOKUP(Tabela8[[#This Row],[ID]],CADASTROS!$B$3:$I$1946,6,0),"")</f>
        <v/>
      </c>
      <c r="H243" s="143" t="str">
        <f>IFERROR(VLOOKUP(Tabela8[[#This Row],[ID]],CADASTROS!$B$3:$I$1946,7,0),"")</f>
        <v/>
      </c>
      <c r="I243"/>
      <c r="J243"/>
      <c r="K243" s="135" t="str">
        <f>IFERROR(VLOOKUP(Tabela8[[#This Row],[ID]],Tabela7[],11,0),"")</f>
        <v/>
      </c>
      <c r="L243" s="136" t="e">
        <f>Tabela8[[#This Row],[Latas a Pagar]]*#REF!</f>
        <v>#VALUE!</v>
      </c>
    </row>
    <row r="244" spans="2:12" x14ac:dyDescent="0.3">
      <c r="B244" s="143">
        <f>VALUE('CONTROLE DE PRODUÇÃO'!B243)</f>
        <v>0</v>
      </c>
      <c r="C244" s="142" t="str">
        <f>IFERROR(VLOOKUP(Tabela8[[#This Row],[ID]],Tabela7[],2,0),"")</f>
        <v/>
      </c>
      <c r="D244" s="142" t="e">
        <f>VLOOKUP(Tabela8[[#This Row],[ID]],CADASTROS!$B$3:$I$1946,3,0)</f>
        <v>#N/A</v>
      </c>
      <c r="E244" s="143" t="str">
        <f>IFERROR(VLOOKUP(Tabela8[[#This Row],[ID]],CADASTROS!$B$3:$I$1946,4,0),"")</f>
        <v/>
      </c>
      <c r="F244" s="143" t="str">
        <f>IFERROR(VLOOKUP(Tabela8[[#This Row],[ID]],CADASTROS!$B$3:$I$1946,5,0),"")</f>
        <v/>
      </c>
      <c r="G244" s="143" t="str">
        <f>IFERROR(VLOOKUP(Tabela8[[#This Row],[ID]],CADASTROS!$B$3:$I$1946,6,0),"")</f>
        <v/>
      </c>
      <c r="H244" s="143" t="str">
        <f>IFERROR(VLOOKUP(Tabela8[[#This Row],[ID]],CADASTROS!$B$3:$I$1946,7,0),"")</f>
        <v/>
      </c>
      <c r="I244"/>
      <c r="J244"/>
      <c r="K244" s="135" t="str">
        <f>IFERROR(VLOOKUP(Tabela8[[#This Row],[ID]],Tabela7[],11,0),"")</f>
        <v/>
      </c>
      <c r="L244" s="136" t="e">
        <f>Tabela8[[#This Row],[Latas a Pagar]]*#REF!</f>
        <v>#VALUE!</v>
      </c>
    </row>
    <row r="245" spans="2:12" x14ac:dyDescent="0.3">
      <c r="B245" s="143">
        <f>VALUE('CONTROLE DE PRODUÇÃO'!B244)</f>
        <v>0</v>
      </c>
      <c r="C245" s="142" t="str">
        <f>IFERROR(VLOOKUP(Tabela8[[#This Row],[ID]],Tabela7[],2,0),"")</f>
        <v/>
      </c>
      <c r="D245" s="142" t="e">
        <f>VLOOKUP(Tabela8[[#This Row],[ID]],CADASTROS!$B$3:$I$1946,3,0)</f>
        <v>#N/A</v>
      </c>
      <c r="E245" s="143" t="str">
        <f>IFERROR(VLOOKUP(Tabela8[[#This Row],[ID]],CADASTROS!$B$3:$I$1946,4,0),"")</f>
        <v/>
      </c>
      <c r="F245" s="143" t="str">
        <f>IFERROR(VLOOKUP(Tabela8[[#This Row],[ID]],CADASTROS!$B$3:$I$1946,5,0),"")</f>
        <v/>
      </c>
      <c r="G245" s="143" t="str">
        <f>IFERROR(VLOOKUP(Tabela8[[#This Row],[ID]],CADASTROS!$B$3:$I$1946,6,0),"")</f>
        <v/>
      </c>
      <c r="H245" s="143" t="str">
        <f>IFERROR(VLOOKUP(Tabela8[[#This Row],[ID]],CADASTROS!$B$3:$I$1946,7,0),"")</f>
        <v/>
      </c>
      <c r="I245"/>
      <c r="J245"/>
      <c r="K245" s="135" t="str">
        <f>IFERROR(VLOOKUP(Tabela8[[#This Row],[ID]],Tabela7[],11,0),"")</f>
        <v/>
      </c>
      <c r="L245" s="136" t="e">
        <f>Tabela8[[#This Row],[Latas a Pagar]]*#REF!</f>
        <v>#VALUE!</v>
      </c>
    </row>
    <row r="246" spans="2:12" x14ac:dyDescent="0.3">
      <c r="B246" s="143">
        <f>VALUE('CONTROLE DE PRODUÇÃO'!B245)</f>
        <v>0</v>
      </c>
      <c r="C246" s="142" t="str">
        <f>IFERROR(VLOOKUP(Tabela8[[#This Row],[ID]],Tabela7[],2,0),"")</f>
        <v/>
      </c>
      <c r="D246" s="142" t="e">
        <f>VLOOKUP(Tabela8[[#This Row],[ID]],CADASTROS!$B$3:$I$1946,3,0)</f>
        <v>#N/A</v>
      </c>
      <c r="E246" s="143" t="str">
        <f>IFERROR(VLOOKUP(Tabela8[[#This Row],[ID]],CADASTROS!$B$3:$I$1946,4,0),"")</f>
        <v/>
      </c>
      <c r="F246" s="143" t="str">
        <f>IFERROR(VLOOKUP(Tabela8[[#This Row],[ID]],CADASTROS!$B$3:$I$1946,5,0),"")</f>
        <v/>
      </c>
      <c r="G246" s="143" t="str">
        <f>IFERROR(VLOOKUP(Tabela8[[#This Row],[ID]],CADASTROS!$B$3:$I$1946,6,0),"")</f>
        <v/>
      </c>
      <c r="H246" s="143" t="str">
        <f>IFERROR(VLOOKUP(Tabela8[[#This Row],[ID]],CADASTROS!$B$3:$I$1946,7,0),"")</f>
        <v/>
      </c>
      <c r="I246"/>
      <c r="J246"/>
      <c r="K246" s="135" t="str">
        <f>IFERROR(VLOOKUP(Tabela8[[#This Row],[ID]],Tabela7[],11,0),"")</f>
        <v/>
      </c>
      <c r="L246" s="136" t="e">
        <f>Tabela8[[#This Row],[Latas a Pagar]]*#REF!</f>
        <v>#VALUE!</v>
      </c>
    </row>
    <row r="247" spans="2:12" x14ac:dyDescent="0.3">
      <c r="B247" s="143">
        <f>VALUE('CONTROLE DE PRODUÇÃO'!B246)</f>
        <v>0</v>
      </c>
      <c r="C247" s="142" t="str">
        <f>IFERROR(VLOOKUP(Tabela8[[#This Row],[ID]],Tabela7[],2,0),"")</f>
        <v/>
      </c>
      <c r="D247" s="142" t="e">
        <f>VLOOKUP(Tabela8[[#This Row],[ID]],CADASTROS!$B$3:$I$1946,3,0)</f>
        <v>#N/A</v>
      </c>
      <c r="E247" s="143" t="str">
        <f>IFERROR(VLOOKUP(Tabela8[[#This Row],[ID]],CADASTROS!$B$3:$I$1946,4,0),"")</f>
        <v/>
      </c>
      <c r="F247" s="143" t="str">
        <f>IFERROR(VLOOKUP(Tabela8[[#This Row],[ID]],CADASTROS!$B$3:$I$1946,5,0),"")</f>
        <v/>
      </c>
      <c r="G247" s="143" t="str">
        <f>IFERROR(VLOOKUP(Tabela8[[#This Row],[ID]],CADASTROS!$B$3:$I$1946,6,0),"")</f>
        <v/>
      </c>
      <c r="H247" s="143" t="str">
        <f>IFERROR(VLOOKUP(Tabela8[[#This Row],[ID]],CADASTROS!$B$3:$I$1946,7,0),"")</f>
        <v/>
      </c>
      <c r="I247"/>
      <c r="J247"/>
      <c r="K247" s="135" t="str">
        <f>IFERROR(VLOOKUP(Tabela8[[#This Row],[ID]],Tabela7[],11,0),"")</f>
        <v/>
      </c>
      <c r="L247" s="136" t="e">
        <f>Tabela8[[#This Row],[Latas a Pagar]]*#REF!</f>
        <v>#VALUE!</v>
      </c>
    </row>
    <row r="248" spans="2:12" x14ac:dyDescent="0.3">
      <c r="B248" s="143">
        <f>VALUE('CONTROLE DE PRODUÇÃO'!B247)</f>
        <v>0</v>
      </c>
      <c r="C248" s="142" t="str">
        <f>IFERROR(VLOOKUP(Tabela8[[#This Row],[ID]],Tabela7[],2,0),"")</f>
        <v/>
      </c>
      <c r="D248" s="142" t="e">
        <f>VLOOKUP(Tabela8[[#This Row],[ID]],CADASTROS!$B$3:$I$1946,3,0)</f>
        <v>#N/A</v>
      </c>
      <c r="E248" s="143" t="str">
        <f>IFERROR(VLOOKUP(Tabela8[[#This Row],[ID]],CADASTROS!$B$3:$I$1946,4,0),"")</f>
        <v/>
      </c>
      <c r="F248" s="143" t="str">
        <f>IFERROR(VLOOKUP(Tabela8[[#This Row],[ID]],CADASTROS!$B$3:$I$1946,5,0),"")</f>
        <v/>
      </c>
      <c r="G248" s="143" t="str">
        <f>IFERROR(VLOOKUP(Tabela8[[#This Row],[ID]],CADASTROS!$B$3:$I$1946,6,0),"")</f>
        <v/>
      </c>
      <c r="H248" s="143" t="str">
        <f>IFERROR(VLOOKUP(Tabela8[[#This Row],[ID]],CADASTROS!$B$3:$I$1946,7,0),"")</f>
        <v/>
      </c>
      <c r="I248"/>
      <c r="J248"/>
      <c r="K248" s="135" t="str">
        <f>IFERROR(VLOOKUP(Tabela8[[#This Row],[ID]],Tabela7[],11,0),"")</f>
        <v/>
      </c>
      <c r="L248" s="136" t="e">
        <f>Tabela8[[#This Row],[Latas a Pagar]]*#REF!</f>
        <v>#VALUE!</v>
      </c>
    </row>
    <row r="249" spans="2:12" x14ac:dyDescent="0.3">
      <c r="B249" s="143">
        <f>VALUE('CONTROLE DE PRODUÇÃO'!B248)</f>
        <v>0</v>
      </c>
      <c r="C249" s="142" t="str">
        <f>IFERROR(VLOOKUP(Tabela8[[#This Row],[ID]],Tabela7[],2,0),"")</f>
        <v/>
      </c>
      <c r="D249" s="142" t="e">
        <f>VLOOKUP(Tabela8[[#This Row],[ID]],CADASTROS!$B$3:$I$1946,3,0)</f>
        <v>#N/A</v>
      </c>
      <c r="E249" s="143" t="str">
        <f>IFERROR(VLOOKUP(Tabela8[[#This Row],[ID]],CADASTROS!$B$3:$I$1946,4,0),"")</f>
        <v/>
      </c>
      <c r="F249" s="143" t="str">
        <f>IFERROR(VLOOKUP(Tabela8[[#This Row],[ID]],CADASTROS!$B$3:$I$1946,5,0),"")</f>
        <v/>
      </c>
      <c r="G249" s="143" t="str">
        <f>IFERROR(VLOOKUP(Tabela8[[#This Row],[ID]],CADASTROS!$B$3:$I$1946,6,0),"")</f>
        <v/>
      </c>
      <c r="H249" s="143" t="str">
        <f>IFERROR(VLOOKUP(Tabela8[[#This Row],[ID]],CADASTROS!$B$3:$I$1946,7,0),"")</f>
        <v/>
      </c>
      <c r="I249"/>
      <c r="J249"/>
      <c r="K249" s="135" t="str">
        <f>IFERROR(VLOOKUP(Tabela8[[#This Row],[ID]],Tabela7[],11,0),"")</f>
        <v/>
      </c>
      <c r="L249" s="136" t="e">
        <f>Tabela8[[#This Row],[Latas a Pagar]]*#REF!</f>
        <v>#VALUE!</v>
      </c>
    </row>
    <row r="250" spans="2:12" x14ac:dyDescent="0.3">
      <c r="B250" s="143">
        <f>VALUE('CONTROLE DE PRODUÇÃO'!B249)</f>
        <v>0</v>
      </c>
      <c r="C250" s="142" t="str">
        <f>IFERROR(VLOOKUP(Tabela8[[#This Row],[ID]],Tabela7[],2,0),"")</f>
        <v/>
      </c>
      <c r="D250" s="142" t="e">
        <f>VLOOKUP(Tabela8[[#This Row],[ID]],CADASTROS!$B$3:$I$1946,3,0)</f>
        <v>#N/A</v>
      </c>
      <c r="E250" s="143" t="str">
        <f>IFERROR(VLOOKUP(Tabela8[[#This Row],[ID]],CADASTROS!$B$3:$I$1946,4,0),"")</f>
        <v/>
      </c>
      <c r="F250" s="143" t="str">
        <f>IFERROR(VLOOKUP(Tabela8[[#This Row],[ID]],CADASTROS!$B$3:$I$1946,5,0),"")</f>
        <v/>
      </c>
      <c r="G250" s="143" t="str">
        <f>IFERROR(VLOOKUP(Tabela8[[#This Row],[ID]],CADASTROS!$B$3:$I$1946,6,0),"")</f>
        <v/>
      </c>
      <c r="H250" s="143" t="str">
        <f>IFERROR(VLOOKUP(Tabela8[[#This Row],[ID]],CADASTROS!$B$3:$I$1946,7,0),"")</f>
        <v/>
      </c>
      <c r="I250"/>
      <c r="J250"/>
      <c r="K250" s="135" t="str">
        <f>IFERROR(VLOOKUP(Tabela8[[#This Row],[ID]],Tabela7[],11,0),"")</f>
        <v/>
      </c>
      <c r="L250" s="136" t="e">
        <f>Tabela8[[#This Row],[Latas a Pagar]]*#REF!</f>
        <v>#VALUE!</v>
      </c>
    </row>
    <row r="251" spans="2:12" x14ac:dyDescent="0.3">
      <c r="B251" s="143">
        <f>VALUE('CONTROLE DE PRODUÇÃO'!B250)</f>
        <v>0</v>
      </c>
      <c r="C251" s="142" t="str">
        <f>IFERROR(VLOOKUP(Tabela8[[#This Row],[ID]],Tabela7[],2,0),"")</f>
        <v/>
      </c>
      <c r="D251" s="142" t="e">
        <f>VLOOKUP(Tabela8[[#This Row],[ID]],CADASTROS!$B$3:$I$1946,3,0)</f>
        <v>#N/A</v>
      </c>
      <c r="E251" s="143" t="str">
        <f>IFERROR(VLOOKUP(Tabela8[[#This Row],[ID]],CADASTROS!$B$3:$I$1946,4,0),"")</f>
        <v/>
      </c>
      <c r="F251" s="143" t="str">
        <f>IFERROR(VLOOKUP(Tabela8[[#This Row],[ID]],CADASTROS!$B$3:$I$1946,5,0),"")</f>
        <v/>
      </c>
      <c r="G251" s="143" t="str">
        <f>IFERROR(VLOOKUP(Tabela8[[#This Row],[ID]],CADASTROS!$B$3:$I$1946,6,0),"")</f>
        <v/>
      </c>
      <c r="H251" s="143" t="str">
        <f>IFERROR(VLOOKUP(Tabela8[[#This Row],[ID]],CADASTROS!$B$3:$I$1946,7,0),"")</f>
        <v/>
      </c>
      <c r="I251"/>
      <c r="J251"/>
      <c r="K251" s="135" t="str">
        <f>IFERROR(VLOOKUP(Tabela8[[#This Row],[ID]],Tabela7[],11,0),"")</f>
        <v/>
      </c>
      <c r="L251" s="136" t="e">
        <f>Tabela8[[#This Row],[Latas a Pagar]]*#REF!</f>
        <v>#VALUE!</v>
      </c>
    </row>
    <row r="252" spans="2:12" x14ac:dyDescent="0.3">
      <c r="B252" s="143">
        <f>VALUE('CONTROLE DE PRODUÇÃO'!B251)</f>
        <v>0</v>
      </c>
      <c r="C252" s="142" t="str">
        <f>IFERROR(VLOOKUP(Tabela8[[#This Row],[ID]],Tabela7[],2,0),"")</f>
        <v/>
      </c>
      <c r="D252" s="142" t="e">
        <f>VLOOKUP(Tabela8[[#This Row],[ID]],CADASTROS!$B$3:$I$1946,3,0)</f>
        <v>#N/A</v>
      </c>
      <c r="E252" s="143" t="str">
        <f>IFERROR(VLOOKUP(Tabela8[[#This Row],[ID]],CADASTROS!$B$3:$I$1946,4,0),"")</f>
        <v/>
      </c>
      <c r="F252" s="143" t="str">
        <f>IFERROR(VLOOKUP(Tabela8[[#This Row],[ID]],CADASTROS!$B$3:$I$1946,5,0),"")</f>
        <v/>
      </c>
      <c r="G252" s="143" t="str">
        <f>IFERROR(VLOOKUP(Tabela8[[#This Row],[ID]],CADASTROS!$B$3:$I$1946,6,0),"")</f>
        <v/>
      </c>
      <c r="H252" s="143" t="str">
        <f>IFERROR(VLOOKUP(Tabela8[[#This Row],[ID]],CADASTROS!$B$3:$I$1946,7,0),"")</f>
        <v/>
      </c>
      <c r="I252"/>
      <c r="J252"/>
      <c r="K252" s="135" t="str">
        <f>IFERROR(VLOOKUP(Tabela8[[#This Row],[ID]],Tabela7[],11,0),"")</f>
        <v/>
      </c>
      <c r="L252" s="136" t="e">
        <f>Tabela8[[#This Row],[Latas a Pagar]]*#REF!</f>
        <v>#VALUE!</v>
      </c>
    </row>
    <row r="253" spans="2:12" x14ac:dyDescent="0.3">
      <c r="B253" s="143">
        <f>VALUE('CONTROLE DE PRODUÇÃO'!B252)</f>
        <v>0</v>
      </c>
      <c r="C253" s="142" t="str">
        <f>IFERROR(VLOOKUP(Tabela8[[#This Row],[ID]],Tabela7[],2,0),"")</f>
        <v/>
      </c>
      <c r="D253" s="142" t="e">
        <f>VLOOKUP(Tabela8[[#This Row],[ID]],CADASTROS!$B$3:$I$1946,3,0)</f>
        <v>#N/A</v>
      </c>
      <c r="E253" s="143" t="str">
        <f>IFERROR(VLOOKUP(Tabela8[[#This Row],[ID]],CADASTROS!$B$3:$I$1946,4,0),"")</f>
        <v/>
      </c>
      <c r="F253" s="143" t="str">
        <f>IFERROR(VLOOKUP(Tabela8[[#This Row],[ID]],CADASTROS!$B$3:$I$1946,5,0),"")</f>
        <v/>
      </c>
      <c r="G253" s="143" t="str">
        <f>IFERROR(VLOOKUP(Tabela8[[#This Row],[ID]],CADASTROS!$B$3:$I$1946,6,0),"")</f>
        <v/>
      </c>
      <c r="H253" s="143" t="str">
        <f>IFERROR(VLOOKUP(Tabela8[[#This Row],[ID]],CADASTROS!$B$3:$I$1946,7,0),"")</f>
        <v/>
      </c>
      <c r="I253"/>
      <c r="J253"/>
      <c r="K253" s="135" t="str">
        <f>IFERROR(VLOOKUP(Tabela8[[#This Row],[ID]],Tabela7[],11,0),"")</f>
        <v/>
      </c>
      <c r="L253" s="136" t="e">
        <f>Tabela8[[#This Row],[Latas a Pagar]]*#REF!</f>
        <v>#VALUE!</v>
      </c>
    </row>
    <row r="254" spans="2:12" x14ac:dyDescent="0.3">
      <c r="B254" s="143">
        <f>VALUE('CONTROLE DE PRODUÇÃO'!B253)</f>
        <v>0</v>
      </c>
      <c r="C254" s="142" t="str">
        <f>IFERROR(VLOOKUP(Tabela8[[#This Row],[ID]],Tabela7[],2,0),"")</f>
        <v/>
      </c>
      <c r="D254" s="142" t="e">
        <f>VLOOKUP(Tabela8[[#This Row],[ID]],CADASTROS!$B$3:$I$1946,3,0)</f>
        <v>#N/A</v>
      </c>
      <c r="E254" s="143" t="str">
        <f>IFERROR(VLOOKUP(Tabela8[[#This Row],[ID]],CADASTROS!$B$3:$I$1946,4,0),"")</f>
        <v/>
      </c>
      <c r="F254" s="143" t="str">
        <f>IFERROR(VLOOKUP(Tabela8[[#This Row],[ID]],CADASTROS!$B$3:$I$1946,5,0),"")</f>
        <v/>
      </c>
      <c r="G254" s="143" t="str">
        <f>IFERROR(VLOOKUP(Tabela8[[#This Row],[ID]],CADASTROS!$B$3:$I$1946,6,0),"")</f>
        <v/>
      </c>
      <c r="H254" s="143" t="str">
        <f>IFERROR(VLOOKUP(Tabela8[[#This Row],[ID]],CADASTROS!$B$3:$I$1946,7,0),"")</f>
        <v/>
      </c>
      <c r="I254"/>
      <c r="J254"/>
      <c r="K254" s="135" t="str">
        <f>IFERROR(VLOOKUP(Tabela8[[#This Row],[ID]],Tabela7[],11,0),"")</f>
        <v/>
      </c>
      <c r="L254" s="136" t="e">
        <f>Tabela8[[#This Row],[Latas a Pagar]]*#REF!</f>
        <v>#VALUE!</v>
      </c>
    </row>
    <row r="255" spans="2:12" x14ac:dyDescent="0.3">
      <c r="B255" s="143">
        <f>VALUE('CONTROLE DE PRODUÇÃO'!B254)</f>
        <v>0</v>
      </c>
      <c r="C255" s="142" t="str">
        <f>IFERROR(VLOOKUP(Tabela8[[#This Row],[ID]],Tabela7[],2,0),"")</f>
        <v/>
      </c>
      <c r="D255" s="142" t="e">
        <f>VLOOKUP(Tabela8[[#This Row],[ID]],CADASTROS!$B$3:$I$1946,3,0)</f>
        <v>#N/A</v>
      </c>
      <c r="E255" s="143" t="str">
        <f>IFERROR(VLOOKUP(Tabela8[[#This Row],[ID]],CADASTROS!$B$3:$I$1946,4,0),"")</f>
        <v/>
      </c>
      <c r="F255" s="143" t="str">
        <f>IFERROR(VLOOKUP(Tabela8[[#This Row],[ID]],CADASTROS!$B$3:$I$1946,5,0),"")</f>
        <v/>
      </c>
      <c r="G255" s="143" t="str">
        <f>IFERROR(VLOOKUP(Tabela8[[#This Row],[ID]],CADASTROS!$B$3:$I$1946,6,0),"")</f>
        <v/>
      </c>
      <c r="H255" s="143" t="str">
        <f>IFERROR(VLOOKUP(Tabela8[[#This Row],[ID]],CADASTROS!$B$3:$I$1946,7,0),"")</f>
        <v/>
      </c>
      <c r="I255"/>
      <c r="J255"/>
      <c r="K255" s="135" t="str">
        <f>IFERROR(VLOOKUP(Tabela8[[#This Row],[ID]],Tabela7[],11,0),"")</f>
        <v/>
      </c>
      <c r="L255" s="136" t="e">
        <f>Tabela8[[#This Row],[Latas a Pagar]]*#REF!</f>
        <v>#VALUE!</v>
      </c>
    </row>
    <row r="256" spans="2:12" x14ac:dyDescent="0.3">
      <c r="B256" s="143">
        <f>VALUE('CONTROLE DE PRODUÇÃO'!B255)</f>
        <v>0</v>
      </c>
      <c r="C256" s="142" t="str">
        <f>IFERROR(VLOOKUP(Tabela8[[#This Row],[ID]],Tabela7[],2,0),"")</f>
        <v/>
      </c>
      <c r="D256" s="142" t="e">
        <f>VLOOKUP(Tabela8[[#This Row],[ID]],CADASTROS!$B$3:$I$1946,3,0)</f>
        <v>#N/A</v>
      </c>
      <c r="E256" s="143" t="str">
        <f>IFERROR(VLOOKUP(Tabela8[[#This Row],[ID]],CADASTROS!$B$3:$I$1946,4,0),"")</f>
        <v/>
      </c>
      <c r="F256" s="143" t="str">
        <f>IFERROR(VLOOKUP(Tabela8[[#This Row],[ID]],CADASTROS!$B$3:$I$1946,5,0),"")</f>
        <v/>
      </c>
      <c r="G256" s="143" t="str">
        <f>IFERROR(VLOOKUP(Tabela8[[#This Row],[ID]],CADASTROS!$B$3:$I$1946,6,0),"")</f>
        <v/>
      </c>
      <c r="H256" s="143" t="str">
        <f>IFERROR(VLOOKUP(Tabela8[[#This Row],[ID]],CADASTROS!$B$3:$I$1946,7,0),"")</f>
        <v/>
      </c>
      <c r="I256"/>
      <c r="J256"/>
      <c r="K256" s="135" t="str">
        <f>IFERROR(VLOOKUP(Tabela8[[#This Row],[ID]],Tabela7[],11,0),"")</f>
        <v/>
      </c>
      <c r="L256" s="136" t="e">
        <f>Tabela8[[#This Row],[Latas a Pagar]]*#REF!</f>
        <v>#VALUE!</v>
      </c>
    </row>
    <row r="257" spans="2:12" x14ac:dyDescent="0.3">
      <c r="B257" s="143">
        <f>VALUE('CONTROLE DE PRODUÇÃO'!B256)</f>
        <v>0</v>
      </c>
      <c r="C257" s="142" t="str">
        <f>IFERROR(VLOOKUP(Tabela8[[#This Row],[ID]],Tabela7[],2,0),"")</f>
        <v/>
      </c>
      <c r="D257" s="142" t="e">
        <f>VLOOKUP(Tabela8[[#This Row],[ID]],CADASTROS!$B$3:$I$1946,3,0)</f>
        <v>#N/A</v>
      </c>
      <c r="E257" s="143" t="str">
        <f>IFERROR(VLOOKUP(Tabela8[[#This Row],[ID]],CADASTROS!$B$3:$I$1946,4,0),"")</f>
        <v/>
      </c>
      <c r="F257" s="143" t="str">
        <f>IFERROR(VLOOKUP(Tabela8[[#This Row],[ID]],CADASTROS!$B$3:$I$1946,5,0),"")</f>
        <v/>
      </c>
      <c r="G257" s="143" t="str">
        <f>IFERROR(VLOOKUP(Tabela8[[#This Row],[ID]],CADASTROS!$B$3:$I$1946,6,0),"")</f>
        <v/>
      </c>
      <c r="H257" s="143" t="str">
        <f>IFERROR(VLOOKUP(Tabela8[[#This Row],[ID]],CADASTROS!$B$3:$I$1946,7,0),"")</f>
        <v/>
      </c>
      <c r="I257"/>
      <c r="J257"/>
      <c r="K257" s="135" t="str">
        <f>IFERROR(VLOOKUP(Tabela8[[#This Row],[ID]],Tabela7[],11,0),"")</f>
        <v/>
      </c>
      <c r="L257" s="136" t="e">
        <f>Tabela8[[#This Row],[Latas a Pagar]]*#REF!</f>
        <v>#VALUE!</v>
      </c>
    </row>
    <row r="258" spans="2:12" x14ac:dyDescent="0.3">
      <c r="B258" s="143">
        <f>VALUE('CONTROLE DE PRODUÇÃO'!B257)</f>
        <v>0</v>
      </c>
      <c r="C258" s="142" t="str">
        <f>IFERROR(VLOOKUP(Tabela8[[#This Row],[ID]],Tabela7[],2,0),"")</f>
        <v/>
      </c>
      <c r="D258" s="142" t="e">
        <f>VLOOKUP(Tabela8[[#This Row],[ID]],CADASTROS!$B$3:$I$1946,3,0)</f>
        <v>#N/A</v>
      </c>
      <c r="E258" s="143" t="str">
        <f>IFERROR(VLOOKUP(Tabela8[[#This Row],[ID]],CADASTROS!$B$3:$I$1946,4,0),"")</f>
        <v/>
      </c>
      <c r="F258" s="143" t="str">
        <f>IFERROR(VLOOKUP(Tabela8[[#This Row],[ID]],CADASTROS!$B$3:$I$1946,5,0),"")</f>
        <v/>
      </c>
      <c r="G258" s="143" t="str">
        <f>IFERROR(VLOOKUP(Tabela8[[#This Row],[ID]],CADASTROS!$B$3:$I$1946,6,0),"")</f>
        <v/>
      </c>
      <c r="H258" s="143" t="str">
        <f>IFERROR(VLOOKUP(Tabela8[[#This Row],[ID]],CADASTROS!$B$3:$I$1946,7,0),"")</f>
        <v/>
      </c>
      <c r="I258"/>
      <c r="J258"/>
      <c r="K258" s="135" t="str">
        <f>IFERROR(VLOOKUP(Tabela8[[#This Row],[ID]],Tabela7[],11,0),"")</f>
        <v/>
      </c>
      <c r="L258" s="136" t="e">
        <f>Tabela8[[#This Row],[Latas a Pagar]]*#REF!</f>
        <v>#VALUE!</v>
      </c>
    </row>
    <row r="259" spans="2:12" x14ac:dyDescent="0.3">
      <c r="B259" s="143">
        <f>VALUE('CONTROLE DE PRODUÇÃO'!B258)</f>
        <v>0</v>
      </c>
      <c r="C259" s="142" t="str">
        <f>IFERROR(VLOOKUP(Tabela8[[#This Row],[ID]],Tabela7[],2,0),"")</f>
        <v/>
      </c>
      <c r="D259" s="142" t="e">
        <f>VLOOKUP(Tabela8[[#This Row],[ID]],CADASTROS!$B$3:$I$1946,3,0)</f>
        <v>#N/A</v>
      </c>
      <c r="E259" s="143" t="str">
        <f>IFERROR(VLOOKUP(Tabela8[[#This Row],[ID]],CADASTROS!$B$3:$I$1946,4,0),"")</f>
        <v/>
      </c>
      <c r="F259" s="143" t="str">
        <f>IFERROR(VLOOKUP(Tabela8[[#This Row],[ID]],CADASTROS!$B$3:$I$1946,5,0),"")</f>
        <v/>
      </c>
      <c r="G259" s="143" t="str">
        <f>IFERROR(VLOOKUP(Tabela8[[#This Row],[ID]],CADASTROS!$B$3:$I$1946,6,0),"")</f>
        <v/>
      </c>
      <c r="H259" s="143" t="str">
        <f>IFERROR(VLOOKUP(Tabela8[[#This Row],[ID]],CADASTROS!$B$3:$I$1946,7,0),"")</f>
        <v/>
      </c>
      <c r="I259"/>
      <c r="J259"/>
      <c r="K259" s="135" t="str">
        <f>IFERROR(VLOOKUP(Tabela8[[#This Row],[ID]],Tabela7[],11,0),"")</f>
        <v/>
      </c>
      <c r="L259" s="136" t="e">
        <f>Tabela8[[#This Row],[Latas a Pagar]]*#REF!</f>
        <v>#VALUE!</v>
      </c>
    </row>
    <row r="260" spans="2:12" x14ac:dyDescent="0.3">
      <c r="B260" s="143">
        <f>VALUE('CONTROLE DE PRODUÇÃO'!B259)</f>
        <v>0</v>
      </c>
      <c r="C260" s="142" t="str">
        <f>IFERROR(VLOOKUP(Tabela8[[#This Row],[ID]],Tabela7[],2,0),"")</f>
        <v/>
      </c>
      <c r="D260" s="142" t="e">
        <f>VLOOKUP(Tabela8[[#This Row],[ID]],CADASTROS!$B$3:$I$1946,3,0)</f>
        <v>#N/A</v>
      </c>
      <c r="E260" s="143" t="str">
        <f>IFERROR(VLOOKUP(Tabela8[[#This Row],[ID]],CADASTROS!$B$3:$I$1946,4,0),"")</f>
        <v/>
      </c>
      <c r="F260" s="143" t="str">
        <f>IFERROR(VLOOKUP(Tabela8[[#This Row],[ID]],CADASTROS!$B$3:$I$1946,5,0),"")</f>
        <v/>
      </c>
      <c r="G260" s="143" t="str">
        <f>IFERROR(VLOOKUP(Tabela8[[#This Row],[ID]],CADASTROS!$B$3:$I$1946,6,0),"")</f>
        <v/>
      </c>
      <c r="H260" s="143" t="str">
        <f>IFERROR(VLOOKUP(Tabela8[[#This Row],[ID]],CADASTROS!$B$3:$I$1946,7,0),"")</f>
        <v/>
      </c>
      <c r="I260"/>
      <c r="J260"/>
      <c r="K260" s="135" t="str">
        <f>IFERROR(VLOOKUP(Tabela8[[#This Row],[ID]],Tabela7[],11,0),"")</f>
        <v/>
      </c>
      <c r="L260" s="136" t="e">
        <f>Tabela8[[#This Row],[Latas a Pagar]]*#REF!</f>
        <v>#VALUE!</v>
      </c>
    </row>
    <row r="261" spans="2:12" x14ac:dyDescent="0.3">
      <c r="B261" s="143">
        <f>VALUE('CONTROLE DE PRODUÇÃO'!B260)</f>
        <v>0</v>
      </c>
      <c r="C261" s="142" t="str">
        <f>IFERROR(VLOOKUP(Tabela8[[#This Row],[ID]],Tabela7[],2,0),"")</f>
        <v/>
      </c>
      <c r="D261" s="142" t="e">
        <f>VLOOKUP(Tabela8[[#This Row],[ID]],CADASTROS!$B$3:$I$1946,3,0)</f>
        <v>#N/A</v>
      </c>
      <c r="E261" s="143" t="str">
        <f>IFERROR(VLOOKUP(Tabela8[[#This Row],[ID]],CADASTROS!$B$3:$I$1946,4,0),"")</f>
        <v/>
      </c>
      <c r="F261" s="143" t="str">
        <f>IFERROR(VLOOKUP(Tabela8[[#This Row],[ID]],CADASTROS!$B$3:$I$1946,5,0),"")</f>
        <v/>
      </c>
      <c r="G261" s="143" t="str">
        <f>IFERROR(VLOOKUP(Tabela8[[#This Row],[ID]],CADASTROS!$B$3:$I$1946,6,0),"")</f>
        <v/>
      </c>
      <c r="H261" s="143" t="str">
        <f>IFERROR(VLOOKUP(Tabela8[[#This Row],[ID]],CADASTROS!$B$3:$I$1946,7,0),"")</f>
        <v/>
      </c>
      <c r="I261"/>
      <c r="J261"/>
      <c r="K261" s="135" t="str">
        <f>IFERROR(VLOOKUP(Tabela8[[#This Row],[ID]],Tabela7[],11,0),"")</f>
        <v/>
      </c>
      <c r="L261" s="136" t="e">
        <f>Tabela8[[#This Row],[Latas a Pagar]]*#REF!</f>
        <v>#VALUE!</v>
      </c>
    </row>
    <row r="262" spans="2:12" x14ac:dyDescent="0.3">
      <c r="B262" s="143">
        <f>VALUE('CONTROLE DE PRODUÇÃO'!B261)</f>
        <v>0</v>
      </c>
      <c r="C262" s="142" t="str">
        <f>IFERROR(VLOOKUP(Tabela8[[#This Row],[ID]],Tabela7[],2,0),"")</f>
        <v/>
      </c>
      <c r="D262" s="142" t="e">
        <f>VLOOKUP(Tabela8[[#This Row],[ID]],CADASTROS!$B$3:$I$1946,3,0)</f>
        <v>#N/A</v>
      </c>
      <c r="E262" s="143" t="str">
        <f>IFERROR(VLOOKUP(Tabela8[[#This Row],[ID]],CADASTROS!$B$3:$I$1946,4,0),"")</f>
        <v/>
      </c>
      <c r="F262" s="143" t="str">
        <f>IFERROR(VLOOKUP(Tabela8[[#This Row],[ID]],CADASTROS!$B$3:$I$1946,5,0),"")</f>
        <v/>
      </c>
      <c r="G262" s="143" t="str">
        <f>IFERROR(VLOOKUP(Tabela8[[#This Row],[ID]],CADASTROS!$B$3:$I$1946,6,0),"")</f>
        <v/>
      </c>
      <c r="H262" s="143" t="str">
        <f>IFERROR(VLOOKUP(Tabela8[[#This Row],[ID]],CADASTROS!$B$3:$I$1946,7,0),"")</f>
        <v/>
      </c>
      <c r="I262"/>
      <c r="J262"/>
      <c r="K262" s="135" t="str">
        <f>IFERROR(VLOOKUP(Tabela8[[#This Row],[ID]],Tabela7[],11,0),"")</f>
        <v/>
      </c>
      <c r="L262" s="136" t="e">
        <f>Tabela8[[#This Row],[Latas a Pagar]]*#REF!</f>
        <v>#VALUE!</v>
      </c>
    </row>
    <row r="263" spans="2:12" x14ac:dyDescent="0.3">
      <c r="B263" s="143">
        <f>VALUE('CONTROLE DE PRODUÇÃO'!B262)</f>
        <v>0</v>
      </c>
      <c r="C263" s="142" t="str">
        <f>IFERROR(VLOOKUP(Tabela8[[#This Row],[ID]],Tabela7[],2,0),"")</f>
        <v/>
      </c>
      <c r="D263" s="142" t="e">
        <f>VLOOKUP(Tabela8[[#This Row],[ID]],CADASTROS!$B$3:$I$1946,3,0)</f>
        <v>#N/A</v>
      </c>
      <c r="E263" s="143" t="str">
        <f>IFERROR(VLOOKUP(Tabela8[[#This Row],[ID]],CADASTROS!$B$3:$I$1946,4,0),"")</f>
        <v/>
      </c>
      <c r="F263" s="143" t="str">
        <f>IFERROR(VLOOKUP(Tabela8[[#This Row],[ID]],CADASTROS!$B$3:$I$1946,5,0),"")</f>
        <v/>
      </c>
      <c r="G263" s="143" t="str">
        <f>IFERROR(VLOOKUP(Tabela8[[#This Row],[ID]],CADASTROS!$B$3:$I$1946,6,0),"")</f>
        <v/>
      </c>
      <c r="H263" s="143" t="str">
        <f>IFERROR(VLOOKUP(Tabela8[[#This Row],[ID]],CADASTROS!$B$3:$I$1946,7,0),"")</f>
        <v/>
      </c>
      <c r="I263"/>
      <c r="J263"/>
      <c r="K263" s="135" t="str">
        <f>IFERROR(VLOOKUP(Tabela8[[#This Row],[ID]],Tabela7[],11,0),"")</f>
        <v/>
      </c>
      <c r="L263" s="136" t="e">
        <f>Tabela8[[#This Row],[Latas a Pagar]]*#REF!</f>
        <v>#VALUE!</v>
      </c>
    </row>
    <row r="264" spans="2:12" x14ac:dyDescent="0.3">
      <c r="B264" s="143">
        <f>VALUE('CONTROLE DE PRODUÇÃO'!B263)</f>
        <v>0</v>
      </c>
      <c r="C264" s="142" t="str">
        <f>IFERROR(VLOOKUP(Tabela8[[#This Row],[ID]],Tabela7[],2,0),"")</f>
        <v/>
      </c>
      <c r="D264" s="142" t="e">
        <f>VLOOKUP(Tabela8[[#This Row],[ID]],CADASTROS!$B$3:$I$1946,3,0)</f>
        <v>#N/A</v>
      </c>
      <c r="E264" s="143" t="str">
        <f>IFERROR(VLOOKUP(Tabela8[[#This Row],[ID]],CADASTROS!$B$3:$I$1946,4,0),"")</f>
        <v/>
      </c>
      <c r="F264" s="143" t="str">
        <f>IFERROR(VLOOKUP(Tabela8[[#This Row],[ID]],CADASTROS!$B$3:$I$1946,5,0),"")</f>
        <v/>
      </c>
      <c r="G264" s="143" t="str">
        <f>IFERROR(VLOOKUP(Tabela8[[#This Row],[ID]],CADASTROS!$B$3:$I$1946,6,0),"")</f>
        <v/>
      </c>
      <c r="H264" s="143" t="str">
        <f>IFERROR(VLOOKUP(Tabela8[[#This Row],[ID]],CADASTROS!$B$3:$I$1946,7,0),"")</f>
        <v/>
      </c>
      <c r="I264"/>
      <c r="J264"/>
      <c r="K264" s="135" t="str">
        <f>IFERROR(VLOOKUP(Tabela8[[#This Row],[ID]],Tabela7[],11,0),"")</f>
        <v/>
      </c>
      <c r="L264" s="136" t="e">
        <f>Tabela8[[#This Row],[Latas a Pagar]]*#REF!</f>
        <v>#VALUE!</v>
      </c>
    </row>
    <row r="265" spans="2:12" x14ac:dyDescent="0.3">
      <c r="B265" s="143">
        <f>VALUE('CONTROLE DE PRODUÇÃO'!B264)</f>
        <v>0</v>
      </c>
      <c r="C265" s="142" t="str">
        <f>IFERROR(VLOOKUP(Tabela8[[#This Row],[ID]],Tabela7[],2,0),"")</f>
        <v/>
      </c>
      <c r="D265" s="142" t="e">
        <f>VLOOKUP(Tabela8[[#This Row],[ID]],CADASTROS!$B$3:$I$1946,3,0)</f>
        <v>#N/A</v>
      </c>
      <c r="E265" s="143" t="str">
        <f>IFERROR(VLOOKUP(Tabela8[[#This Row],[ID]],CADASTROS!$B$3:$I$1946,4,0),"")</f>
        <v/>
      </c>
      <c r="F265" s="143" t="str">
        <f>IFERROR(VLOOKUP(Tabela8[[#This Row],[ID]],CADASTROS!$B$3:$I$1946,5,0),"")</f>
        <v/>
      </c>
      <c r="G265" s="143" t="str">
        <f>IFERROR(VLOOKUP(Tabela8[[#This Row],[ID]],CADASTROS!$B$3:$I$1946,6,0),"")</f>
        <v/>
      </c>
      <c r="H265" s="143" t="str">
        <f>IFERROR(VLOOKUP(Tabela8[[#This Row],[ID]],CADASTROS!$B$3:$I$1946,7,0),"")</f>
        <v/>
      </c>
      <c r="I265"/>
      <c r="J265"/>
      <c r="K265" s="135" t="str">
        <f>IFERROR(VLOOKUP(Tabela8[[#This Row],[ID]],Tabela7[],11,0),"")</f>
        <v/>
      </c>
      <c r="L265" s="136" t="e">
        <f>Tabela8[[#This Row],[Latas a Pagar]]*#REF!</f>
        <v>#VALUE!</v>
      </c>
    </row>
    <row r="266" spans="2:12" x14ac:dyDescent="0.3">
      <c r="B266" s="143">
        <f>VALUE('CONTROLE DE PRODUÇÃO'!B265)</f>
        <v>0</v>
      </c>
      <c r="C266" s="142" t="str">
        <f>IFERROR(VLOOKUP(Tabela8[[#This Row],[ID]],Tabela7[],2,0),"")</f>
        <v/>
      </c>
      <c r="D266" s="142" t="e">
        <f>VLOOKUP(Tabela8[[#This Row],[ID]],CADASTROS!$B$3:$I$1946,3,0)</f>
        <v>#N/A</v>
      </c>
      <c r="E266" s="143" t="str">
        <f>IFERROR(VLOOKUP(Tabela8[[#This Row],[ID]],CADASTROS!$B$3:$I$1946,4,0),"")</f>
        <v/>
      </c>
      <c r="F266" s="143" t="str">
        <f>IFERROR(VLOOKUP(Tabela8[[#This Row],[ID]],CADASTROS!$B$3:$I$1946,5,0),"")</f>
        <v/>
      </c>
      <c r="G266" s="143" t="str">
        <f>IFERROR(VLOOKUP(Tabela8[[#This Row],[ID]],CADASTROS!$B$3:$I$1946,6,0),"")</f>
        <v/>
      </c>
      <c r="H266" s="143" t="str">
        <f>IFERROR(VLOOKUP(Tabela8[[#This Row],[ID]],CADASTROS!$B$3:$I$1946,7,0),"")</f>
        <v/>
      </c>
      <c r="I266"/>
      <c r="J266"/>
      <c r="K266" s="135" t="str">
        <f>IFERROR(VLOOKUP(Tabela8[[#This Row],[ID]],Tabela7[],11,0),"")</f>
        <v/>
      </c>
      <c r="L266" s="136" t="e">
        <f>Tabela8[[#This Row],[Latas a Pagar]]*#REF!</f>
        <v>#VALUE!</v>
      </c>
    </row>
    <row r="267" spans="2:12" x14ac:dyDescent="0.3">
      <c r="B267" s="143">
        <f>VALUE('CONTROLE DE PRODUÇÃO'!B266)</f>
        <v>0</v>
      </c>
      <c r="C267" s="142" t="str">
        <f>IFERROR(VLOOKUP(Tabela8[[#This Row],[ID]],Tabela7[],2,0),"")</f>
        <v/>
      </c>
      <c r="D267" s="142" t="e">
        <f>VLOOKUP(Tabela8[[#This Row],[ID]],CADASTROS!$B$3:$I$1946,3,0)</f>
        <v>#N/A</v>
      </c>
      <c r="E267" s="143" t="str">
        <f>IFERROR(VLOOKUP(Tabela8[[#This Row],[ID]],CADASTROS!$B$3:$I$1946,4,0),"")</f>
        <v/>
      </c>
      <c r="F267" s="143" t="str">
        <f>IFERROR(VLOOKUP(Tabela8[[#This Row],[ID]],CADASTROS!$B$3:$I$1946,5,0),"")</f>
        <v/>
      </c>
      <c r="G267" s="143" t="str">
        <f>IFERROR(VLOOKUP(Tabela8[[#This Row],[ID]],CADASTROS!$B$3:$I$1946,6,0),"")</f>
        <v/>
      </c>
      <c r="H267" s="143" t="str">
        <f>IFERROR(VLOOKUP(Tabela8[[#This Row],[ID]],CADASTROS!$B$3:$I$1946,7,0),"")</f>
        <v/>
      </c>
      <c r="I267"/>
      <c r="J267"/>
      <c r="K267" s="135" t="str">
        <f>IFERROR(VLOOKUP(Tabela8[[#This Row],[ID]],Tabela7[],11,0),"")</f>
        <v/>
      </c>
      <c r="L267" s="136" t="e">
        <f>Tabela8[[#This Row],[Latas a Pagar]]*#REF!</f>
        <v>#VALUE!</v>
      </c>
    </row>
    <row r="268" spans="2:12" x14ac:dyDescent="0.3">
      <c r="B268" s="143">
        <f>VALUE('CONTROLE DE PRODUÇÃO'!B267)</f>
        <v>0</v>
      </c>
      <c r="C268" s="142" t="str">
        <f>IFERROR(VLOOKUP(Tabela8[[#This Row],[ID]],Tabela7[],2,0),"")</f>
        <v/>
      </c>
      <c r="D268" s="142" t="e">
        <f>VLOOKUP(Tabela8[[#This Row],[ID]],CADASTROS!$B$3:$I$1946,3,0)</f>
        <v>#N/A</v>
      </c>
      <c r="E268" s="143" t="str">
        <f>IFERROR(VLOOKUP(Tabela8[[#This Row],[ID]],CADASTROS!$B$3:$I$1946,4,0),"")</f>
        <v/>
      </c>
      <c r="F268" s="143" t="str">
        <f>IFERROR(VLOOKUP(Tabela8[[#This Row],[ID]],CADASTROS!$B$3:$I$1946,5,0),"")</f>
        <v/>
      </c>
      <c r="G268" s="143" t="str">
        <f>IFERROR(VLOOKUP(Tabela8[[#This Row],[ID]],CADASTROS!$B$3:$I$1946,6,0),"")</f>
        <v/>
      </c>
      <c r="H268" s="143" t="str">
        <f>IFERROR(VLOOKUP(Tabela8[[#This Row],[ID]],CADASTROS!$B$3:$I$1946,7,0),"")</f>
        <v/>
      </c>
      <c r="I268"/>
      <c r="J268"/>
      <c r="K268" s="135" t="str">
        <f>IFERROR(VLOOKUP(Tabela8[[#This Row],[ID]],Tabela7[],11,0),"")</f>
        <v/>
      </c>
      <c r="L268" s="136" t="e">
        <f>Tabela8[[#This Row],[Latas a Pagar]]*#REF!</f>
        <v>#VALUE!</v>
      </c>
    </row>
    <row r="269" spans="2:12" x14ac:dyDescent="0.3">
      <c r="B269" s="143">
        <f>VALUE('CONTROLE DE PRODUÇÃO'!B268)</f>
        <v>0</v>
      </c>
      <c r="C269" s="142" t="str">
        <f>IFERROR(VLOOKUP(Tabela8[[#This Row],[ID]],Tabela7[],2,0),"")</f>
        <v/>
      </c>
      <c r="D269" s="142" t="e">
        <f>VLOOKUP(Tabela8[[#This Row],[ID]],CADASTROS!$B$3:$I$1946,3,0)</f>
        <v>#N/A</v>
      </c>
      <c r="E269" s="143" t="str">
        <f>IFERROR(VLOOKUP(Tabela8[[#This Row],[ID]],CADASTROS!$B$3:$I$1946,4,0),"")</f>
        <v/>
      </c>
      <c r="F269" s="143" t="str">
        <f>IFERROR(VLOOKUP(Tabela8[[#This Row],[ID]],CADASTROS!$B$3:$I$1946,5,0),"")</f>
        <v/>
      </c>
      <c r="G269" s="143" t="str">
        <f>IFERROR(VLOOKUP(Tabela8[[#This Row],[ID]],CADASTROS!$B$3:$I$1946,6,0),"")</f>
        <v/>
      </c>
      <c r="H269" s="143" t="str">
        <f>IFERROR(VLOOKUP(Tabela8[[#This Row],[ID]],CADASTROS!$B$3:$I$1946,7,0),"")</f>
        <v/>
      </c>
      <c r="I269"/>
      <c r="J269"/>
      <c r="K269" s="135" t="str">
        <f>IFERROR(VLOOKUP(Tabela8[[#This Row],[ID]],Tabela7[],11,0),"")</f>
        <v/>
      </c>
      <c r="L269" s="136" t="e">
        <f>Tabela8[[#This Row],[Latas a Pagar]]*#REF!</f>
        <v>#VALUE!</v>
      </c>
    </row>
    <row r="270" spans="2:12" x14ac:dyDescent="0.3">
      <c r="B270" s="143">
        <f>VALUE('CONTROLE DE PRODUÇÃO'!B269)</f>
        <v>0</v>
      </c>
      <c r="C270" s="142" t="str">
        <f>IFERROR(VLOOKUP(Tabela8[[#This Row],[ID]],Tabela7[],2,0),"")</f>
        <v/>
      </c>
      <c r="D270" s="142" t="e">
        <f>VLOOKUP(Tabela8[[#This Row],[ID]],CADASTROS!$B$3:$I$1946,3,0)</f>
        <v>#N/A</v>
      </c>
      <c r="E270" s="143" t="str">
        <f>IFERROR(VLOOKUP(Tabela8[[#This Row],[ID]],CADASTROS!$B$3:$I$1946,4,0),"")</f>
        <v/>
      </c>
      <c r="F270" s="143" t="str">
        <f>IFERROR(VLOOKUP(Tabela8[[#This Row],[ID]],CADASTROS!$B$3:$I$1946,5,0),"")</f>
        <v/>
      </c>
      <c r="G270" s="143" t="str">
        <f>IFERROR(VLOOKUP(Tabela8[[#This Row],[ID]],CADASTROS!$B$3:$I$1946,6,0),"")</f>
        <v/>
      </c>
      <c r="H270" s="143" t="str">
        <f>IFERROR(VLOOKUP(Tabela8[[#This Row],[ID]],CADASTROS!$B$3:$I$1946,7,0),"")</f>
        <v/>
      </c>
      <c r="I270"/>
      <c r="J270"/>
      <c r="K270" s="135" t="str">
        <f>IFERROR(VLOOKUP(Tabela8[[#This Row],[ID]],Tabela7[],11,0),"")</f>
        <v/>
      </c>
      <c r="L270" s="136" t="e">
        <f>Tabela8[[#This Row],[Latas a Pagar]]*#REF!</f>
        <v>#VALUE!</v>
      </c>
    </row>
    <row r="271" spans="2:12" x14ac:dyDescent="0.3">
      <c r="B271" s="143">
        <f>VALUE('CONTROLE DE PRODUÇÃO'!B270)</f>
        <v>0</v>
      </c>
      <c r="C271" s="142" t="str">
        <f>IFERROR(VLOOKUP(Tabela8[[#This Row],[ID]],Tabela7[],2,0),"")</f>
        <v/>
      </c>
      <c r="D271" s="142" t="e">
        <f>VLOOKUP(Tabela8[[#This Row],[ID]],CADASTROS!$B$3:$I$1946,3,0)</f>
        <v>#N/A</v>
      </c>
      <c r="E271" s="143" t="str">
        <f>IFERROR(VLOOKUP(Tabela8[[#This Row],[ID]],CADASTROS!$B$3:$I$1946,4,0),"")</f>
        <v/>
      </c>
      <c r="F271" s="143" t="str">
        <f>IFERROR(VLOOKUP(Tabela8[[#This Row],[ID]],CADASTROS!$B$3:$I$1946,5,0),"")</f>
        <v/>
      </c>
      <c r="G271" s="143" t="str">
        <f>IFERROR(VLOOKUP(Tabela8[[#This Row],[ID]],CADASTROS!$B$3:$I$1946,6,0),"")</f>
        <v/>
      </c>
      <c r="H271" s="143" t="str">
        <f>IFERROR(VLOOKUP(Tabela8[[#This Row],[ID]],CADASTROS!$B$3:$I$1946,7,0),"")</f>
        <v/>
      </c>
      <c r="I271"/>
      <c r="J271"/>
      <c r="K271" s="135" t="str">
        <f>IFERROR(VLOOKUP(Tabela8[[#This Row],[ID]],Tabela7[],11,0),"")</f>
        <v/>
      </c>
      <c r="L271" s="136" t="e">
        <f>Tabela8[[#This Row],[Latas a Pagar]]*#REF!</f>
        <v>#VALUE!</v>
      </c>
    </row>
    <row r="272" spans="2:12" x14ac:dyDescent="0.3">
      <c r="B272" s="143">
        <f>VALUE('CONTROLE DE PRODUÇÃO'!B271)</f>
        <v>0</v>
      </c>
      <c r="C272" s="142" t="str">
        <f>IFERROR(VLOOKUP(Tabela8[[#This Row],[ID]],Tabela7[],2,0),"")</f>
        <v/>
      </c>
      <c r="D272" s="142" t="e">
        <f>VLOOKUP(Tabela8[[#This Row],[ID]],CADASTROS!$B$3:$I$1946,3,0)</f>
        <v>#N/A</v>
      </c>
      <c r="E272" s="143" t="str">
        <f>IFERROR(VLOOKUP(Tabela8[[#This Row],[ID]],CADASTROS!$B$3:$I$1946,4,0),"")</f>
        <v/>
      </c>
      <c r="F272" s="143" t="str">
        <f>IFERROR(VLOOKUP(Tabela8[[#This Row],[ID]],CADASTROS!$B$3:$I$1946,5,0),"")</f>
        <v/>
      </c>
      <c r="G272" s="143" t="str">
        <f>IFERROR(VLOOKUP(Tabela8[[#This Row],[ID]],CADASTROS!$B$3:$I$1946,6,0),"")</f>
        <v/>
      </c>
      <c r="H272" s="143" t="str">
        <f>IFERROR(VLOOKUP(Tabela8[[#This Row],[ID]],CADASTROS!$B$3:$I$1946,7,0),"")</f>
        <v/>
      </c>
      <c r="I272"/>
      <c r="J272"/>
      <c r="K272" s="135" t="str">
        <f>IFERROR(VLOOKUP(Tabela8[[#This Row],[ID]],Tabela7[],11,0),"")</f>
        <v/>
      </c>
      <c r="L272" s="136" t="e">
        <f>Tabela8[[#This Row],[Latas a Pagar]]*#REF!</f>
        <v>#VALUE!</v>
      </c>
    </row>
    <row r="273" spans="2:12" x14ac:dyDescent="0.3">
      <c r="B273" s="143">
        <f>VALUE('CONTROLE DE PRODUÇÃO'!B272)</f>
        <v>0</v>
      </c>
      <c r="C273" s="142" t="str">
        <f>IFERROR(VLOOKUP(Tabela8[[#This Row],[ID]],Tabela7[],2,0),"")</f>
        <v/>
      </c>
      <c r="D273" s="142" t="e">
        <f>VLOOKUP(Tabela8[[#This Row],[ID]],CADASTROS!$B$3:$I$1946,3,0)</f>
        <v>#N/A</v>
      </c>
      <c r="E273" s="143" t="str">
        <f>IFERROR(VLOOKUP(Tabela8[[#This Row],[ID]],CADASTROS!$B$3:$I$1946,4,0),"")</f>
        <v/>
      </c>
      <c r="F273" s="143" t="str">
        <f>IFERROR(VLOOKUP(Tabela8[[#This Row],[ID]],CADASTROS!$B$3:$I$1946,5,0),"")</f>
        <v/>
      </c>
      <c r="G273" s="143" t="str">
        <f>IFERROR(VLOOKUP(Tabela8[[#This Row],[ID]],CADASTROS!$B$3:$I$1946,6,0),"")</f>
        <v/>
      </c>
      <c r="H273" s="143" t="str">
        <f>IFERROR(VLOOKUP(Tabela8[[#This Row],[ID]],CADASTROS!$B$3:$I$1946,7,0),"")</f>
        <v/>
      </c>
      <c r="I273"/>
      <c r="J273"/>
      <c r="K273" s="135" t="str">
        <f>IFERROR(VLOOKUP(Tabela8[[#This Row],[ID]],Tabela7[],11,0),"")</f>
        <v/>
      </c>
      <c r="L273" s="136" t="e">
        <f>Tabela8[[#This Row],[Latas a Pagar]]*#REF!</f>
        <v>#VALUE!</v>
      </c>
    </row>
    <row r="274" spans="2:12" x14ac:dyDescent="0.3">
      <c r="B274" s="143">
        <f>VALUE('CONTROLE DE PRODUÇÃO'!B273)</f>
        <v>0</v>
      </c>
      <c r="C274" s="142" t="str">
        <f>IFERROR(VLOOKUP(Tabela8[[#This Row],[ID]],Tabela7[],2,0),"")</f>
        <v/>
      </c>
      <c r="D274" s="142" t="e">
        <f>VLOOKUP(Tabela8[[#This Row],[ID]],CADASTROS!$B$3:$I$1946,3,0)</f>
        <v>#N/A</v>
      </c>
      <c r="E274" s="143" t="str">
        <f>IFERROR(VLOOKUP(Tabela8[[#This Row],[ID]],CADASTROS!$B$3:$I$1946,4,0),"")</f>
        <v/>
      </c>
      <c r="F274" s="143" t="str">
        <f>IFERROR(VLOOKUP(Tabela8[[#This Row],[ID]],CADASTROS!$B$3:$I$1946,5,0),"")</f>
        <v/>
      </c>
      <c r="G274" s="143" t="str">
        <f>IFERROR(VLOOKUP(Tabela8[[#This Row],[ID]],CADASTROS!$B$3:$I$1946,6,0),"")</f>
        <v/>
      </c>
      <c r="H274" s="143" t="str">
        <f>IFERROR(VLOOKUP(Tabela8[[#This Row],[ID]],CADASTROS!$B$3:$I$1946,7,0),"")</f>
        <v/>
      </c>
      <c r="I274"/>
      <c r="J274"/>
      <c r="K274" s="135" t="str">
        <f>IFERROR(VLOOKUP(Tabela8[[#This Row],[ID]],Tabela7[],11,0),"")</f>
        <v/>
      </c>
      <c r="L274" s="136" t="e">
        <f>Tabela8[[#This Row],[Latas a Pagar]]*#REF!</f>
        <v>#VALUE!</v>
      </c>
    </row>
    <row r="275" spans="2:12" x14ac:dyDescent="0.3">
      <c r="B275" s="143">
        <f>VALUE('CONTROLE DE PRODUÇÃO'!B274)</f>
        <v>0</v>
      </c>
      <c r="C275" s="142" t="str">
        <f>IFERROR(VLOOKUP(Tabela8[[#This Row],[ID]],Tabela7[],2,0),"")</f>
        <v/>
      </c>
      <c r="D275" s="142" t="e">
        <f>VLOOKUP(Tabela8[[#This Row],[ID]],CADASTROS!$B$3:$I$1946,3,0)</f>
        <v>#N/A</v>
      </c>
      <c r="E275" s="143" t="str">
        <f>IFERROR(VLOOKUP(Tabela8[[#This Row],[ID]],CADASTROS!$B$3:$I$1946,4,0),"")</f>
        <v/>
      </c>
      <c r="F275" s="143" t="str">
        <f>IFERROR(VLOOKUP(Tabela8[[#This Row],[ID]],CADASTROS!$B$3:$I$1946,5,0),"")</f>
        <v/>
      </c>
      <c r="G275" s="143" t="str">
        <f>IFERROR(VLOOKUP(Tabela8[[#This Row],[ID]],CADASTROS!$B$3:$I$1946,6,0),"")</f>
        <v/>
      </c>
      <c r="H275" s="143" t="str">
        <f>IFERROR(VLOOKUP(Tabela8[[#This Row],[ID]],CADASTROS!$B$3:$I$1946,7,0),"")</f>
        <v/>
      </c>
      <c r="I275"/>
      <c r="J275"/>
      <c r="K275" s="135" t="str">
        <f>IFERROR(VLOOKUP(Tabela8[[#This Row],[ID]],Tabela7[],11,0),"")</f>
        <v/>
      </c>
      <c r="L275" s="136" t="e">
        <f>Tabela8[[#This Row],[Latas a Pagar]]*#REF!</f>
        <v>#VALUE!</v>
      </c>
    </row>
    <row r="276" spans="2:12" x14ac:dyDescent="0.3">
      <c r="B276" s="143">
        <f>VALUE('CONTROLE DE PRODUÇÃO'!B275)</f>
        <v>0</v>
      </c>
      <c r="C276" s="142" t="str">
        <f>IFERROR(VLOOKUP(Tabela8[[#This Row],[ID]],Tabela7[],2,0),"")</f>
        <v/>
      </c>
      <c r="D276" s="142" t="e">
        <f>VLOOKUP(Tabela8[[#This Row],[ID]],CADASTROS!$B$3:$I$1946,3,0)</f>
        <v>#N/A</v>
      </c>
      <c r="E276" s="143" t="str">
        <f>IFERROR(VLOOKUP(Tabela8[[#This Row],[ID]],CADASTROS!$B$3:$I$1946,4,0),"")</f>
        <v/>
      </c>
      <c r="F276" s="143" t="str">
        <f>IFERROR(VLOOKUP(Tabela8[[#This Row],[ID]],CADASTROS!$B$3:$I$1946,5,0),"")</f>
        <v/>
      </c>
      <c r="G276" s="143" t="str">
        <f>IFERROR(VLOOKUP(Tabela8[[#This Row],[ID]],CADASTROS!$B$3:$I$1946,6,0),"")</f>
        <v/>
      </c>
      <c r="H276" s="143" t="str">
        <f>IFERROR(VLOOKUP(Tabela8[[#This Row],[ID]],CADASTROS!$B$3:$I$1946,7,0),"")</f>
        <v/>
      </c>
      <c r="I276"/>
      <c r="J276"/>
      <c r="K276" s="135" t="str">
        <f>IFERROR(VLOOKUP(Tabela8[[#This Row],[ID]],Tabela7[],11,0),"")</f>
        <v/>
      </c>
      <c r="L276" s="136" t="e">
        <f>Tabela8[[#This Row],[Latas a Pagar]]*#REF!</f>
        <v>#VALUE!</v>
      </c>
    </row>
    <row r="277" spans="2:12" x14ac:dyDescent="0.3">
      <c r="B277" s="143">
        <f>VALUE('CONTROLE DE PRODUÇÃO'!B276)</f>
        <v>0</v>
      </c>
      <c r="C277" s="142" t="str">
        <f>IFERROR(VLOOKUP(Tabela8[[#This Row],[ID]],Tabela7[],2,0),"")</f>
        <v/>
      </c>
      <c r="D277" s="142" t="e">
        <f>VLOOKUP(Tabela8[[#This Row],[ID]],CADASTROS!$B$3:$I$1946,3,0)</f>
        <v>#N/A</v>
      </c>
      <c r="E277" s="143" t="str">
        <f>IFERROR(VLOOKUP(Tabela8[[#This Row],[ID]],CADASTROS!$B$3:$I$1946,4,0),"")</f>
        <v/>
      </c>
      <c r="F277" s="143" t="str">
        <f>IFERROR(VLOOKUP(Tabela8[[#This Row],[ID]],CADASTROS!$B$3:$I$1946,5,0),"")</f>
        <v/>
      </c>
      <c r="G277" s="143" t="str">
        <f>IFERROR(VLOOKUP(Tabela8[[#This Row],[ID]],CADASTROS!$B$3:$I$1946,6,0),"")</f>
        <v/>
      </c>
      <c r="H277" s="143" t="str">
        <f>IFERROR(VLOOKUP(Tabela8[[#This Row],[ID]],CADASTROS!$B$3:$I$1946,7,0),"")</f>
        <v/>
      </c>
      <c r="I277"/>
      <c r="J277"/>
      <c r="K277" s="135" t="str">
        <f>IFERROR(VLOOKUP(Tabela8[[#This Row],[ID]],Tabela7[],11,0),"")</f>
        <v/>
      </c>
      <c r="L277" s="136" t="e">
        <f>Tabela8[[#This Row],[Latas a Pagar]]*#REF!</f>
        <v>#VALUE!</v>
      </c>
    </row>
    <row r="278" spans="2:12" x14ac:dyDescent="0.3">
      <c r="B278" s="143">
        <f>VALUE('CONTROLE DE PRODUÇÃO'!B277)</f>
        <v>0</v>
      </c>
      <c r="C278" s="142" t="str">
        <f>IFERROR(VLOOKUP(Tabela8[[#This Row],[ID]],Tabela7[],2,0),"")</f>
        <v/>
      </c>
      <c r="D278" s="142" t="e">
        <f>VLOOKUP(Tabela8[[#This Row],[ID]],CADASTROS!$B$3:$I$1946,3,0)</f>
        <v>#N/A</v>
      </c>
      <c r="E278" s="143" t="str">
        <f>IFERROR(VLOOKUP(Tabela8[[#This Row],[ID]],CADASTROS!$B$3:$I$1946,4,0),"")</f>
        <v/>
      </c>
      <c r="F278" s="143" t="str">
        <f>IFERROR(VLOOKUP(Tabela8[[#This Row],[ID]],CADASTROS!$B$3:$I$1946,5,0),"")</f>
        <v/>
      </c>
      <c r="G278" s="143" t="str">
        <f>IFERROR(VLOOKUP(Tabela8[[#This Row],[ID]],CADASTROS!$B$3:$I$1946,6,0),"")</f>
        <v/>
      </c>
      <c r="H278" s="143" t="str">
        <f>IFERROR(VLOOKUP(Tabela8[[#This Row],[ID]],CADASTROS!$B$3:$I$1946,7,0),"")</f>
        <v/>
      </c>
      <c r="I278"/>
      <c r="J278"/>
      <c r="K278" s="135" t="str">
        <f>IFERROR(VLOOKUP(Tabela8[[#This Row],[ID]],Tabela7[],11,0),"")</f>
        <v/>
      </c>
      <c r="L278" s="136" t="e">
        <f>Tabela8[[#This Row],[Latas a Pagar]]*#REF!</f>
        <v>#VALUE!</v>
      </c>
    </row>
    <row r="279" spans="2:12" x14ac:dyDescent="0.3">
      <c r="B279" s="143">
        <f>VALUE('CONTROLE DE PRODUÇÃO'!B278)</f>
        <v>0</v>
      </c>
      <c r="C279" s="142" t="str">
        <f>IFERROR(VLOOKUP(Tabela8[[#This Row],[ID]],Tabela7[],2,0),"")</f>
        <v/>
      </c>
      <c r="D279" s="142" t="e">
        <f>VLOOKUP(Tabela8[[#This Row],[ID]],CADASTROS!$B$3:$I$1946,3,0)</f>
        <v>#N/A</v>
      </c>
      <c r="E279" s="143" t="str">
        <f>IFERROR(VLOOKUP(Tabela8[[#This Row],[ID]],CADASTROS!$B$3:$I$1946,4,0),"")</f>
        <v/>
      </c>
      <c r="F279" s="143" t="str">
        <f>IFERROR(VLOOKUP(Tabela8[[#This Row],[ID]],CADASTROS!$B$3:$I$1946,5,0),"")</f>
        <v/>
      </c>
      <c r="G279" s="143" t="str">
        <f>IFERROR(VLOOKUP(Tabela8[[#This Row],[ID]],CADASTROS!$B$3:$I$1946,6,0),"")</f>
        <v/>
      </c>
      <c r="H279" s="143" t="str">
        <f>IFERROR(VLOOKUP(Tabela8[[#This Row],[ID]],CADASTROS!$B$3:$I$1946,7,0),"")</f>
        <v/>
      </c>
      <c r="I279"/>
      <c r="J279"/>
      <c r="K279" s="135" t="str">
        <f>IFERROR(VLOOKUP(Tabela8[[#This Row],[ID]],Tabela7[],11,0),"")</f>
        <v/>
      </c>
      <c r="L279" s="136" t="e">
        <f>Tabela8[[#This Row],[Latas a Pagar]]*#REF!</f>
        <v>#VALUE!</v>
      </c>
    </row>
    <row r="280" spans="2:12" x14ac:dyDescent="0.3">
      <c r="B280" s="143">
        <f>VALUE('CONTROLE DE PRODUÇÃO'!B279)</f>
        <v>0</v>
      </c>
      <c r="C280" s="142" t="str">
        <f>IFERROR(VLOOKUP(Tabela8[[#This Row],[ID]],Tabela7[],2,0),"")</f>
        <v/>
      </c>
      <c r="D280" s="142" t="e">
        <f>VLOOKUP(Tabela8[[#This Row],[ID]],CADASTROS!$B$3:$I$1946,3,0)</f>
        <v>#N/A</v>
      </c>
      <c r="E280" s="143" t="str">
        <f>IFERROR(VLOOKUP(Tabela8[[#This Row],[ID]],CADASTROS!$B$3:$I$1946,4,0),"")</f>
        <v/>
      </c>
      <c r="F280" s="143" t="str">
        <f>IFERROR(VLOOKUP(Tabela8[[#This Row],[ID]],CADASTROS!$B$3:$I$1946,5,0),"")</f>
        <v/>
      </c>
      <c r="G280" s="143" t="str">
        <f>IFERROR(VLOOKUP(Tabela8[[#This Row],[ID]],CADASTROS!$B$3:$I$1946,6,0),"")</f>
        <v/>
      </c>
      <c r="H280" s="143" t="str">
        <f>IFERROR(VLOOKUP(Tabela8[[#This Row],[ID]],CADASTROS!$B$3:$I$1946,7,0),"")</f>
        <v/>
      </c>
      <c r="I280"/>
      <c r="J280"/>
      <c r="K280" s="135" t="str">
        <f>IFERROR(VLOOKUP(Tabela8[[#This Row],[ID]],Tabela7[],11,0),"")</f>
        <v/>
      </c>
      <c r="L280" s="136" t="e">
        <f>Tabela8[[#This Row],[Latas a Pagar]]*#REF!</f>
        <v>#VALUE!</v>
      </c>
    </row>
    <row r="281" spans="2:12" x14ac:dyDescent="0.3">
      <c r="B281" s="143">
        <f>VALUE('CONTROLE DE PRODUÇÃO'!B280)</f>
        <v>0</v>
      </c>
      <c r="C281" s="142" t="str">
        <f>IFERROR(VLOOKUP(Tabela8[[#This Row],[ID]],Tabela7[],2,0),"")</f>
        <v/>
      </c>
      <c r="D281" s="142" t="e">
        <f>VLOOKUP(Tabela8[[#This Row],[ID]],CADASTROS!$B$3:$I$1946,3,0)</f>
        <v>#N/A</v>
      </c>
      <c r="E281" s="143" t="str">
        <f>IFERROR(VLOOKUP(Tabela8[[#This Row],[ID]],CADASTROS!$B$3:$I$1946,4,0),"")</f>
        <v/>
      </c>
      <c r="F281" s="143" t="str">
        <f>IFERROR(VLOOKUP(Tabela8[[#This Row],[ID]],CADASTROS!$B$3:$I$1946,5,0),"")</f>
        <v/>
      </c>
      <c r="G281" s="143" t="str">
        <f>IFERROR(VLOOKUP(Tabela8[[#This Row],[ID]],CADASTROS!$B$3:$I$1946,6,0),"")</f>
        <v/>
      </c>
      <c r="H281" s="143" t="str">
        <f>IFERROR(VLOOKUP(Tabela8[[#This Row],[ID]],CADASTROS!$B$3:$I$1946,7,0),"")</f>
        <v/>
      </c>
      <c r="I281"/>
      <c r="J281"/>
      <c r="K281" s="135" t="str">
        <f>IFERROR(VLOOKUP(Tabela8[[#This Row],[ID]],Tabela7[],11,0),"")</f>
        <v/>
      </c>
      <c r="L281" s="136" t="e">
        <f>Tabela8[[#This Row],[Latas a Pagar]]*#REF!</f>
        <v>#VALUE!</v>
      </c>
    </row>
    <row r="282" spans="2:12" x14ac:dyDescent="0.3">
      <c r="B282" s="143">
        <f>VALUE('CONTROLE DE PRODUÇÃO'!B281)</f>
        <v>0</v>
      </c>
      <c r="C282" s="142" t="str">
        <f>IFERROR(VLOOKUP(Tabela8[[#This Row],[ID]],Tabela7[],2,0),"")</f>
        <v/>
      </c>
      <c r="D282" s="142" t="e">
        <f>VLOOKUP(Tabela8[[#This Row],[ID]],CADASTROS!$B$3:$I$1946,3,0)</f>
        <v>#N/A</v>
      </c>
      <c r="E282" s="143" t="str">
        <f>IFERROR(VLOOKUP(Tabela8[[#This Row],[ID]],CADASTROS!$B$3:$I$1946,4,0),"")</f>
        <v/>
      </c>
      <c r="F282" s="143" t="str">
        <f>IFERROR(VLOOKUP(Tabela8[[#This Row],[ID]],CADASTROS!$B$3:$I$1946,5,0),"")</f>
        <v/>
      </c>
      <c r="G282" s="143" t="str">
        <f>IFERROR(VLOOKUP(Tabela8[[#This Row],[ID]],CADASTROS!$B$3:$I$1946,6,0),"")</f>
        <v/>
      </c>
      <c r="H282" s="143" t="str">
        <f>IFERROR(VLOOKUP(Tabela8[[#This Row],[ID]],CADASTROS!$B$3:$I$1946,7,0),"")</f>
        <v/>
      </c>
      <c r="I282"/>
      <c r="J282"/>
      <c r="K282" s="135" t="str">
        <f>IFERROR(VLOOKUP(Tabela8[[#This Row],[ID]],Tabela7[],11,0),"")</f>
        <v/>
      </c>
      <c r="L282" s="136" t="e">
        <f>Tabela8[[#This Row],[Latas a Pagar]]*#REF!</f>
        <v>#VALUE!</v>
      </c>
    </row>
    <row r="283" spans="2:12" x14ac:dyDescent="0.3">
      <c r="B283" s="143">
        <f>VALUE('CONTROLE DE PRODUÇÃO'!B282)</f>
        <v>0</v>
      </c>
      <c r="C283" s="142" t="str">
        <f>IFERROR(VLOOKUP(Tabela8[[#This Row],[ID]],Tabela7[],2,0),"")</f>
        <v/>
      </c>
      <c r="D283" s="142" t="e">
        <f>VLOOKUP(Tabela8[[#This Row],[ID]],CADASTROS!$B$3:$I$1946,3,0)</f>
        <v>#N/A</v>
      </c>
      <c r="E283" s="143" t="str">
        <f>IFERROR(VLOOKUP(Tabela8[[#This Row],[ID]],CADASTROS!$B$3:$I$1946,4,0),"")</f>
        <v/>
      </c>
      <c r="F283" s="143" t="str">
        <f>IFERROR(VLOOKUP(Tabela8[[#This Row],[ID]],CADASTROS!$B$3:$I$1946,5,0),"")</f>
        <v/>
      </c>
      <c r="G283" s="143" t="str">
        <f>IFERROR(VLOOKUP(Tabela8[[#This Row],[ID]],CADASTROS!$B$3:$I$1946,6,0),"")</f>
        <v/>
      </c>
      <c r="H283" s="143" t="str">
        <f>IFERROR(VLOOKUP(Tabela8[[#This Row],[ID]],CADASTROS!$B$3:$I$1946,7,0),"")</f>
        <v/>
      </c>
      <c r="I283"/>
      <c r="J283"/>
      <c r="K283" s="135" t="str">
        <f>IFERROR(VLOOKUP(Tabela8[[#This Row],[ID]],Tabela7[],11,0),"")</f>
        <v/>
      </c>
      <c r="L283" s="136" t="e">
        <f>Tabela8[[#This Row],[Latas a Pagar]]*#REF!</f>
        <v>#VALUE!</v>
      </c>
    </row>
    <row r="284" spans="2:12" x14ac:dyDescent="0.3">
      <c r="B284" s="143">
        <f>VALUE('CONTROLE DE PRODUÇÃO'!B283)</f>
        <v>0</v>
      </c>
      <c r="C284" s="142" t="str">
        <f>IFERROR(VLOOKUP(Tabela8[[#This Row],[ID]],Tabela7[],2,0),"")</f>
        <v/>
      </c>
      <c r="D284" s="142" t="e">
        <f>VLOOKUP(Tabela8[[#This Row],[ID]],CADASTROS!$B$3:$I$1946,3,0)</f>
        <v>#N/A</v>
      </c>
      <c r="E284" s="143" t="str">
        <f>IFERROR(VLOOKUP(Tabela8[[#This Row],[ID]],CADASTROS!$B$3:$I$1946,4,0),"")</f>
        <v/>
      </c>
      <c r="F284" s="143" t="str">
        <f>IFERROR(VLOOKUP(Tabela8[[#This Row],[ID]],CADASTROS!$B$3:$I$1946,5,0),"")</f>
        <v/>
      </c>
      <c r="G284" s="143" t="str">
        <f>IFERROR(VLOOKUP(Tabela8[[#This Row],[ID]],CADASTROS!$B$3:$I$1946,6,0),"")</f>
        <v/>
      </c>
      <c r="H284" s="143" t="str">
        <f>IFERROR(VLOOKUP(Tabela8[[#This Row],[ID]],CADASTROS!$B$3:$I$1946,7,0),"")</f>
        <v/>
      </c>
      <c r="I284"/>
      <c r="J284"/>
      <c r="K284" s="135" t="str">
        <f>IFERROR(VLOOKUP(Tabela8[[#This Row],[ID]],Tabela7[],11,0),"")</f>
        <v/>
      </c>
      <c r="L284" s="136" t="e">
        <f>Tabela8[[#This Row],[Latas a Pagar]]*#REF!</f>
        <v>#VALUE!</v>
      </c>
    </row>
    <row r="285" spans="2:12" x14ac:dyDescent="0.3">
      <c r="B285" s="143">
        <f>VALUE('CONTROLE DE PRODUÇÃO'!B284)</f>
        <v>0</v>
      </c>
      <c r="C285" s="142" t="str">
        <f>IFERROR(VLOOKUP(Tabela8[[#This Row],[ID]],Tabela7[],2,0),"")</f>
        <v/>
      </c>
      <c r="D285" s="142" t="e">
        <f>VLOOKUP(Tabela8[[#This Row],[ID]],CADASTROS!$B$3:$I$1946,3,0)</f>
        <v>#N/A</v>
      </c>
      <c r="E285" s="143" t="str">
        <f>IFERROR(VLOOKUP(Tabela8[[#This Row],[ID]],CADASTROS!$B$3:$I$1946,4,0),"")</f>
        <v/>
      </c>
      <c r="F285" s="143" t="str">
        <f>IFERROR(VLOOKUP(Tabela8[[#This Row],[ID]],CADASTROS!$B$3:$I$1946,5,0),"")</f>
        <v/>
      </c>
      <c r="G285" s="143" t="str">
        <f>IFERROR(VLOOKUP(Tabela8[[#This Row],[ID]],CADASTROS!$B$3:$I$1946,6,0),"")</f>
        <v/>
      </c>
      <c r="H285" s="143" t="str">
        <f>IFERROR(VLOOKUP(Tabela8[[#This Row],[ID]],CADASTROS!$B$3:$I$1946,7,0),"")</f>
        <v/>
      </c>
      <c r="I285"/>
      <c r="J285"/>
      <c r="K285" s="135" t="str">
        <f>IFERROR(VLOOKUP(Tabela8[[#This Row],[ID]],Tabela7[],11,0),"")</f>
        <v/>
      </c>
      <c r="L285" s="136" t="e">
        <f>Tabela8[[#This Row],[Latas a Pagar]]*#REF!</f>
        <v>#VALUE!</v>
      </c>
    </row>
    <row r="286" spans="2:12" x14ac:dyDescent="0.3">
      <c r="B286" s="143">
        <f>VALUE('CONTROLE DE PRODUÇÃO'!B285)</f>
        <v>0</v>
      </c>
      <c r="C286" s="142" t="str">
        <f>IFERROR(VLOOKUP(Tabela8[[#This Row],[ID]],Tabela7[],2,0),"")</f>
        <v/>
      </c>
      <c r="D286" s="142" t="e">
        <f>VLOOKUP(Tabela8[[#This Row],[ID]],CADASTROS!$B$3:$I$1946,3,0)</f>
        <v>#N/A</v>
      </c>
      <c r="E286" s="143" t="str">
        <f>IFERROR(VLOOKUP(Tabela8[[#This Row],[ID]],CADASTROS!$B$3:$I$1946,4,0),"")</f>
        <v/>
      </c>
      <c r="F286" s="143" t="str">
        <f>IFERROR(VLOOKUP(Tabela8[[#This Row],[ID]],CADASTROS!$B$3:$I$1946,5,0),"")</f>
        <v/>
      </c>
      <c r="G286" s="143" t="str">
        <f>IFERROR(VLOOKUP(Tabela8[[#This Row],[ID]],CADASTROS!$B$3:$I$1946,6,0),"")</f>
        <v/>
      </c>
      <c r="H286" s="143" t="str">
        <f>IFERROR(VLOOKUP(Tabela8[[#This Row],[ID]],CADASTROS!$B$3:$I$1946,7,0),"")</f>
        <v/>
      </c>
      <c r="I286"/>
      <c r="J286"/>
      <c r="K286" s="135" t="str">
        <f>IFERROR(VLOOKUP(Tabela8[[#This Row],[ID]],Tabela7[],11,0),"")</f>
        <v/>
      </c>
      <c r="L286" s="136" t="e">
        <f>Tabela8[[#This Row],[Latas a Pagar]]*#REF!</f>
        <v>#VALUE!</v>
      </c>
    </row>
    <row r="287" spans="2:12" x14ac:dyDescent="0.3">
      <c r="B287" s="143">
        <f>VALUE('CONTROLE DE PRODUÇÃO'!B286)</f>
        <v>0</v>
      </c>
      <c r="C287" s="142" t="str">
        <f>IFERROR(VLOOKUP(Tabela8[[#This Row],[ID]],Tabela7[],2,0),"")</f>
        <v/>
      </c>
      <c r="D287" s="142" t="e">
        <f>VLOOKUP(Tabela8[[#This Row],[ID]],CADASTROS!$B$3:$I$1946,3,0)</f>
        <v>#N/A</v>
      </c>
      <c r="E287" s="143" t="str">
        <f>IFERROR(VLOOKUP(Tabela8[[#This Row],[ID]],CADASTROS!$B$3:$I$1946,4,0),"")</f>
        <v/>
      </c>
      <c r="F287" s="143" t="str">
        <f>IFERROR(VLOOKUP(Tabela8[[#This Row],[ID]],CADASTROS!$B$3:$I$1946,5,0),"")</f>
        <v/>
      </c>
      <c r="G287" s="143" t="str">
        <f>IFERROR(VLOOKUP(Tabela8[[#This Row],[ID]],CADASTROS!$B$3:$I$1946,6,0),"")</f>
        <v/>
      </c>
      <c r="H287" s="143" t="str">
        <f>IFERROR(VLOOKUP(Tabela8[[#This Row],[ID]],CADASTROS!$B$3:$I$1946,7,0),"")</f>
        <v/>
      </c>
      <c r="I287"/>
      <c r="J287"/>
      <c r="K287" s="135" t="str">
        <f>IFERROR(VLOOKUP(Tabela8[[#This Row],[ID]],Tabela7[],11,0),"")</f>
        <v/>
      </c>
      <c r="L287" s="136" t="e">
        <f>Tabela8[[#This Row],[Latas a Pagar]]*#REF!</f>
        <v>#VALUE!</v>
      </c>
    </row>
    <row r="288" spans="2:12" x14ac:dyDescent="0.3">
      <c r="B288" s="143">
        <f>VALUE('CONTROLE DE PRODUÇÃO'!B287)</f>
        <v>0</v>
      </c>
      <c r="C288" s="142" t="str">
        <f>IFERROR(VLOOKUP(Tabela8[[#This Row],[ID]],Tabela7[],2,0),"")</f>
        <v/>
      </c>
      <c r="D288" s="142" t="e">
        <f>VLOOKUP(Tabela8[[#This Row],[ID]],CADASTROS!$B$3:$I$1946,3,0)</f>
        <v>#N/A</v>
      </c>
      <c r="E288" s="143" t="str">
        <f>IFERROR(VLOOKUP(Tabela8[[#This Row],[ID]],CADASTROS!$B$3:$I$1946,4,0),"")</f>
        <v/>
      </c>
      <c r="F288" s="143" t="str">
        <f>IFERROR(VLOOKUP(Tabela8[[#This Row],[ID]],CADASTROS!$B$3:$I$1946,5,0),"")</f>
        <v/>
      </c>
      <c r="G288" s="143" t="str">
        <f>IFERROR(VLOOKUP(Tabela8[[#This Row],[ID]],CADASTROS!$B$3:$I$1946,6,0),"")</f>
        <v/>
      </c>
      <c r="H288" s="143" t="str">
        <f>IFERROR(VLOOKUP(Tabela8[[#This Row],[ID]],CADASTROS!$B$3:$I$1946,7,0),"")</f>
        <v/>
      </c>
      <c r="I288"/>
      <c r="J288"/>
      <c r="K288" s="135" t="str">
        <f>IFERROR(VLOOKUP(Tabela8[[#This Row],[ID]],Tabela7[],11,0),"")</f>
        <v/>
      </c>
      <c r="L288" s="136" t="e">
        <f>Tabela8[[#This Row],[Latas a Pagar]]*#REF!</f>
        <v>#VALUE!</v>
      </c>
    </row>
    <row r="289" spans="2:12" x14ac:dyDescent="0.3">
      <c r="B289" s="143">
        <f>VALUE('CONTROLE DE PRODUÇÃO'!B288)</f>
        <v>0</v>
      </c>
      <c r="C289" s="142" t="str">
        <f>IFERROR(VLOOKUP(Tabela8[[#This Row],[ID]],Tabela7[],2,0),"")</f>
        <v/>
      </c>
      <c r="D289" s="142" t="e">
        <f>VLOOKUP(Tabela8[[#This Row],[ID]],CADASTROS!$B$3:$I$1946,3,0)</f>
        <v>#N/A</v>
      </c>
      <c r="E289" s="143" t="str">
        <f>IFERROR(VLOOKUP(Tabela8[[#This Row],[ID]],CADASTROS!$B$3:$I$1946,4,0),"")</f>
        <v/>
      </c>
      <c r="F289" s="143" t="str">
        <f>IFERROR(VLOOKUP(Tabela8[[#This Row],[ID]],CADASTROS!$B$3:$I$1946,5,0),"")</f>
        <v/>
      </c>
      <c r="G289" s="143" t="str">
        <f>IFERROR(VLOOKUP(Tabela8[[#This Row],[ID]],CADASTROS!$B$3:$I$1946,6,0),"")</f>
        <v/>
      </c>
      <c r="H289" s="143" t="str">
        <f>IFERROR(VLOOKUP(Tabela8[[#This Row],[ID]],CADASTROS!$B$3:$I$1946,7,0),"")</f>
        <v/>
      </c>
      <c r="I289"/>
      <c r="J289"/>
      <c r="K289" s="135" t="str">
        <f>IFERROR(VLOOKUP(Tabela8[[#This Row],[ID]],Tabela7[],11,0),"")</f>
        <v/>
      </c>
      <c r="L289" s="136" t="e">
        <f>Tabela8[[#This Row],[Latas a Pagar]]*#REF!</f>
        <v>#VALUE!</v>
      </c>
    </row>
    <row r="290" spans="2:12" x14ac:dyDescent="0.3">
      <c r="B290" s="143">
        <f>VALUE('CONTROLE DE PRODUÇÃO'!B289)</f>
        <v>0</v>
      </c>
      <c r="C290" s="142" t="str">
        <f>IFERROR(VLOOKUP(Tabela8[[#This Row],[ID]],Tabela7[],2,0),"")</f>
        <v/>
      </c>
      <c r="D290" s="142" t="e">
        <f>VLOOKUP(Tabela8[[#This Row],[ID]],CADASTROS!$B$3:$I$1946,3,0)</f>
        <v>#N/A</v>
      </c>
      <c r="E290" s="143" t="str">
        <f>IFERROR(VLOOKUP(Tabela8[[#This Row],[ID]],CADASTROS!$B$3:$I$1946,4,0),"")</f>
        <v/>
      </c>
      <c r="F290" s="143" t="str">
        <f>IFERROR(VLOOKUP(Tabela8[[#This Row],[ID]],CADASTROS!$B$3:$I$1946,5,0),"")</f>
        <v/>
      </c>
      <c r="G290" s="143" t="str">
        <f>IFERROR(VLOOKUP(Tabela8[[#This Row],[ID]],CADASTROS!$B$3:$I$1946,6,0),"")</f>
        <v/>
      </c>
      <c r="H290" s="143" t="str">
        <f>IFERROR(VLOOKUP(Tabela8[[#This Row],[ID]],CADASTROS!$B$3:$I$1946,7,0),"")</f>
        <v/>
      </c>
      <c r="I290"/>
      <c r="J290"/>
      <c r="K290" s="135" t="str">
        <f>IFERROR(VLOOKUP(Tabela8[[#This Row],[ID]],Tabela7[],11,0),"")</f>
        <v/>
      </c>
      <c r="L290" s="136" t="e">
        <f>Tabela8[[#This Row],[Latas a Pagar]]*#REF!</f>
        <v>#VALUE!</v>
      </c>
    </row>
    <row r="291" spans="2:12" x14ac:dyDescent="0.3">
      <c r="B291" s="143">
        <f>VALUE('CONTROLE DE PRODUÇÃO'!B290)</f>
        <v>0</v>
      </c>
      <c r="C291" s="142" t="str">
        <f>IFERROR(VLOOKUP(Tabela8[[#This Row],[ID]],Tabela7[],2,0),"")</f>
        <v/>
      </c>
      <c r="D291" s="142" t="e">
        <f>VLOOKUP(Tabela8[[#This Row],[ID]],CADASTROS!$B$3:$I$1946,3,0)</f>
        <v>#N/A</v>
      </c>
      <c r="E291" s="143" t="str">
        <f>IFERROR(VLOOKUP(Tabela8[[#This Row],[ID]],CADASTROS!$B$3:$I$1946,4,0),"")</f>
        <v/>
      </c>
      <c r="F291" s="143" t="str">
        <f>IFERROR(VLOOKUP(Tabela8[[#This Row],[ID]],CADASTROS!$B$3:$I$1946,5,0),"")</f>
        <v/>
      </c>
      <c r="G291" s="143" t="str">
        <f>IFERROR(VLOOKUP(Tabela8[[#This Row],[ID]],CADASTROS!$B$3:$I$1946,6,0),"")</f>
        <v/>
      </c>
      <c r="H291" s="143" t="str">
        <f>IFERROR(VLOOKUP(Tabela8[[#This Row],[ID]],CADASTROS!$B$3:$I$1946,7,0),"")</f>
        <v/>
      </c>
      <c r="I291"/>
      <c r="J291"/>
      <c r="K291" s="135" t="str">
        <f>IFERROR(VLOOKUP(Tabela8[[#This Row],[ID]],Tabela7[],11,0),"")</f>
        <v/>
      </c>
      <c r="L291" s="136" t="e">
        <f>Tabela8[[#This Row],[Latas a Pagar]]*#REF!</f>
        <v>#VALUE!</v>
      </c>
    </row>
    <row r="292" spans="2:12" x14ac:dyDescent="0.3">
      <c r="B292" s="143">
        <f>VALUE('CONTROLE DE PRODUÇÃO'!B291)</f>
        <v>0</v>
      </c>
      <c r="C292" s="142" t="str">
        <f>IFERROR(VLOOKUP(Tabela8[[#This Row],[ID]],Tabela7[],2,0),"")</f>
        <v/>
      </c>
      <c r="D292" s="142" t="e">
        <f>VLOOKUP(Tabela8[[#This Row],[ID]],CADASTROS!$B$3:$I$1946,3,0)</f>
        <v>#N/A</v>
      </c>
      <c r="E292" s="143" t="str">
        <f>IFERROR(VLOOKUP(Tabela8[[#This Row],[ID]],CADASTROS!$B$3:$I$1946,4,0),"")</f>
        <v/>
      </c>
      <c r="F292" s="143" t="str">
        <f>IFERROR(VLOOKUP(Tabela8[[#This Row],[ID]],CADASTROS!$B$3:$I$1946,5,0),"")</f>
        <v/>
      </c>
      <c r="G292" s="143" t="str">
        <f>IFERROR(VLOOKUP(Tabela8[[#This Row],[ID]],CADASTROS!$B$3:$I$1946,6,0),"")</f>
        <v/>
      </c>
      <c r="H292" s="143" t="str">
        <f>IFERROR(VLOOKUP(Tabela8[[#This Row],[ID]],CADASTROS!$B$3:$I$1946,7,0),"")</f>
        <v/>
      </c>
      <c r="I292"/>
      <c r="J292"/>
      <c r="K292" s="135" t="str">
        <f>IFERROR(VLOOKUP(Tabela8[[#This Row],[ID]],Tabela7[],11,0),"")</f>
        <v/>
      </c>
      <c r="L292" s="136" t="e">
        <f>Tabela8[[#This Row],[Latas a Pagar]]*#REF!</f>
        <v>#VALUE!</v>
      </c>
    </row>
    <row r="293" spans="2:12" x14ac:dyDescent="0.3">
      <c r="B293" s="143">
        <f>VALUE('CONTROLE DE PRODUÇÃO'!B292)</f>
        <v>0</v>
      </c>
      <c r="C293" s="142" t="str">
        <f>IFERROR(VLOOKUP(Tabela8[[#This Row],[ID]],Tabela7[],2,0),"")</f>
        <v/>
      </c>
      <c r="D293" s="142" t="e">
        <f>VLOOKUP(Tabela8[[#This Row],[ID]],CADASTROS!$B$3:$I$1946,3,0)</f>
        <v>#N/A</v>
      </c>
      <c r="E293" s="143" t="str">
        <f>IFERROR(VLOOKUP(Tabela8[[#This Row],[ID]],CADASTROS!$B$3:$I$1946,4,0),"")</f>
        <v/>
      </c>
      <c r="F293" s="143" t="str">
        <f>IFERROR(VLOOKUP(Tabela8[[#This Row],[ID]],CADASTROS!$B$3:$I$1946,5,0),"")</f>
        <v/>
      </c>
      <c r="G293" s="143" t="str">
        <f>IFERROR(VLOOKUP(Tabela8[[#This Row],[ID]],CADASTROS!$B$3:$I$1946,6,0),"")</f>
        <v/>
      </c>
      <c r="H293" s="143" t="str">
        <f>IFERROR(VLOOKUP(Tabela8[[#This Row],[ID]],CADASTROS!$B$3:$I$1946,7,0),"")</f>
        <v/>
      </c>
      <c r="I293"/>
      <c r="J293"/>
      <c r="K293" s="135" t="str">
        <f>IFERROR(VLOOKUP(Tabela8[[#This Row],[ID]],Tabela7[],11,0),"")</f>
        <v/>
      </c>
      <c r="L293" s="136" t="e">
        <f>Tabela8[[#This Row],[Latas a Pagar]]*#REF!</f>
        <v>#VALUE!</v>
      </c>
    </row>
    <row r="294" spans="2:12" x14ac:dyDescent="0.3">
      <c r="B294" s="143">
        <f>VALUE('CONTROLE DE PRODUÇÃO'!B293)</f>
        <v>0</v>
      </c>
      <c r="C294" s="142" t="str">
        <f>IFERROR(VLOOKUP(Tabela8[[#This Row],[ID]],Tabela7[],2,0),"")</f>
        <v/>
      </c>
      <c r="D294" s="142" t="e">
        <f>VLOOKUP(Tabela8[[#This Row],[ID]],CADASTROS!$B$3:$I$1946,3,0)</f>
        <v>#N/A</v>
      </c>
      <c r="E294" s="143" t="str">
        <f>IFERROR(VLOOKUP(Tabela8[[#This Row],[ID]],CADASTROS!$B$3:$I$1946,4,0),"")</f>
        <v/>
      </c>
      <c r="F294" s="143" t="str">
        <f>IFERROR(VLOOKUP(Tabela8[[#This Row],[ID]],CADASTROS!$B$3:$I$1946,5,0),"")</f>
        <v/>
      </c>
      <c r="G294" s="143" t="str">
        <f>IFERROR(VLOOKUP(Tabela8[[#This Row],[ID]],CADASTROS!$B$3:$I$1946,6,0),"")</f>
        <v/>
      </c>
      <c r="H294" s="143" t="str">
        <f>IFERROR(VLOOKUP(Tabela8[[#This Row],[ID]],CADASTROS!$B$3:$I$1946,7,0),"")</f>
        <v/>
      </c>
      <c r="I294"/>
      <c r="J294"/>
      <c r="K294" s="135" t="str">
        <f>IFERROR(VLOOKUP(Tabela8[[#This Row],[ID]],Tabela7[],11,0),"")</f>
        <v/>
      </c>
      <c r="L294" s="136" t="e">
        <f>Tabela8[[#This Row],[Latas a Pagar]]*#REF!</f>
        <v>#VALUE!</v>
      </c>
    </row>
    <row r="295" spans="2:12" x14ac:dyDescent="0.3">
      <c r="B295" s="143">
        <f>VALUE('CONTROLE DE PRODUÇÃO'!B294)</f>
        <v>0</v>
      </c>
      <c r="C295" s="142" t="str">
        <f>IFERROR(VLOOKUP(Tabela8[[#This Row],[ID]],Tabela7[],2,0),"")</f>
        <v/>
      </c>
      <c r="D295" s="142" t="e">
        <f>VLOOKUP(Tabela8[[#This Row],[ID]],CADASTROS!$B$3:$I$1946,3,0)</f>
        <v>#N/A</v>
      </c>
      <c r="E295" s="143" t="str">
        <f>IFERROR(VLOOKUP(Tabela8[[#This Row],[ID]],CADASTROS!$B$3:$I$1946,4,0),"")</f>
        <v/>
      </c>
      <c r="F295" s="143" t="str">
        <f>IFERROR(VLOOKUP(Tabela8[[#This Row],[ID]],CADASTROS!$B$3:$I$1946,5,0),"")</f>
        <v/>
      </c>
      <c r="G295" s="143" t="str">
        <f>IFERROR(VLOOKUP(Tabela8[[#This Row],[ID]],CADASTROS!$B$3:$I$1946,6,0),"")</f>
        <v/>
      </c>
      <c r="H295" s="143" t="str">
        <f>IFERROR(VLOOKUP(Tabela8[[#This Row],[ID]],CADASTROS!$B$3:$I$1946,7,0),"")</f>
        <v/>
      </c>
      <c r="I295"/>
      <c r="J295"/>
      <c r="K295" s="135" t="str">
        <f>IFERROR(VLOOKUP(Tabela8[[#This Row],[ID]],Tabela7[],11,0),"")</f>
        <v/>
      </c>
      <c r="L295" s="136" t="e">
        <f>Tabela8[[#This Row],[Latas a Pagar]]*#REF!</f>
        <v>#VALUE!</v>
      </c>
    </row>
    <row r="296" spans="2:12" x14ac:dyDescent="0.3">
      <c r="B296" s="143">
        <f>VALUE('CONTROLE DE PRODUÇÃO'!B295)</f>
        <v>0</v>
      </c>
      <c r="C296" s="142" t="str">
        <f>IFERROR(VLOOKUP(Tabela8[[#This Row],[ID]],Tabela7[],2,0),"")</f>
        <v/>
      </c>
      <c r="D296" s="142" t="e">
        <f>VLOOKUP(Tabela8[[#This Row],[ID]],CADASTROS!$B$3:$I$1946,3,0)</f>
        <v>#N/A</v>
      </c>
      <c r="E296" s="143" t="str">
        <f>IFERROR(VLOOKUP(Tabela8[[#This Row],[ID]],CADASTROS!$B$3:$I$1946,4,0),"")</f>
        <v/>
      </c>
      <c r="F296" s="143" t="str">
        <f>IFERROR(VLOOKUP(Tabela8[[#This Row],[ID]],CADASTROS!$B$3:$I$1946,5,0),"")</f>
        <v/>
      </c>
      <c r="G296" s="143" t="str">
        <f>IFERROR(VLOOKUP(Tabela8[[#This Row],[ID]],CADASTROS!$B$3:$I$1946,6,0),"")</f>
        <v/>
      </c>
      <c r="H296" s="143" t="str">
        <f>IFERROR(VLOOKUP(Tabela8[[#This Row],[ID]],CADASTROS!$B$3:$I$1946,7,0),"")</f>
        <v/>
      </c>
      <c r="I296"/>
      <c r="J296"/>
      <c r="K296" s="135" t="str">
        <f>IFERROR(VLOOKUP(Tabela8[[#This Row],[ID]],Tabela7[],11,0),"")</f>
        <v/>
      </c>
      <c r="L296" s="136" t="e">
        <f>Tabela8[[#This Row],[Latas a Pagar]]*#REF!</f>
        <v>#VALUE!</v>
      </c>
    </row>
    <row r="297" spans="2:12" x14ac:dyDescent="0.3">
      <c r="B297" s="143">
        <f>VALUE('CONTROLE DE PRODUÇÃO'!B296)</f>
        <v>0</v>
      </c>
      <c r="C297" s="142" t="str">
        <f>IFERROR(VLOOKUP(Tabela8[[#This Row],[ID]],Tabela7[],2,0),"")</f>
        <v/>
      </c>
      <c r="D297" s="142" t="e">
        <f>VLOOKUP(Tabela8[[#This Row],[ID]],CADASTROS!$B$3:$I$1946,3,0)</f>
        <v>#N/A</v>
      </c>
      <c r="E297" s="143" t="str">
        <f>IFERROR(VLOOKUP(Tabela8[[#This Row],[ID]],CADASTROS!$B$3:$I$1946,4,0),"")</f>
        <v/>
      </c>
      <c r="F297" s="143" t="str">
        <f>IFERROR(VLOOKUP(Tabela8[[#This Row],[ID]],CADASTROS!$B$3:$I$1946,5,0),"")</f>
        <v/>
      </c>
      <c r="G297" s="143" t="str">
        <f>IFERROR(VLOOKUP(Tabela8[[#This Row],[ID]],CADASTROS!$B$3:$I$1946,6,0),"")</f>
        <v/>
      </c>
      <c r="H297" s="143" t="str">
        <f>IFERROR(VLOOKUP(Tabela8[[#This Row],[ID]],CADASTROS!$B$3:$I$1946,7,0),"")</f>
        <v/>
      </c>
      <c r="I297"/>
      <c r="J297"/>
      <c r="K297" s="135" t="str">
        <f>IFERROR(VLOOKUP(Tabela8[[#This Row],[ID]],Tabela7[],11,0),"")</f>
        <v/>
      </c>
      <c r="L297" s="136" t="e">
        <f>Tabela8[[#This Row],[Latas a Pagar]]*#REF!</f>
        <v>#VALUE!</v>
      </c>
    </row>
    <row r="298" spans="2:12" x14ac:dyDescent="0.3">
      <c r="B298" s="143">
        <f>VALUE('CONTROLE DE PRODUÇÃO'!B297)</f>
        <v>0</v>
      </c>
      <c r="C298" s="142" t="str">
        <f>IFERROR(VLOOKUP(Tabela8[[#This Row],[ID]],Tabela7[],2,0),"")</f>
        <v/>
      </c>
      <c r="D298" s="142" t="e">
        <f>VLOOKUP(Tabela8[[#This Row],[ID]],CADASTROS!$B$3:$I$1946,3,0)</f>
        <v>#N/A</v>
      </c>
      <c r="E298" s="143" t="str">
        <f>IFERROR(VLOOKUP(Tabela8[[#This Row],[ID]],CADASTROS!$B$3:$I$1946,4,0),"")</f>
        <v/>
      </c>
      <c r="F298" s="143" t="str">
        <f>IFERROR(VLOOKUP(Tabela8[[#This Row],[ID]],CADASTROS!$B$3:$I$1946,5,0),"")</f>
        <v/>
      </c>
      <c r="G298" s="143" t="str">
        <f>IFERROR(VLOOKUP(Tabela8[[#This Row],[ID]],CADASTROS!$B$3:$I$1946,6,0),"")</f>
        <v/>
      </c>
      <c r="H298" s="143" t="str">
        <f>IFERROR(VLOOKUP(Tabela8[[#This Row],[ID]],CADASTROS!$B$3:$I$1946,7,0),"")</f>
        <v/>
      </c>
      <c r="I298"/>
      <c r="J298"/>
      <c r="K298" s="135" t="str">
        <f>IFERROR(VLOOKUP(Tabela8[[#This Row],[ID]],Tabela7[],11,0),"")</f>
        <v/>
      </c>
      <c r="L298" s="136" t="e">
        <f>Tabela8[[#This Row],[Latas a Pagar]]*#REF!</f>
        <v>#VALUE!</v>
      </c>
    </row>
    <row r="299" spans="2:12" x14ac:dyDescent="0.3">
      <c r="B299" s="143">
        <f>VALUE('CONTROLE DE PRODUÇÃO'!B298)</f>
        <v>0</v>
      </c>
      <c r="C299" s="142" t="str">
        <f>IFERROR(VLOOKUP(Tabela8[[#This Row],[ID]],Tabela7[],2,0),"")</f>
        <v/>
      </c>
      <c r="D299" s="142" t="e">
        <f>VLOOKUP(Tabela8[[#This Row],[ID]],CADASTROS!$B$3:$I$1946,3,0)</f>
        <v>#N/A</v>
      </c>
      <c r="E299" s="143" t="str">
        <f>IFERROR(VLOOKUP(Tabela8[[#This Row],[ID]],CADASTROS!$B$3:$I$1946,4,0),"")</f>
        <v/>
      </c>
      <c r="F299" s="143" t="str">
        <f>IFERROR(VLOOKUP(Tabela8[[#This Row],[ID]],CADASTROS!$B$3:$I$1946,5,0),"")</f>
        <v/>
      </c>
      <c r="G299" s="143" t="str">
        <f>IFERROR(VLOOKUP(Tabela8[[#This Row],[ID]],CADASTROS!$B$3:$I$1946,6,0),"")</f>
        <v/>
      </c>
      <c r="H299" s="143" t="str">
        <f>IFERROR(VLOOKUP(Tabela8[[#This Row],[ID]],CADASTROS!$B$3:$I$1946,7,0),"")</f>
        <v/>
      </c>
      <c r="I299"/>
      <c r="J299"/>
      <c r="K299" s="135" t="str">
        <f>IFERROR(VLOOKUP(Tabela8[[#This Row],[ID]],Tabela7[],11,0),"")</f>
        <v/>
      </c>
      <c r="L299" s="136" t="e">
        <f>Tabela8[[#This Row],[Latas a Pagar]]*#REF!</f>
        <v>#VALUE!</v>
      </c>
    </row>
    <row r="300" spans="2:12" x14ac:dyDescent="0.3">
      <c r="B300" s="143">
        <f>VALUE('CONTROLE DE PRODUÇÃO'!B299)</f>
        <v>0</v>
      </c>
      <c r="C300" s="142" t="str">
        <f>IFERROR(VLOOKUP(Tabela8[[#This Row],[ID]],Tabela7[],2,0),"")</f>
        <v/>
      </c>
      <c r="D300" s="142" t="e">
        <f>VLOOKUP(Tabela8[[#This Row],[ID]],CADASTROS!$B$3:$I$1946,3,0)</f>
        <v>#N/A</v>
      </c>
      <c r="E300" s="143" t="str">
        <f>IFERROR(VLOOKUP(Tabela8[[#This Row],[ID]],CADASTROS!$B$3:$I$1946,4,0),"")</f>
        <v/>
      </c>
      <c r="F300" s="143" t="str">
        <f>IFERROR(VLOOKUP(Tabela8[[#This Row],[ID]],CADASTROS!$B$3:$I$1946,5,0),"")</f>
        <v/>
      </c>
      <c r="G300" s="143" t="str">
        <f>IFERROR(VLOOKUP(Tabela8[[#This Row],[ID]],CADASTROS!$B$3:$I$1946,6,0),"")</f>
        <v/>
      </c>
      <c r="H300" s="143" t="str">
        <f>IFERROR(VLOOKUP(Tabela8[[#This Row],[ID]],CADASTROS!$B$3:$I$1946,7,0),"")</f>
        <v/>
      </c>
      <c r="I300"/>
      <c r="J300"/>
      <c r="K300" s="135" t="str">
        <f>IFERROR(VLOOKUP(Tabela8[[#This Row],[ID]],Tabela7[],11,0),"")</f>
        <v/>
      </c>
      <c r="L300" s="136" t="e">
        <f>Tabela8[[#This Row],[Latas a Pagar]]*#REF!</f>
        <v>#VALUE!</v>
      </c>
    </row>
    <row r="301" spans="2:12" x14ac:dyDescent="0.3">
      <c r="B301" s="143">
        <f>VALUE('CONTROLE DE PRODUÇÃO'!B300)</f>
        <v>0</v>
      </c>
      <c r="C301" s="142" t="str">
        <f>IFERROR(VLOOKUP(Tabela8[[#This Row],[ID]],Tabela7[],2,0),"")</f>
        <v/>
      </c>
      <c r="D301" s="142" t="e">
        <f>VLOOKUP(Tabela8[[#This Row],[ID]],CADASTROS!$B$3:$I$1946,3,0)</f>
        <v>#N/A</v>
      </c>
      <c r="E301" s="143" t="str">
        <f>IFERROR(VLOOKUP(Tabela8[[#This Row],[ID]],CADASTROS!$B$3:$I$1946,4,0),"")</f>
        <v/>
      </c>
      <c r="F301" s="143" t="str">
        <f>IFERROR(VLOOKUP(Tabela8[[#This Row],[ID]],CADASTROS!$B$3:$I$1946,5,0),"")</f>
        <v/>
      </c>
      <c r="G301" s="143" t="str">
        <f>IFERROR(VLOOKUP(Tabela8[[#This Row],[ID]],CADASTROS!$B$3:$I$1946,6,0),"")</f>
        <v/>
      </c>
      <c r="H301" s="143" t="str">
        <f>IFERROR(VLOOKUP(Tabela8[[#This Row],[ID]],CADASTROS!$B$3:$I$1946,7,0),"")</f>
        <v/>
      </c>
      <c r="I301"/>
      <c r="J301"/>
      <c r="K301" s="135" t="str">
        <f>IFERROR(VLOOKUP(Tabela8[[#This Row],[ID]],Tabela7[],11,0),"")</f>
        <v/>
      </c>
      <c r="L301" s="136" t="e">
        <f>Tabela8[[#This Row],[Latas a Pagar]]*#REF!</f>
        <v>#VALUE!</v>
      </c>
    </row>
    <row r="302" spans="2:12" x14ac:dyDescent="0.3">
      <c r="B302" s="143">
        <f>VALUE('CONTROLE DE PRODUÇÃO'!B301)</f>
        <v>0</v>
      </c>
      <c r="C302" s="142" t="str">
        <f>IFERROR(VLOOKUP(Tabela8[[#This Row],[ID]],Tabela7[],2,0),"")</f>
        <v/>
      </c>
      <c r="D302" s="142" t="e">
        <f>VLOOKUP(Tabela8[[#This Row],[ID]],CADASTROS!$B$3:$I$1946,3,0)</f>
        <v>#N/A</v>
      </c>
      <c r="E302" s="143" t="str">
        <f>IFERROR(VLOOKUP(Tabela8[[#This Row],[ID]],CADASTROS!$B$3:$I$1946,4,0),"")</f>
        <v/>
      </c>
      <c r="F302" s="143" t="str">
        <f>IFERROR(VLOOKUP(Tabela8[[#This Row],[ID]],CADASTROS!$B$3:$I$1946,5,0),"")</f>
        <v/>
      </c>
      <c r="G302" s="143" t="str">
        <f>IFERROR(VLOOKUP(Tabela8[[#This Row],[ID]],CADASTROS!$B$3:$I$1946,6,0),"")</f>
        <v/>
      </c>
      <c r="H302" s="143" t="str">
        <f>IFERROR(VLOOKUP(Tabela8[[#This Row],[ID]],CADASTROS!$B$3:$I$1946,7,0),"")</f>
        <v/>
      </c>
      <c r="I302"/>
      <c r="J302"/>
      <c r="K302" s="135" t="str">
        <f>IFERROR(VLOOKUP(Tabela8[[#This Row],[ID]],Tabela7[],11,0),"")</f>
        <v/>
      </c>
      <c r="L302" s="136" t="e">
        <f>Tabela8[[#This Row],[Latas a Pagar]]*#REF!</f>
        <v>#VALUE!</v>
      </c>
    </row>
    <row r="303" spans="2:12" x14ac:dyDescent="0.3">
      <c r="B303" s="143">
        <f>VALUE('CONTROLE DE PRODUÇÃO'!B302)</f>
        <v>0</v>
      </c>
      <c r="C303" s="142" t="str">
        <f>IFERROR(VLOOKUP(Tabela8[[#This Row],[ID]],Tabela7[],2,0),"")</f>
        <v/>
      </c>
      <c r="D303" s="142" t="e">
        <f>VLOOKUP(Tabela8[[#This Row],[ID]],CADASTROS!$B$3:$I$1946,3,0)</f>
        <v>#N/A</v>
      </c>
      <c r="E303" s="143" t="str">
        <f>IFERROR(VLOOKUP(Tabela8[[#This Row],[ID]],CADASTROS!$B$3:$I$1946,4,0),"")</f>
        <v/>
      </c>
      <c r="F303" s="143" t="str">
        <f>IFERROR(VLOOKUP(Tabela8[[#This Row],[ID]],CADASTROS!$B$3:$I$1946,5,0),"")</f>
        <v/>
      </c>
      <c r="G303" s="143" t="str">
        <f>IFERROR(VLOOKUP(Tabela8[[#This Row],[ID]],CADASTROS!$B$3:$I$1946,6,0),"")</f>
        <v/>
      </c>
      <c r="H303" s="143" t="str">
        <f>IFERROR(VLOOKUP(Tabela8[[#This Row],[ID]],CADASTROS!$B$3:$I$1946,7,0),"")</f>
        <v/>
      </c>
      <c r="I303"/>
      <c r="J303"/>
      <c r="K303" s="135" t="str">
        <f>IFERROR(VLOOKUP(Tabela8[[#This Row],[ID]],Tabela7[],11,0),"")</f>
        <v/>
      </c>
      <c r="L303" s="136" t="e">
        <f>Tabela8[[#This Row],[Latas a Pagar]]*#REF!</f>
        <v>#VALUE!</v>
      </c>
    </row>
    <row r="304" spans="2:12" x14ac:dyDescent="0.3">
      <c r="B304" s="143">
        <f>VALUE('CONTROLE DE PRODUÇÃO'!B303)</f>
        <v>0</v>
      </c>
      <c r="C304" s="142" t="str">
        <f>IFERROR(VLOOKUP(Tabela8[[#This Row],[ID]],Tabela7[],2,0),"")</f>
        <v/>
      </c>
      <c r="D304" s="142" t="e">
        <f>VLOOKUP(Tabela8[[#This Row],[ID]],CADASTROS!$B$3:$I$1946,3,0)</f>
        <v>#N/A</v>
      </c>
      <c r="E304" s="143" t="str">
        <f>IFERROR(VLOOKUP(Tabela8[[#This Row],[ID]],CADASTROS!$B$3:$I$1946,4,0),"")</f>
        <v/>
      </c>
      <c r="F304" s="143" t="str">
        <f>IFERROR(VLOOKUP(Tabela8[[#This Row],[ID]],CADASTROS!$B$3:$I$1946,5,0),"")</f>
        <v/>
      </c>
      <c r="G304" s="143" t="str">
        <f>IFERROR(VLOOKUP(Tabela8[[#This Row],[ID]],CADASTROS!$B$3:$I$1946,6,0),"")</f>
        <v/>
      </c>
      <c r="H304" s="143" t="str">
        <f>IFERROR(VLOOKUP(Tabela8[[#This Row],[ID]],CADASTROS!$B$3:$I$1946,7,0),"")</f>
        <v/>
      </c>
      <c r="I304"/>
      <c r="J304"/>
      <c r="K304" s="135" t="str">
        <f>IFERROR(VLOOKUP(Tabela8[[#This Row],[ID]],Tabela7[],11,0),"")</f>
        <v/>
      </c>
      <c r="L304" s="136" t="e">
        <f>Tabela8[[#This Row],[Latas a Pagar]]*#REF!</f>
        <v>#VALUE!</v>
      </c>
    </row>
    <row r="305" spans="2:12" x14ac:dyDescent="0.3">
      <c r="B305" s="143">
        <f>VALUE('CONTROLE DE PRODUÇÃO'!B304)</f>
        <v>0</v>
      </c>
      <c r="C305" s="142" t="str">
        <f>IFERROR(VLOOKUP(Tabela8[[#This Row],[ID]],Tabela7[],2,0),"")</f>
        <v/>
      </c>
      <c r="D305" s="142" t="e">
        <f>VLOOKUP(Tabela8[[#This Row],[ID]],CADASTROS!$B$3:$I$1946,3,0)</f>
        <v>#N/A</v>
      </c>
      <c r="E305" s="143" t="str">
        <f>IFERROR(VLOOKUP(Tabela8[[#This Row],[ID]],CADASTROS!$B$3:$I$1946,4,0),"")</f>
        <v/>
      </c>
      <c r="F305" s="143" t="str">
        <f>IFERROR(VLOOKUP(Tabela8[[#This Row],[ID]],CADASTROS!$B$3:$I$1946,5,0),"")</f>
        <v/>
      </c>
      <c r="G305" s="143" t="str">
        <f>IFERROR(VLOOKUP(Tabela8[[#This Row],[ID]],CADASTROS!$B$3:$I$1946,6,0),"")</f>
        <v/>
      </c>
      <c r="H305" s="143" t="str">
        <f>IFERROR(VLOOKUP(Tabela8[[#This Row],[ID]],CADASTROS!$B$3:$I$1946,7,0),"")</f>
        <v/>
      </c>
      <c r="I305"/>
      <c r="J305"/>
      <c r="K305" s="135" t="str">
        <f>IFERROR(VLOOKUP(Tabela8[[#This Row],[ID]],Tabela7[],11,0),"")</f>
        <v/>
      </c>
      <c r="L305" s="136" t="e">
        <f>Tabela8[[#This Row],[Latas a Pagar]]*#REF!</f>
        <v>#VALUE!</v>
      </c>
    </row>
    <row r="306" spans="2:12" x14ac:dyDescent="0.3">
      <c r="B306" s="143">
        <f>VALUE('CONTROLE DE PRODUÇÃO'!B305)</f>
        <v>0</v>
      </c>
      <c r="C306" s="142" t="str">
        <f>IFERROR(VLOOKUP(Tabela8[[#This Row],[ID]],Tabela7[],2,0),"")</f>
        <v/>
      </c>
      <c r="D306" s="142" t="e">
        <f>VLOOKUP(Tabela8[[#This Row],[ID]],CADASTROS!$B$3:$I$1946,3,0)</f>
        <v>#N/A</v>
      </c>
      <c r="E306" s="143" t="str">
        <f>IFERROR(VLOOKUP(Tabela8[[#This Row],[ID]],CADASTROS!$B$3:$I$1946,4,0),"")</f>
        <v/>
      </c>
      <c r="F306" s="143" t="str">
        <f>IFERROR(VLOOKUP(Tabela8[[#This Row],[ID]],CADASTROS!$B$3:$I$1946,5,0),"")</f>
        <v/>
      </c>
      <c r="G306" s="143" t="str">
        <f>IFERROR(VLOOKUP(Tabela8[[#This Row],[ID]],CADASTROS!$B$3:$I$1946,6,0),"")</f>
        <v/>
      </c>
      <c r="H306" s="143" t="str">
        <f>IFERROR(VLOOKUP(Tabela8[[#This Row],[ID]],CADASTROS!$B$3:$I$1946,7,0),"")</f>
        <v/>
      </c>
      <c r="I306"/>
      <c r="J306"/>
      <c r="K306" s="135" t="str">
        <f>IFERROR(VLOOKUP(Tabela8[[#This Row],[ID]],Tabela7[],11,0),"")</f>
        <v/>
      </c>
      <c r="L306" s="136" t="e">
        <f>Tabela8[[#This Row],[Latas a Pagar]]*#REF!</f>
        <v>#VALUE!</v>
      </c>
    </row>
    <row r="307" spans="2:12" x14ac:dyDescent="0.3">
      <c r="B307" s="143">
        <f>VALUE('CONTROLE DE PRODUÇÃO'!B306)</f>
        <v>0</v>
      </c>
      <c r="C307" s="142" t="str">
        <f>IFERROR(VLOOKUP(Tabela8[[#This Row],[ID]],Tabela7[],2,0),"")</f>
        <v/>
      </c>
      <c r="D307" s="142" t="e">
        <f>VLOOKUP(Tabela8[[#This Row],[ID]],CADASTROS!$B$3:$I$1946,3,0)</f>
        <v>#N/A</v>
      </c>
      <c r="E307" s="143" t="str">
        <f>IFERROR(VLOOKUP(Tabela8[[#This Row],[ID]],CADASTROS!$B$3:$I$1946,4,0),"")</f>
        <v/>
      </c>
      <c r="F307" s="143" t="str">
        <f>IFERROR(VLOOKUP(Tabela8[[#This Row],[ID]],CADASTROS!$B$3:$I$1946,5,0),"")</f>
        <v/>
      </c>
      <c r="G307" s="143" t="str">
        <f>IFERROR(VLOOKUP(Tabela8[[#This Row],[ID]],CADASTROS!$B$3:$I$1946,6,0),"")</f>
        <v/>
      </c>
      <c r="H307" s="143" t="str">
        <f>IFERROR(VLOOKUP(Tabela8[[#This Row],[ID]],CADASTROS!$B$3:$I$1946,7,0),"")</f>
        <v/>
      </c>
      <c r="I307"/>
      <c r="J307"/>
      <c r="K307" s="135" t="str">
        <f>IFERROR(VLOOKUP(Tabela8[[#This Row],[ID]],Tabela7[],11,0),"")</f>
        <v/>
      </c>
      <c r="L307" s="136" t="e">
        <f>Tabela8[[#This Row],[Latas a Pagar]]*#REF!</f>
        <v>#VALUE!</v>
      </c>
    </row>
    <row r="308" spans="2:12" x14ac:dyDescent="0.3">
      <c r="B308" s="143">
        <f>VALUE('CONTROLE DE PRODUÇÃO'!B307)</f>
        <v>0</v>
      </c>
      <c r="C308" s="142" t="str">
        <f>IFERROR(VLOOKUP(Tabela8[[#This Row],[ID]],Tabela7[],2,0),"")</f>
        <v/>
      </c>
      <c r="D308" s="142" t="e">
        <f>VLOOKUP(Tabela8[[#This Row],[ID]],CADASTROS!$B$3:$I$1946,3,0)</f>
        <v>#N/A</v>
      </c>
      <c r="E308" s="143" t="str">
        <f>IFERROR(VLOOKUP(Tabela8[[#This Row],[ID]],CADASTROS!$B$3:$I$1946,4,0),"")</f>
        <v/>
      </c>
      <c r="F308" s="143" t="str">
        <f>IFERROR(VLOOKUP(Tabela8[[#This Row],[ID]],CADASTROS!$B$3:$I$1946,5,0),"")</f>
        <v/>
      </c>
      <c r="G308" s="143" t="str">
        <f>IFERROR(VLOOKUP(Tabela8[[#This Row],[ID]],CADASTROS!$B$3:$I$1946,6,0),"")</f>
        <v/>
      </c>
      <c r="H308" s="143" t="str">
        <f>IFERROR(VLOOKUP(Tabela8[[#This Row],[ID]],CADASTROS!$B$3:$I$1946,7,0),"")</f>
        <v/>
      </c>
      <c r="I308"/>
      <c r="J308"/>
      <c r="K308" s="135" t="str">
        <f>IFERROR(VLOOKUP(Tabela8[[#This Row],[ID]],Tabela7[],11,0),"")</f>
        <v/>
      </c>
      <c r="L308" s="136" t="e">
        <f>Tabela8[[#This Row],[Latas a Pagar]]*#REF!</f>
        <v>#VALUE!</v>
      </c>
    </row>
    <row r="309" spans="2:12" x14ac:dyDescent="0.3">
      <c r="B309" s="143">
        <f>VALUE('CONTROLE DE PRODUÇÃO'!B308)</f>
        <v>0</v>
      </c>
      <c r="C309" s="142" t="str">
        <f>IFERROR(VLOOKUP(Tabela8[[#This Row],[ID]],Tabela7[],2,0),"")</f>
        <v/>
      </c>
      <c r="D309" s="142" t="e">
        <f>VLOOKUP(Tabela8[[#This Row],[ID]],CADASTROS!$B$3:$I$1946,3,0)</f>
        <v>#N/A</v>
      </c>
      <c r="E309" s="143" t="str">
        <f>IFERROR(VLOOKUP(Tabela8[[#This Row],[ID]],CADASTROS!$B$3:$I$1946,4,0),"")</f>
        <v/>
      </c>
      <c r="F309" s="143" t="str">
        <f>IFERROR(VLOOKUP(Tabela8[[#This Row],[ID]],CADASTROS!$B$3:$I$1946,5,0),"")</f>
        <v/>
      </c>
      <c r="G309" s="143" t="str">
        <f>IFERROR(VLOOKUP(Tabela8[[#This Row],[ID]],CADASTROS!$B$3:$I$1946,6,0),"")</f>
        <v/>
      </c>
      <c r="H309" s="143" t="str">
        <f>IFERROR(VLOOKUP(Tabela8[[#This Row],[ID]],CADASTROS!$B$3:$I$1946,7,0),"")</f>
        <v/>
      </c>
      <c r="I309"/>
      <c r="J309"/>
      <c r="K309" s="135" t="str">
        <f>IFERROR(VLOOKUP(Tabela8[[#This Row],[ID]],Tabela7[],11,0),"")</f>
        <v/>
      </c>
      <c r="L309" s="136" t="e">
        <f>Tabela8[[#This Row],[Latas a Pagar]]*#REF!</f>
        <v>#VALUE!</v>
      </c>
    </row>
    <row r="310" spans="2:12" x14ac:dyDescent="0.3">
      <c r="B310" s="143">
        <f>VALUE('CONTROLE DE PRODUÇÃO'!B309)</f>
        <v>0</v>
      </c>
      <c r="C310" s="142" t="str">
        <f>IFERROR(VLOOKUP(Tabela8[[#This Row],[ID]],Tabela7[],2,0),"")</f>
        <v/>
      </c>
      <c r="D310" s="142" t="e">
        <f>VLOOKUP(Tabela8[[#This Row],[ID]],CADASTROS!$B$3:$I$1946,3,0)</f>
        <v>#N/A</v>
      </c>
      <c r="E310" s="143" t="str">
        <f>IFERROR(VLOOKUP(Tabela8[[#This Row],[ID]],CADASTROS!$B$3:$I$1946,4,0),"")</f>
        <v/>
      </c>
      <c r="F310" s="143" t="str">
        <f>IFERROR(VLOOKUP(Tabela8[[#This Row],[ID]],CADASTROS!$B$3:$I$1946,5,0),"")</f>
        <v/>
      </c>
      <c r="G310" s="143" t="str">
        <f>IFERROR(VLOOKUP(Tabela8[[#This Row],[ID]],CADASTROS!$B$3:$I$1946,6,0),"")</f>
        <v/>
      </c>
      <c r="H310" s="143" t="str">
        <f>IFERROR(VLOOKUP(Tabela8[[#This Row],[ID]],CADASTROS!$B$3:$I$1946,7,0),"")</f>
        <v/>
      </c>
      <c r="I310"/>
      <c r="J310"/>
      <c r="K310" s="135" t="str">
        <f>IFERROR(VLOOKUP(Tabela8[[#This Row],[ID]],Tabela7[],11,0),"")</f>
        <v/>
      </c>
      <c r="L310" s="136" t="e">
        <f>Tabela8[[#This Row],[Latas a Pagar]]*#REF!</f>
        <v>#VALUE!</v>
      </c>
    </row>
    <row r="311" spans="2:12" x14ac:dyDescent="0.3">
      <c r="B311" s="143">
        <f>VALUE('CONTROLE DE PRODUÇÃO'!B310)</f>
        <v>0</v>
      </c>
      <c r="C311" s="142" t="str">
        <f>IFERROR(VLOOKUP(Tabela8[[#This Row],[ID]],Tabela7[],2,0),"")</f>
        <v/>
      </c>
      <c r="D311" s="142" t="e">
        <f>VLOOKUP(Tabela8[[#This Row],[ID]],CADASTROS!$B$3:$I$1946,3,0)</f>
        <v>#N/A</v>
      </c>
      <c r="E311" s="143" t="str">
        <f>IFERROR(VLOOKUP(Tabela8[[#This Row],[ID]],CADASTROS!$B$3:$I$1946,4,0),"")</f>
        <v/>
      </c>
      <c r="F311" s="143" t="str">
        <f>IFERROR(VLOOKUP(Tabela8[[#This Row],[ID]],CADASTROS!$B$3:$I$1946,5,0),"")</f>
        <v/>
      </c>
      <c r="G311" s="143" t="str">
        <f>IFERROR(VLOOKUP(Tabela8[[#This Row],[ID]],CADASTROS!$B$3:$I$1946,6,0),"")</f>
        <v/>
      </c>
      <c r="H311" s="143" t="str">
        <f>IFERROR(VLOOKUP(Tabela8[[#This Row],[ID]],CADASTROS!$B$3:$I$1946,7,0),"")</f>
        <v/>
      </c>
      <c r="I311"/>
      <c r="J311"/>
      <c r="K311" s="135" t="str">
        <f>IFERROR(VLOOKUP(Tabela8[[#This Row],[ID]],Tabela7[],11,0),"")</f>
        <v/>
      </c>
      <c r="L311" s="136" t="e">
        <f>Tabela8[[#This Row],[Latas a Pagar]]*#REF!</f>
        <v>#VALUE!</v>
      </c>
    </row>
    <row r="312" spans="2:12" x14ac:dyDescent="0.3">
      <c r="B312" s="143">
        <f>VALUE('CONTROLE DE PRODUÇÃO'!B311)</f>
        <v>0</v>
      </c>
      <c r="C312" s="142" t="str">
        <f>IFERROR(VLOOKUP(Tabela8[[#This Row],[ID]],Tabela7[],2,0),"")</f>
        <v/>
      </c>
      <c r="D312" s="142" t="e">
        <f>VLOOKUP(Tabela8[[#This Row],[ID]],CADASTROS!$B$3:$I$1946,3,0)</f>
        <v>#N/A</v>
      </c>
      <c r="E312" s="143" t="str">
        <f>IFERROR(VLOOKUP(Tabela8[[#This Row],[ID]],CADASTROS!$B$3:$I$1946,4,0),"")</f>
        <v/>
      </c>
      <c r="F312" s="143" t="str">
        <f>IFERROR(VLOOKUP(Tabela8[[#This Row],[ID]],CADASTROS!$B$3:$I$1946,5,0),"")</f>
        <v/>
      </c>
      <c r="G312" s="143" t="str">
        <f>IFERROR(VLOOKUP(Tabela8[[#This Row],[ID]],CADASTROS!$B$3:$I$1946,6,0),"")</f>
        <v/>
      </c>
      <c r="H312" s="143" t="str">
        <f>IFERROR(VLOOKUP(Tabela8[[#This Row],[ID]],CADASTROS!$B$3:$I$1946,7,0),"")</f>
        <v/>
      </c>
      <c r="I312"/>
      <c r="J312"/>
      <c r="K312" s="135" t="str">
        <f>IFERROR(VLOOKUP(Tabela8[[#This Row],[ID]],Tabela7[],11,0),"")</f>
        <v/>
      </c>
      <c r="L312" s="136" t="e">
        <f>Tabela8[[#This Row],[Latas a Pagar]]*#REF!</f>
        <v>#VALUE!</v>
      </c>
    </row>
    <row r="313" spans="2:12" x14ac:dyDescent="0.3">
      <c r="B313" s="143">
        <f>VALUE('CONTROLE DE PRODUÇÃO'!B312)</f>
        <v>0</v>
      </c>
      <c r="C313" s="142" t="str">
        <f>IFERROR(VLOOKUP(Tabela8[[#This Row],[ID]],Tabela7[],2,0),"")</f>
        <v/>
      </c>
      <c r="D313" s="142" t="e">
        <f>VLOOKUP(Tabela8[[#This Row],[ID]],CADASTROS!$B$3:$I$1946,3,0)</f>
        <v>#N/A</v>
      </c>
      <c r="E313" s="143" t="str">
        <f>IFERROR(VLOOKUP(Tabela8[[#This Row],[ID]],CADASTROS!$B$3:$I$1946,4,0),"")</f>
        <v/>
      </c>
      <c r="F313" s="143" t="str">
        <f>IFERROR(VLOOKUP(Tabela8[[#This Row],[ID]],CADASTROS!$B$3:$I$1946,5,0),"")</f>
        <v/>
      </c>
      <c r="G313" s="143" t="str">
        <f>IFERROR(VLOOKUP(Tabela8[[#This Row],[ID]],CADASTROS!$B$3:$I$1946,6,0),"")</f>
        <v/>
      </c>
      <c r="H313" s="143" t="str">
        <f>IFERROR(VLOOKUP(Tabela8[[#This Row],[ID]],CADASTROS!$B$3:$I$1946,7,0),"")</f>
        <v/>
      </c>
      <c r="I313"/>
      <c r="J313"/>
      <c r="K313" s="135" t="str">
        <f>IFERROR(VLOOKUP(Tabela8[[#This Row],[ID]],Tabela7[],11,0),"")</f>
        <v/>
      </c>
      <c r="L313" s="136" t="e">
        <f>Tabela8[[#This Row],[Latas a Pagar]]*#REF!</f>
        <v>#VALUE!</v>
      </c>
    </row>
    <row r="314" spans="2:12" x14ac:dyDescent="0.3">
      <c r="B314" s="143">
        <f>VALUE('CONTROLE DE PRODUÇÃO'!B313)</f>
        <v>0</v>
      </c>
      <c r="C314" s="142" t="str">
        <f>IFERROR(VLOOKUP(Tabela8[[#This Row],[ID]],Tabela7[],2,0),"")</f>
        <v/>
      </c>
      <c r="D314" s="142" t="e">
        <f>VLOOKUP(Tabela8[[#This Row],[ID]],CADASTROS!$B$3:$I$1946,3,0)</f>
        <v>#N/A</v>
      </c>
      <c r="E314" s="143" t="str">
        <f>IFERROR(VLOOKUP(Tabela8[[#This Row],[ID]],CADASTROS!$B$3:$I$1946,4,0),"")</f>
        <v/>
      </c>
      <c r="F314" s="143" t="str">
        <f>IFERROR(VLOOKUP(Tabela8[[#This Row],[ID]],CADASTROS!$B$3:$I$1946,5,0),"")</f>
        <v/>
      </c>
      <c r="G314" s="143" t="str">
        <f>IFERROR(VLOOKUP(Tabela8[[#This Row],[ID]],CADASTROS!$B$3:$I$1946,6,0),"")</f>
        <v/>
      </c>
      <c r="H314" s="143" t="str">
        <f>IFERROR(VLOOKUP(Tabela8[[#This Row],[ID]],CADASTROS!$B$3:$I$1946,7,0),"")</f>
        <v/>
      </c>
      <c r="I314"/>
      <c r="J314"/>
      <c r="K314" s="135" t="str">
        <f>IFERROR(VLOOKUP(Tabela8[[#This Row],[ID]],Tabela7[],11,0),"")</f>
        <v/>
      </c>
      <c r="L314" s="136" t="e">
        <f>Tabela8[[#This Row],[Latas a Pagar]]*#REF!</f>
        <v>#VALUE!</v>
      </c>
    </row>
    <row r="315" spans="2:12" x14ac:dyDescent="0.3">
      <c r="B315" s="143">
        <f>VALUE('CONTROLE DE PRODUÇÃO'!B314)</f>
        <v>0</v>
      </c>
      <c r="C315" s="142" t="str">
        <f>IFERROR(VLOOKUP(Tabela8[[#This Row],[ID]],Tabela7[],2,0),"")</f>
        <v/>
      </c>
      <c r="D315" s="142" t="e">
        <f>VLOOKUP(Tabela8[[#This Row],[ID]],CADASTROS!$B$3:$I$1946,3,0)</f>
        <v>#N/A</v>
      </c>
      <c r="E315" s="143" t="str">
        <f>IFERROR(VLOOKUP(Tabela8[[#This Row],[ID]],CADASTROS!$B$3:$I$1946,4,0),"")</f>
        <v/>
      </c>
      <c r="F315" s="143" t="str">
        <f>IFERROR(VLOOKUP(Tabela8[[#This Row],[ID]],CADASTROS!$B$3:$I$1946,5,0),"")</f>
        <v/>
      </c>
      <c r="G315" s="143" t="str">
        <f>IFERROR(VLOOKUP(Tabela8[[#This Row],[ID]],CADASTROS!$B$3:$I$1946,6,0),"")</f>
        <v/>
      </c>
      <c r="H315" s="143" t="str">
        <f>IFERROR(VLOOKUP(Tabela8[[#This Row],[ID]],CADASTROS!$B$3:$I$1946,7,0),"")</f>
        <v/>
      </c>
      <c r="I315"/>
      <c r="J315"/>
      <c r="K315" s="135" t="str">
        <f>IFERROR(VLOOKUP(Tabela8[[#This Row],[ID]],Tabela7[],11,0),"")</f>
        <v/>
      </c>
      <c r="L315" s="136" t="e">
        <f>Tabela8[[#This Row],[Latas a Pagar]]*#REF!</f>
        <v>#VALUE!</v>
      </c>
    </row>
    <row r="316" spans="2:12" x14ac:dyDescent="0.3">
      <c r="B316" s="143">
        <f>VALUE('CONTROLE DE PRODUÇÃO'!B315)</f>
        <v>0</v>
      </c>
      <c r="C316" s="142" t="str">
        <f>IFERROR(VLOOKUP(Tabela8[[#This Row],[ID]],Tabela7[],2,0),"")</f>
        <v/>
      </c>
      <c r="D316" s="142" t="e">
        <f>VLOOKUP(Tabela8[[#This Row],[ID]],CADASTROS!$B$3:$I$1946,3,0)</f>
        <v>#N/A</v>
      </c>
      <c r="E316" s="143" t="str">
        <f>IFERROR(VLOOKUP(Tabela8[[#This Row],[ID]],CADASTROS!$B$3:$I$1946,4,0),"")</f>
        <v/>
      </c>
      <c r="F316" s="143" t="str">
        <f>IFERROR(VLOOKUP(Tabela8[[#This Row],[ID]],CADASTROS!$B$3:$I$1946,5,0),"")</f>
        <v/>
      </c>
      <c r="G316" s="143" t="str">
        <f>IFERROR(VLOOKUP(Tabela8[[#This Row],[ID]],CADASTROS!$B$3:$I$1946,6,0),"")</f>
        <v/>
      </c>
      <c r="H316" s="143" t="str">
        <f>IFERROR(VLOOKUP(Tabela8[[#This Row],[ID]],CADASTROS!$B$3:$I$1946,7,0),"")</f>
        <v/>
      </c>
      <c r="I316"/>
      <c r="J316"/>
      <c r="K316" s="135" t="str">
        <f>IFERROR(VLOOKUP(Tabela8[[#This Row],[ID]],Tabela7[],11,0),"")</f>
        <v/>
      </c>
      <c r="L316" s="136" t="e">
        <f>Tabela8[[#This Row],[Latas a Pagar]]*#REF!</f>
        <v>#VALUE!</v>
      </c>
    </row>
    <row r="317" spans="2:12" x14ac:dyDescent="0.3">
      <c r="B317" s="143">
        <f>VALUE('CONTROLE DE PRODUÇÃO'!B316)</f>
        <v>0</v>
      </c>
      <c r="C317" s="142" t="str">
        <f>IFERROR(VLOOKUP(Tabela8[[#This Row],[ID]],Tabela7[],2,0),"")</f>
        <v/>
      </c>
      <c r="D317" s="142" t="e">
        <f>VLOOKUP(Tabela8[[#This Row],[ID]],CADASTROS!$B$3:$I$1946,3,0)</f>
        <v>#N/A</v>
      </c>
      <c r="E317" s="143" t="str">
        <f>IFERROR(VLOOKUP(Tabela8[[#This Row],[ID]],CADASTROS!$B$3:$I$1946,4,0),"")</f>
        <v/>
      </c>
      <c r="F317" s="143" t="str">
        <f>IFERROR(VLOOKUP(Tabela8[[#This Row],[ID]],CADASTROS!$B$3:$I$1946,5,0),"")</f>
        <v/>
      </c>
      <c r="G317" s="143" t="str">
        <f>IFERROR(VLOOKUP(Tabela8[[#This Row],[ID]],CADASTROS!$B$3:$I$1946,6,0),"")</f>
        <v/>
      </c>
      <c r="H317" s="143" t="str">
        <f>IFERROR(VLOOKUP(Tabela8[[#This Row],[ID]],CADASTROS!$B$3:$I$1946,7,0),"")</f>
        <v/>
      </c>
      <c r="I317"/>
      <c r="J317"/>
      <c r="K317" s="135" t="str">
        <f>IFERROR(VLOOKUP(Tabela8[[#This Row],[ID]],Tabela7[],11,0),"")</f>
        <v/>
      </c>
      <c r="L317" s="136" t="e">
        <f>Tabela8[[#This Row],[Latas a Pagar]]*#REF!</f>
        <v>#VALUE!</v>
      </c>
    </row>
    <row r="318" spans="2:12" x14ac:dyDescent="0.3">
      <c r="B318" s="143">
        <f>VALUE('CONTROLE DE PRODUÇÃO'!B317)</f>
        <v>0</v>
      </c>
      <c r="C318" s="142" t="str">
        <f>IFERROR(VLOOKUP(Tabela8[[#This Row],[ID]],Tabela7[],2,0),"")</f>
        <v/>
      </c>
      <c r="D318" s="142" t="e">
        <f>VLOOKUP(Tabela8[[#This Row],[ID]],CADASTROS!$B$3:$I$1946,3,0)</f>
        <v>#N/A</v>
      </c>
      <c r="E318" s="143" t="str">
        <f>IFERROR(VLOOKUP(Tabela8[[#This Row],[ID]],CADASTROS!$B$3:$I$1946,4,0),"")</f>
        <v/>
      </c>
      <c r="F318" s="143" t="str">
        <f>IFERROR(VLOOKUP(Tabela8[[#This Row],[ID]],CADASTROS!$B$3:$I$1946,5,0),"")</f>
        <v/>
      </c>
      <c r="G318" s="143" t="str">
        <f>IFERROR(VLOOKUP(Tabela8[[#This Row],[ID]],CADASTROS!$B$3:$I$1946,6,0),"")</f>
        <v/>
      </c>
      <c r="H318" s="143" t="str">
        <f>IFERROR(VLOOKUP(Tabela8[[#This Row],[ID]],CADASTROS!$B$3:$I$1946,7,0),"")</f>
        <v/>
      </c>
      <c r="I318"/>
      <c r="J318"/>
      <c r="K318" s="135" t="str">
        <f>IFERROR(VLOOKUP(Tabela8[[#This Row],[ID]],Tabela7[],11,0),"")</f>
        <v/>
      </c>
      <c r="L318" s="136" t="e">
        <f>Tabela8[[#This Row],[Latas a Pagar]]*#REF!</f>
        <v>#VALUE!</v>
      </c>
    </row>
    <row r="319" spans="2:12" x14ac:dyDescent="0.3">
      <c r="B319" s="143">
        <f>VALUE('CONTROLE DE PRODUÇÃO'!B318)</f>
        <v>0</v>
      </c>
      <c r="C319" s="142" t="str">
        <f>IFERROR(VLOOKUP(Tabela8[[#This Row],[ID]],Tabela7[],2,0),"")</f>
        <v/>
      </c>
      <c r="D319" s="142" t="e">
        <f>VLOOKUP(Tabela8[[#This Row],[ID]],CADASTROS!$B$3:$I$1946,3,0)</f>
        <v>#N/A</v>
      </c>
      <c r="E319" s="143" t="str">
        <f>IFERROR(VLOOKUP(Tabela8[[#This Row],[ID]],CADASTROS!$B$3:$I$1946,4,0),"")</f>
        <v/>
      </c>
      <c r="F319" s="143" t="str">
        <f>IFERROR(VLOOKUP(Tabela8[[#This Row],[ID]],CADASTROS!$B$3:$I$1946,5,0),"")</f>
        <v/>
      </c>
      <c r="G319" s="143" t="str">
        <f>IFERROR(VLOOKUP(Tabela8[[#This Row],[ID]],CADASTROS!$B$3:$I$1946,6,0),"")</f>
        <v/>
      </c>
      <c r="H319" s="143" t="str">
        <f>IFERROR(VLOOKUP(Tabela8[[#This Row],[ID]],CADASTROS!$B$3:$I$1946,7,0),"")</f>
        <v/>
      </c>
      <c r="I319"/>
      <c r="J319"/>
      <c r="K319" s="135" t="str">
        <f>IFERROR(VLOOKUP(Tabela8[[#This Row],[ID]],Tabela7[],11,0),"")</f>
        <v/>
      </c>
      <c r="L319" s="136" t="e">
        <f>Tabela8[[#This Row],[Latas a Pagar]]*#REF!</f>
        <v>#VALUE!</v>
      </c>
    </row>
    <row r="320" spans="2:12" x14ac:dyDescent="0.3">
      <c r="B320" s="143">
        <f>VALUE('CONTROLE DE PRODUÇÃO'!B319)</f>
        <v>0</v>
      </c>
      <c r="C320" s="142" t="str">
        <f>IFERROR(VLOOKUP(Tabela8[[#This Row],[ID]],Tabela7[],2,0),"")</f>
        <v/>
      </c>
      <c r="D320" s="142" t="e">
        <f>VLOOKUP(Tabela8[[#This Row],[ID]],CADASTROS!$B$3:$I$1946,3,0)</f>
        <v>#N/A</v>
      </c>
      <c r="E320" s="143" t="str">
        <f>IFERROR(VLOOKUP(Tabela8[[#This Row],[ID]],CADASTROS!$B$3:$I$1946,4,0),"")</f>
        <v/>
      </c>
      <c r="F320" s="143" t="str">
        <f>IFERROR(VLOOKUP(Tabela8[[#This Row],[ID]],CADASTROS!$B$3:$I$1946,5,0),"")</f>
        <v/>
      </c>
      <c r="G320" s="143" t="str">
        <f>IFERROR(VLOOKUP(Tabela8[[#This Row],[ID]],CADASTROS!$B$3:$I$1946,6,0),"")</f>
        <v/>
      </c>
      <c r="H320" s="143" t="str">
        <f>IFERROR(VLOOKUP(Tabela8[[#This Row],[ID]],CADASTROS!$B$3:$I$1946,7,0),"")</f>
        <v/>
      </c>
      <c r="I320"/>
      <c r="J320"/>
      <c r="K320" s="140" t="str">
        <f>IFERROR(VLOOKUP(Tabela8[[#This Row],[ID]],Tabela7[],11,0),"")</f>
        <v/>
      </c>
      <c r="L320" s="141" t="e">
        <f>Tabela8[[#This Row],[Latas a Pagar]]*#REF!</f>
        <v>#VALUE!</v>
      </c>
    </row>
    <row r="321" spans="2:12" ht="21" thickBot="1" x14ac:dyDescent="0.35">
      <c r="B321" s="143">
        <f>VALUE('CONTROLE DE PRODUÇÃO'!B320)</f>
        <v>0</v>
      </c>
      <c r="C321" s="142" t="str">
        <f>IFERROR(VLOOKUP(Tabela8[[#This Row],[ID]],Tabela7[],2,0),"")</f>
        <v/>
      </c>
      <c r="D321" s="142" t="e">
        <f>VLOOKUP(Tabela8[[#This Row],[ID]],CADASTROS!$B$3:$I$1946,3,0)</f>
        <v>#N/A</v>
      </c>
      <c r="E321" s="143" t="str">
        <f>IFERROR(VLOOKUP(Tabela8[[#This Row],[ID]],CADASTROS!$B$3:$I$1946,4,0),"")</f>
        <v/>
      </c>
      <c r="F321" s="143" t="str">
        <f>IFERROR(VLOOKUP(Tabela8[[#This Row],[ID]],CADASTROS!$B$3:$I$1946,5,0),"")</f>
        <v/>
      </c>
      <c r="G321" s="143" t="str">
        <f>IFERROR(VLOOKUP(Tabela8[[#This Row],[ID]],CADASTROS!$B$3:$I$1946,6,0),"")</f>
        <v/>
      </c>
      <c r="H321" s="143" t="str">
        <f>IFERROR(VLOOKUP(Tabela8[[#This Row],[ID]],CADASTROS!$B$3:$I$1946,7,0),"")</f>
        <v/>
      </c>
      <c r="I321"/>
      <c r="J321"/>
      <c r="K321" s="140" t="str">
        <f>IFERROR(VLOOKUP(Tabela8[[#This Row],[ID]],Tabela7[],11,0),"")</f>
        <v/>
      </c>
      <c r="L321" s="141" t="e">
        <f>Tabela8[[#This Row],[Latas a Pagar]]*#REF!</f>
        <v>#VALUE!</v>
      </c>
    </row>
    <row r="322" spans="2:12" ht="21" thickBot="1" x14ac:dyDescent="0.35">
      <c r="B322" s="163" t="s">
        <v>3073</v>
      </c>
      <c r="C322" s="164">
        <f>SUBTOTAL(103,Tabela8[COLABORADOR])</f>
        <v>318</v>
      </c>
      <c r="D322" s="162"/>
      <c r="E322" s="163"/>
      <c r="F322" s="165"/>
      <c r="G322" s="165"/>
      <c r="H322" s="166"/>
      <c r="I322"/>
      <c r="J322"/>
      <c r="K322" s="167">
        <f>SUBTOTAL(109,Tabela8[Latas a Pagar])</f>
        <v>744.5</v>
      </c>
      <c r="L322" s="168" t="e">
        <f>SUBTOTAL(109,Tabela8[VALOR DEPOSITO])</f>
        <v>#REF!</v>
      </c>
    </row>
  </sheetData>
  <dataConsolidate topLabels="1">
    <dataRefs count="1">
      <dataRef ref="B4:L321" sheet="FOLHA DE PAGAMENTO"/>
    </dataRefs>
  </dataConsolidate>
  <dataValidations disablePrompts="1" count="2">
    <dataValidation type="custom" allowBlank="1" showInputMessage="1" showErrorMessage="1" sqref="D4:D321" xr:uid="{00000000-0002-0000-0F00-000000000000}">
      <formula1>"(000.000.000-00)"</formula1>
    </dataValidation>
    <dataValidation type="custom" allowBlank="1" showInputMessage="1" showErrorMessage="1" sqref="B4:B321" xr:uid="{00000000-0002-0000-0F00-000001000000}">
      <formula1>"CONT.SE(B4:B321;B3)&lt;=1"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80" orientation="landscape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F00-000002000000}">
          <x14:formula1>
            <xm:f>DASHBOARD!#REF!</xm:f>
          </x14:formula1>
          <xm:sqref>J4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1"/>
  <dimension ref="A1"/>
  <sheetViews>
    <sheetView zoomScale="80" zoomScaleNormal="80" workbookViewId="0">
      <selection activeCell="P15" sqref="P15:P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</vt:i4>
      </vt:variant>
    </vt:vector>
  </HeadingPairs>
  <TitlesOfParts>
    <vt:vector size="23" baseType="lpstr">
      <vt:lpstr>DASHBOARD</vt:lpstr>
      <vt:lpstr>base</vt:lpstr>
      <vt:lpstr>Planilha6</vt:lpstr>
      <vt:lpstr>PLANILHA_COLHEITA_DIÁRIA</vt:lpstr>
      <vt:lpstr>PLANILHA_PAGAMENTO_SEMANAL</vt:lpstr>
      <vt:lpstr>CX ECONÔMICA</vt:lpstr>
      <vt:lpstr>BRADESCO</vt:lpstr>
      <vt:lpstr>BANCO DO BRASIL</vt:lpstr>
      <vt:lpstr>CADASTROS</vt:lpstr>
      <vt:lpstr>PRODUÇÃO</vt:lpstr>
      <vt:lpstr>FOLHA DE PAGAMENTO FINAL</vt:lpstr>
      <vt:lpstr>IMPRESSÃO</vt:lpstr>
      <vt:lpstr>IMPRESSÃO (Aux)</vt:lpstr>
      <vt:lpstr>BANCOS</vt:lpstr>
      <vt:lpstr>CONTROLE DE PRODUÇÃO</vt:lpstr>
      <vt:lpstr>FOLHA DE PAGAMENTO</vt:lpstr>
      <vt:lpstr>Planilha7</vt:lpstr>
      <vt:lpstr>CADASTROS!Area_de_impressao</vt:lpstr>
      <vt:lpstr>IMPRESSÃO!Area_de_impressao</vt:lpstr>
      <vt:lpstr>PLANILHA_COLHEITA_DIÁRIA!Area_de_impressao</vt:lpstr>
      <vt:lpstr>PLANILHA_PAGAMENTO_SEMANAL!Area_de_impressao</vt:lpstr>
      <vt:lpstr>base_dados</vt:lpstr>
      <vt:lpstr>PLANILHA_PAGAMENTO_SEMANAL!Criterios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Carlos Eduardo</cp:lastModifiedBy>
  <cp:lastPrinted>2023-09-09T13:55:38Z</cp:lastPrinted>
  <dcterms:created xsi:type="dcterms:W3CDTF">2017-10-06T14:44:09Z</dcterms:created>
  <dcterms:modified xsi:type="dcterms:W3CDTF">2023-09-18T16:39:37Z</dcterms:modified>
</cp:coreProperties>
</file>