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csv\sisa plot saja\"/>
    </mc:Choice>
  </mc:AlternateContent>
  <xr:revisionPtr revIDLastSave="0" documentId="13_ncr:1_{EB5E59A9-0532-4C4B-9C83-D90E5972227A}" xr6:coauthVersionLast="47" xr6:coauthVersionMax="47" xr10:uidLastSave="{00000000-0000-0000-0000-000000000000}"/>
  <bookViews>
    <workbookView xWindow="-98" yWindow="-98" windowWidth="21795" windowHeight="13695" firstSheet="5" activeTab="10" xr2:uid="{E87D0FFB-3523-4EF3-B51F-4EF5E29562DA}"/>
  </bookViews>
  <sheets>
    <sheet name="Index" sheetId="2" r:id="rId1"/>
    <sheet name="bulanan asst sla" sheetId="3" r:id="rId2"/>
    <sheet name="ASST bulanan" sheetId="4" r:id="rId3"/>
    <sheet name="SLA bulanan" sheetId="5" r:id="rId4"/>
    <sheet name="SLA pertahun" sheetId="6" r:id="rId5"/>
    <sheet name="gabungan" sheetId="8" r:id="rId6"/>
    <sheet name="SLA seasonal pertahun" sheetId="9" r:id="rId7"/>
    <sheet name="asst seasonal pertahun" sheetId="10" r:id="rId8"/>
    <sheet name="A-SST" sheetId="1" r:id="rId9"/>
    <sheet name="Lama Rob" sheetId="7" r:id="rId10"/>
    <sheet name="Hasil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7" l="1"/>
  <c r="M16" i="1"/>
  <c r="M17" i="1"/>
  <c r="M18" i="1"/>
  <c r="M19" i="1"/>
  <c r="G17" i="1"/>
  <c r="M13" i="1"/>
  <c r="M12" i="1"/>
  <c r="M11" i="1"/>
  <c r="M10" i="1"/>
  <c r="M9" i="1"/>
  <c r="M8" i="1"/>
  <c r="M7" i="1"/>
  <c r="M6" i="1"/>
  <c r="M5" i="1"/>
  <c r="M4" i="1"/>
  <c r="M3" i="1"/>
  <c r="M2" i="1"/>
  <c r="R36" i="7"/>
  <c r="P36" i="7"/>
  <c r="N36" i="7"/>
  <c r="L36" i="7"/>
  <c r="J36" i="7"/>
  <c r="H36" i="7"/>
  <c r="F36" i="7"/>
  <c r="D36" i="7"/>
  <c r="B36" i="7"/>
  <c r="G19" i="7"/>
  <c r="D19" i="7"/>
  <c r="G18" i="7"/>
  <c r="G17" i="7"/>
  <c r="G16" i="7"/>
  <c r="G15" i="7"/>
  <c r="G14" i="7"/>
  <c r="G13" i="7"/>
  <c r="G12" i="7"/>
  <c r="G11" i="7"/>
  <c r="G10" i="7"/>
  <c r="G9" i="7"/>
  <c r="G8" i="7"/>
  <c r="R4" i="7"/>
  <c r="R3" i="7"/>
  <c r="R2" i="7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<sst xmlns="http://schemas.openxmlformats.org/spreadsheetml/2006/main" count="676" uniqueCount="211">
  <si>
    <t>Bulan</t>
  </si>
  <si>
    <t>SST</t>
  </si>
  <si>
    <t>Rata-rata</t>
  </si>
  <si>
    <t>Anomali</t>
  </si>
  <si>
    <t>Januari 2012</t>
  </si>
  <si>
    <t>Januari 2013</t>
  </si>
  <si>
    <t>Januari 2014</t>
  </si>
  <si>
    <t>Januari 2015</t>
  </si>
  <si>
    <t>Januari 2016</t>
  </si>
  <si>
    <t>Januari 2017</t>
  </si>
  <si>
    <t>Januari 2018</t>
  </si>
  <si>
    <t>Januari 2019</t>
  </si>
  <si>
    <t>Januari 2020</t>
  </si>
  <si>
    <t>Februari 2012</t>
  </si>
  <si>
    <t>Februari 2013</t>
  </si>
  <si>
    <t>Februari 2014</t>
  </si>
  <si>
    <t>Februari 2015</t>
  </si>
  <si>
    <t>Februari 2016</t>
  </si>
  <si>
    <t>Februari 2017</t>
  </si>
  <si>
    <t>Februari 2018</t>
  </si>
  <si>
    <t>Februari 2019</t>
  </si>
  <si>
    <t>Februari 2020</t>
  </si>
  <si>
    <t>Maret 2012</t>
  </si>
  <si>
    <t>Maret 2013</t>
  </si>
  <si>
    <t>Maret 2014</t>
  </si>
  <si>
    <t>Maret 2015</t>
  </si>
  <si>
    <t>Maret 2016</t>
  </si>
  <si>
    <t>Maret 2017</t>
  </si>
  <si>
    <t>Maret 2018</t>
  </si>
  <si>
    <t>Maret 2019</t>
  </si>
  <si>
    <t>Maret 2020</t>
  </si>
  <si>
    <t>April 2012</t>
  </si>
  <si>
    <t>April 2013</t>
  </si>
  <si>
    <t>April 2014</t>
  </si>
  <si>
    <t>April 2015</t>
  </si>
  <si>
    <t>April 2016</t>
  </si>
  <si>
    <t>April 2017</t>
  </si>
  <si>
    <t>April 2018</t>
  </si>
  <si>
    <t>April 2019</t>
  </si>
  <si>
    <t>April 2020</t>
  </si>
  <si>
    <t>Mei 2012</t>
  </si>
  <si>
    <t>Mei 2013</t>
  </si>
  <si>
    <t>Mei 2014</t>
  </si>
  <si>
    <t>Mei 2015</t>
  </si>
  <si>
    <t>Mei 2016</t>
  </si>
  <si>
    <t>Mei 2017</t>
  </si>
  <si>
    <t>Mei 2018</t>
  </si>
  <si>
    <t>Mei 2019</t>
  </si>
  <si>
    <t>Mei 2020</t>
  </si>
  <si>
    <t>Juni 2012</t>
  </si>
  <si>
    <t>Juni 2013</t>
  </si>
  <si>
    <t>Juni 2014</t>
  </si>
  <si>
    <t>Juni 2015</t>
  </si>
  <si>
    <t>Juni 2016</t>
  </si>
  <si>
    <t>Juni 2017</t>
  </si>
  <si>
    <t>Juni 2018</t>
  </si>
  <si>
    <t>Juni 2019</t>
  </si>
  <si>
    <t>Juni 2020</t>
  </si>
  <si>
    <t>Juli 2012</t>
  </si>
  <si>
    <t>Juli 2013</t>
  </si>
  <si>
    <t>Juli 2014</t>
  </si>
  <si>
    <t>Juli 2015</t>
  </si>
  <si>
    <t>Juli 2016</t>
  </si>
  <si>
    <t>Juli 2017</t>
  </si>
  <si>
    <t>Juli 2018</t>
  </si>
  <si>
    <t>Juli 2019</t>
  </si>
  <si>
    <t>Juli 2020</t>
  </si>
  <si>
    <t>Agustus 2012</t>
  </si>
  <si>
    <t>Agustus 2013</t>
  </si>
  <si>
    <t>Agustus 2014</t>
  </si>
  <si>
    <t>Agustus 2015</t>
  </si>
  <si>
    <t>Agustus 2016</t>
  </si>
  <si>
    <t>Agustus 2017</t>
  </si>
  <si>
    <t>Agustus 2018</t>
  </si>
  <si>
    <t>Agustus 2019</t>
  </si>
  <si>
    <t>Agustus 2020</t>
  </si>
  <si>
    <t>September 2012</t>
  </si>
  <si>
    <t>September 2013</t>
  </si>
  <si>
    <t>September 2014</t>
  </si>
  <si>
    <t>September 2015</t>
  </si>
  <si>
    <t>September 2016</t>
  </si>
  <si>
    <t>September 2017</t>
  </si>
  <si>
    <t>September 2018</t>
  </si>
  <si>
    <t>September 2019</t>
  </si>
  <si>
    <t>September 2020</t>
  </si>
  <si>
    <t>Oktober 2012</t>
  </si>
  <si>
    <t>Oktober 2013</t>
  </si>
  <si>
    <t>Oktober 2014</t>
  </si>
  <si>
    <t>Oktober 2015</t>
  </si>
  <si>
    <t>Oktober 2016</t>
  </si>
  <si>
    <t>Oktober 2017</t>
  </si>
  <si>
    <t>Oktober 2018</t>
  </si>
  <si>
    <t>Oktober 2019</t>
  </si>
  <si>
    <t>Oktober 2020</t>
  </si>
  <si>
    <t>November 2012</t>
  </si>
  <si>
    <t>November 2013</t>
  </si>
  <si>
    <t>November 2014</t>
  </si>
  <si>
    <t>November 2015</t>
  </si>
  <si>
    <t>November 2016</t>
  </si>
  <si>
    <t>November 2017</t>
  </si>
  <si>
    <t>November 2018</t>
  </si>
  <si>
    <t>November 2019</t>
  </si>
  <si>
    <t>November 2020</t>
  </si>
  <si>
    <t>Desember 2012</t>
  </si>
  <si>
    <t>Desember 2013</t>
  </si>
  <si>
    <t>Desember 2014</t>
  </si>
  <si>
    <t>Desember 2015</t>
  </si>
  <si>
    <t>Desember 2016</t>
  </si>
  <si>
    <t>Desember 2017</t>
  </si>
  <si>
    <t>Desember 2018</t>
  </si>
  <si>
    <t>Desember 2019</t>
  </si>
  <si>
    <t>Desember 2020</t>
  </si>
  <si>
    <t>DJF 2012</t>
  </si>
  <si>
    <t>Jan</t>
  </si>
  <si>
    <t>DJF 2013</t>
  </si>
  <si>
    <t>MAM 2012</t>
  </si>
  <si>
    <t>Feb</t>
  </si>
  <si>
    <t>DJF 2014</t>
  </si>
  <si>
    <t>JJA 2012</t>
  </si>
  <si>
    <t>Maret</t>
  </si>
  <si>
    <t>DJF 2015</t>
  </si>
  <si>
    <t>SON 2012</t>
  </si>
  <si>
    <t>Apr</t>
  </si>
  <si>
    <t>DJF 2016</t>
  </si>
  <si>
    <t>Mei</t>
  </si>
  <si>
    <t>DJF 2017</t>
  </si>
  <si>
    <t>MAM 2013</t>
  </si>
  <si>
    <t>Jun</t>
  </si>
  <si>
    <t>DJF 2018</t>
  </si>
  <si>
    <t>JJA 2013</t>
  </si>
  <si>
    <t>Jul</t>
  </si>
  <si>
    <t>DJF 2019</t>
  </si>
  <si>
    <t>SON 2013</t>
  </si>
  <si>
    <t>Agu</t>
  </si>
  <si>
    <t>DJF 2020</t>
  </si>
  <si>
    <t>Sep</t>
  </si>
  <si>
    <t>MAM 2014</t>
  </si>
  <si>
    <t>Okt</t>
  </si>
  <si>
    <t>JJA 2014</t>
  </si>
  <si>
    <t>Nov</t>
  </si>
  <si>
    <t>SON 2014</t>
  </si>
  <si>
    <t>Des</t>
  </si>
  <si>
    <t>MAM 2015</t>
  </si>
  <si>
    <t>MAM 2016</t>
  </si>
  <si>
    <t>MAM 2017</t>
  </si>
  <si>
    <t>JJA 2015</t>
  </si>
  <si>
    <t>MAM 2018</t>
  </si>
  <si>
    <t>SON 2015</t>
  </si>
  <si>
    <t>MAM 2019</t>
  </si>
  <si>
    <t>MAM 2020</t>
  </si>
  <si>
    <t>JJA 2016</t>
  </si>
  <si>
    <t>SON 2016</t>
  </si>
  <si>
    <t>JJA 2017</t>
  </si>
  <si>
    <t>SON 2017</t>
  </si>
  <si>
    <t>JJA 2018</t>
  </si>
  <si>
    <t>JJA 2019</t>
  </si>
  <si>
    <t>JJA 2020</t>
  </si>
  <si>
    <t>SON 2018</t>
  </si>
  <si>
    <t>SON 2019</t>
  </si>
  <si>
    <t>SON 2020</t>
  </si>
  <si>
    <t>Seasonal</t>
  </si>
  <si>
    <t>NINO 3.4</t>
  </si>
  <si>
    <t>DMI</t>
  </si>
  <si>
    <t>Monthly Climatology SLA (Meter)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</si>
  <si>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</si>
  <si>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</si>
  <si>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</si>
  <si>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</si>
  <si>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</si>
  <si>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</si>
  <si>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</si>
  <si>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</si>
  <si>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</si>
  <si>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</si>
  <si>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</si>
  <si>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</si>
  <si>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Monthly Climatology SLA (meter)</t>
  </si>
  <si>
    <t>Tahun</t>
  </si>
  <si>
    <t>Annual SLA (meter)</t>
  </si>
  <si>
    <t>rata-rata</t>
  </si>
  <si>
    <t>No.</t>
  </si>
  <si>
    <t>Jumlah Hari Rob</t>
  </si>
  <si>
    <t>DJF</t>
  </si>
  <si>
    <t>Januari</t>
  </si>
  <si>
    <t>MAM</t>
  </si>
  <si>
    <t>JJA</t>
  </si>
  <si>
    <t>Juni</t>
  </si>
  <si>
    <t>SON</t>
  </si>
  <si>
    <t>Februari</t>
  </si>
  <si>
    <t>Juli</t>
  </si>
  <si>
    <t>Desember</t>
  </si>
  <si>
    <t>April</t>
  </si>
  <si>
    <t>total</t>
  </si>
  <si>
    <t>Jmlh Hari Rob</t>
  </si>
  <si>
    <t>Feburari</t>
  </si>
  <si>
    <t>Agustus</t>
  </si>
  <si>
    <t>September</t>
  </si>
  <si>
    <t>Oktober</t>
  </si>
  <si>
    <t>November</t>
  </si>
  <si>
    <t>Jumlah hari rob</t>
  </si>
  <si>
    <t>Des 2017</t>
  </si>
  <si>
    <t>Des 2020</t>
  </si>
  <si>
    <t>Tahun\Bulan</t>
  </si>
  <si>
    <t>SLA</t>
  </si>
  <si>
    <t>Bulanan ASST</t>
  </si>
  <si>
    <t>Monthly Climatology ASST</t>
  </si>
  <si>
    <t>ASST</t>
  </si>
  <si>
    <t>Seasonal ASST</t>
  </si>
  <si>
    <t>Monthly Climatology ASST (°Celcius)</t>
  </si>
  <si>
    <t>feb</t>
  </si>
  <si>
    <t>Banyak kali Kejadian 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</si>
</sst>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/>
    <xf numFmtId="49" fontId="0" fillId="5" borderId="1" xfId="0" applyNumberFormat="1" applyFill="1" applyBorder="1"/>
    <xf numFmtId="0" fontId="0" fillId="5" borderId="1" xfId="0" applyFill="1" applyBorder="1"/>
    <xf numFmtId="0" fontId="0" fillId="9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ONI</a:t>
            </a:r>
            <a:r>
              <a:rPr lang="id-ID" baseline="0"/>
              <a:t> DMI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Index!$B$1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Index!$A$2:$A$37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Index!$B$2:$B$37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3-4715-9AA0-E6AD15BA5345}"/>
            </c:ext>
          </c:extLst>
        </c:ser>
        <c:ser>
          <c:idx val="1"/>
          <c:order val="1"/>
          <c:tx>
            <c:strRef>
              <c:f>Index!$C$1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Index!$A$2:$A$37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Index!$C$2:$C$37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3-4715-9AA0-E6AD15BA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59968"/>
        <c:axId val="893961888"/>
      </c:lineChart>
      <c:catAx>
        <c:axId val="8939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61888"/>
        <c:crosses val="autoZero"/>
        <c:auto val="1"/>
        <c:lblAlgn val="ctr"/>
        <c:lblOffset val="100"/>
        <c:noMultiLvlLbl val="0"/>
      </c:catAx>
      <c:valAx>
        <c:axId val="893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 ASST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'asst seasonal pertahun'!$B$1</c:f>
              <c:strCache>
                <c:ptCount val="1"/>
                <c:pt idx="0">
                  <c:v>DJF</c:v>
                </c:pt>
              </c:strCache>
            </c:strRef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'asst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'asst seasonal pertahun'!$B$2:$B$10</c:f>
              <c:numCache>
                <c:formatCode>General</c:formatCode>
                <c:ptCount val="9"/>
                <c:pt idx="0">
                  <c:v>0.29575014114374909</c:v>
                </c:pt>
                <c:pt idx="1">
                  <c:v>9.9166552225732119E-2</c:v>
                </c:pt>
                <c:pt idx="2">
                  <c:v>1.8333752949999393E-2</c:v>
                </c:pt>
                <c:pt idx="3">
                  <c:v>0.11616706848146545</c:v>
                </c:pt>
                <c:pt idx="4">
                  <c:v>0.24083360036213244</c:v>
                </c:pt>
                <c:pt idx="5">
                  <c:v>8.3333333333332149E-2</c:v>
                </c:pt>
                <c:pt idx="6">
                  <c:v>7.3833465576197924E-2</c:v>
                </c:pt>
                <c:pt idx="7">
                  <c:v>0.41833400726316583</c:v>
                </c:pt>
                <c:pt idx="8">
                  <c:v>0.20716698964439809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4-4274-B657-821AF14EC328}"/>
            </c:ext>
          </c:extLst>
        </c:ser>
        <c:ser>
          <c:idx val="1"/>
          <c:order val="1"/>
          <c:tx>
            <c:strRef>
              <c:f>'asst seasonal pertahun'!$C$1</c:f>
              <c:strCache>
                <c:ptCount val="1"/>
                <c:pt idx="0">
                  <c:v>MAM</c:v>
                </c:pt>
              </c:strCache>
            </c:strRef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'asst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'asst seasonal pertahun'!$C$2:$C$10</c:f>
              <c:numCache>
                <c:formatCode>General</c:formatCode>
                <c:ptCount val="9"/>
                <c:pt idx="0">
                  <c:v>0.14366722106933358</c:v>
                </c:pt>
                <c:pt idx="1">
                  <c:v>8.5666974385568764E-2</c:v>
                </c:pt>
                <c:pt idx="2">
                  <c:v>6.0999870300300074E-2</c:v>
                </c:pt>
                <c:pt idx="3">
                  <c:v>0.10483360290526751</c:v>
                </c:pt>
                <c:pt idx="4">
                  <c:v>0.14816697438560075</c:v>
                </c:pt>
                <c:pt idx="5">
                  <c:v>9.3333880106600972E-2</c:v>
                </c:pt>
                <c:pt idx="6">
                  <c:v>0.12116718292236683</c:v>
                </c:pt>
                <c:pt idx="7">
                  <c:v>0.40716679890950047</c:v>
                </c:pt>
                <c:pt idx="8">
                  <c:v>0.35283374786376598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4-4274-B657-821AF14EC328}"/>
            </c:ext>
          </c:extLst>
        </c:ser>
        <c:ser>
          <c:idx val="2"/>
          <c:order val="2"/>
          <c:tx>
            <c:strRef>
              <c:f>'asst seasonal pertahun'!$D$1</c:f>
              <c:strCache>
                <c:ptCount val="1"/>
                <c:pt idx="0">
                  <c:v>JJA</c:v>
                </c:pt>
              </c:strCache>
            </c:strRef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'asst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'asst seasonal pertahun'!$D$2:$D$10</c:f>
              <c:numCache>
                <c:formatCode>General</c:formatCode>
                <c:ptCount val="9"/>
                <c:pt idx="0">
                  <c:v>0.16766675313313328</c:v>
                </c:pt>
                <c:pt idx="1">
                  <c:v>0.19366677602133345</c:v>
                </c:pt>
                <c:pt idx="2">
                  <c:v>0.26583353678383287</c:v>
                </c:pt>
                <c:pt idx="3">
                  <c:v>3.3346811930101694E-4</c:v>
                </c:pt>
                <c:pt idx="4">
                  <c:v>0.37783304850260063</c:v>
                </c:pt>
                <c:pt idx="5">
                  <c:v>0.17466672261556701</c:v>
                </c:pt>
                <c:pt idx="6">
                  <c:v>0.12216695149736741</c:v>
                </c:pt>
                <c:pt idx="7">
                  <c:v>0.11849975585939987</c:v>
                </c:pt>
                <c:pt idx="8">
                  <c:v>0.39400005340576644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4-4274-B657-821AF14EC328}"/>
            </c:ext>
          </c:extLst>
        </c:ser>
        <c:ser>
          <c:idx val="3"/>
          <c:order val="3"/>
          <c:tx>
            <c:strRef>
              <c:f>'asst seasonal pertahun'!$E$1</c:f>
              <c:strCache>
                <c:ptCount val="1"/>
                <c:pt idx="0">
                  <c:v>SON</c:v>
                </c:pt>
              </c:strCache>
            </c:strRef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'asst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'asst seasonal pertahun'!$E$2:$E$10</c:f>
              <c:numCache>
                <c:formatCode>General</c:formatCode>
                <c:ptCount val="9"/>
                <c:pt idx="0">
                  <c:v>0.27049986521400154</c:v>
                </c:pt>
                <c:pt idx="1">
                  <c:v>0.278999964396134</c:v>
                </c:pt>
                <c:pt idx="2">
                  <c:v>0.1963332494100006</c:v>
                </c:pt>
                <c:pt idx="3">
                  <c:v>7.3000272115068057E-2</c:v>
                </c:pt>
                <c:pt idx="4">
                  <c:v>0.33866659800210047</c:v>
                </c:pt>
                <c:pt idx="5">
                  <c:v>0.26616605122883402</c:v>
                </c:pt>
                <c:pt idx="6">
                  <c:v>0.18400001525876775</c:v>
                </c:pt>
                <c:pt idx="7">
                  <c:v>0.15783278147376714</c:v>
                </c:pt>
                <c:pt idx="8">
                  <c:v>0.2533334096272668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4-4274-B657-821AF14E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88623"/>
        <c:axId val="604394863"/>
      </c:scatterChart>
      <c:valAx>
        <c:axId val="6043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94863"/>
        <c:crosses val="autoZero"/>
        <c:crossBetween val="midCat"/>
      </c:valAx>
      <c:valAx>
        <c:axId val="6043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ASST (</a:t>
                </a:r>
                <a:r>
                  <a:rPr lang="id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</a:t>
                </a:r>
                <a:r>
                  <a:rPr lang="id-ID"/>
                  <a:t>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8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jumlah hari Banjir Rob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'[1]Lama Rob'!$Q$2:$Q$5</c:f>
              <c:strCache>
                <c:ptCount val="4"/>
                <c:pt idx="0">
                  <c:v>DJF</c:v>
                </c:pt>
                <c:pt idx="1">
                  <c:v>MAM</c:v>
                </c:pt>
                <c:pt idx="2">
                  <c:v>JJA</c:v>
                </c:pt>
                <c:pt idx="3">
                  <c:v>SON</c:v>
                </c:pt>
              </c:strCache>
            </c:strRef>
          </c:cat>
          <c:val>
            <c:numRef>
              <c:f>'[1]Lama Rob'!$R$2:$R$5</c:f>
              <c:numCache>
                <c:formatCode>General</c:formatCode>
                <c:ptCount val="4"/>
                <c:pt idx="0">
                  <c:v>27</c:v>
                </c:pt>
                <c:pt idx="1">
                  <c:v>15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E-405F-BC87-F9F0E556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4408783"/>
        <c:axId val="604410703"/>
      </c:barChart>
      <c:catAx>
        <c:axId val="6044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10703"/>
        <c:crosses val="autoZero"/>
        <c:auto val="1"/>
        <c:lblAlgn val="ctr"/>
        <c:lblOffset val="100"/>
        <c:noMultiLvlLbl val="0"/>
      </c:catAx>
      <c:valAx>
        <c:axId val="6044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0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Kejadian</a:t>
            </a:r>
            <a:r>
              <a:rPr lang="id-ID" baseline="0"/>
              <a:t> Banjir Rob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'[1]Lama Rob'!$A$24</c:f>
              <c:strCache>
                <c:ptCount val="1"/>
                <c:pt idx="0">
                  <c:v>Januari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Rob'!$B$24:$R$24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6-4480-8094-A32E38C98F0C}"/>
            </c:ext>
          </c:extLst>
        </c:ser>
        <c:ser>
          <c:idx val="1"/>
          <c:order val="1"/>
          <c:tx>
            <c:strRef>
              <c:f>'[1]Lama Rob'!$A$25</c:f>
              <c:strCache>
                <c:ptCount val="1"/>
                <c:pt idx="0">
                  <c:v>Feburari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Rob'!$B$25:$R$25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6-4480-8094-A32E38C98F0C}"/>
            </c:ext>
          </c:extLst>
        </c:ser>
        <c:ser>
          <c:idx val="2"/>
          <c:order val="2"/>
          <c:tx>
            <c:strRef>
              <c:f>'[1]Lama Rob'!$A$26</c:f>
              <c:strCache>
                <c:ptCount val="1"/>
                <c:pt idx="0">
                  <c:v>Maret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Rob'!$B$26:$R$26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6-4480-8094-A32E38C98F0C}"/>
            </c:ext>
          </c:extLst>
        </c:ser>
        <c:ser>
          <c:idx val="3"/>
          <c:order val="3"/>
          <c:tx>
            <c:strRef>
              <c:f>'[1]Lama Rob'!$A$27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Rob'!$B$27:$R$27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6-4480-8094-A32E38C98F0C}"/>
            </c:ext>
          </c:extLst>
        </c:ser>
        <c:ser>
          <c:idx val="4"/>
          <c:order val="4"/>
          <c:tx>
            <c:strRef>
              <c:f>'[1]Lama Rob'!$A$28</c:f>
              <c:strCache>
                <c:ptCount val="1"/>
                <c:pt idx="0">
                  <c:v>Mei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Rob'!$B$28:$R$28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D6-4480-8094-A32E38C98F0C}"/>
            </c:ext>
          </c:extLst>
        </c:ser>
        <c:ser>
          <c:idx val="5"/>
          <c:order val="5"/>
          <c:tx>
            <c:strRef>
              <c:f>'[1]Lama Rob'!$A$29</c:f>
              <c:strCache>
                <c:ptCount val="1"/>
                <c:pt idx="0">
                  <c:v>Juni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Rob'!$B$29:$R$29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D6-4480-8094-A32E38C98F0C}"/>
            </c:ext>
          </c:extLst>
        </c:ser>
        <c:ser>
          <c:idx val="6"/>
          <c:order val="6"/>
          <c:tx>
            <c:strRef>
              <c:f>'[1]Lama Rob'!$A$30</c:f>
              <c:strCache>
                <c:ptCount val="1"/>
                <c:pt idx="0">
                  <c:v>Juli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Rob'!$B$30:$R$30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D6-4480-8094-A32E38C98F0C}"/>
            </c:ext>
          </c:extLst>
        </c:ser>
        <c:ser>
          <c:idx val="7"/>
          <c:order val="7"/>
          <c:tx>
            <c:strRef>
              <c:f>'[1]Lama Rob'!$A$31</c:f>
              <c:strCache>
                <c:ptCount val="1"/>
                <c:pt idx="0">
                  <c:v>Agustus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Rob'!$B$31:$R$31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D6-4480-8094-A32E38C98F0C}"/>
            </c:ext>
          </c:extLst>
        </c:ser>
        <c:ser>
          <c:idx val="8"/>
          <c:order val="8"/>
          <c:tx>
            <c:strRef>
              <c:f>'[1]Lama Rob'!$A$32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Rob'!$B$32:$R$32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D6-4480-8094-A32E38C98F0C}"/>
            </c:ext>
          </c:extLst>
        </c:ser>
        <c:ser>
          <c:idx val="9"/>
          <c:order val="9"/>
          <c:tx>
            <c:strRef>
              <c:f>'[1]Lama Rob'!$A$33</c:f>
              <c:strCache>
                <c:ptCount val="1"/>
                <c:pt idx="0">
                  <c:v>Oktober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Rob'!$B$33:$R$33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D6-4480-8094-A32E38C98F0C}"/>
            </c:ext>
          </c:extLst>
        </c:ser>
        <c:ser>
          <c:idx val="10"/>
          <c:order val="10"/>
          <c:tx>
            <c:strRef>
              <c:f>'[1]Lama Rob'!$A$34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Rob'!$B$34:$R$34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D6-4480-8094-A32E38C98F0C}"/>
            </c:ext>
          </c:extLst>
        </c:ser>
        <c:ser>
          <c:idx val="11"/>
          <c:order val="11"/>
          <c:tx>
            <c:strRef>
              <c:f>'[1]Lama Rob'!$A$35</c:f>
              <c:strCache>
                <c:ptCount val="1"/>
                <c:pt idx="0">
                  <c:v>Desember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'[1]Lama Rob'!$B$22:$R$23</c:f>
              <c:multiLvlStrCache>
                <c:ptCount val="17"/>
                <c:lvl>
                  <c:pt idx="0">
                    <c:v>Jmlh Hari Rob</c:v>
                  </c:pt>
                  <c:pt idx="1">
                    <c:v>Bulan</c:v>
                  </c:pt>
                  <c:pt idx="2">
                    <c:v>Jmlh Hari Rob</c:v>
                  </c:pt>
                  <c:pt idx="3">
                    <c:v>Bulan</c:v>
                  </c:pt>
                  <c:pt idx="4">
                    <c:v>Jmlh Hari Rob</c:v>
                  </c:pt>
                  <c:pt idx="5">
                    <c:v>Bulan</c:v>
                  </c:pt>
                  <c:pt idx="6">
                    <c:v>Jmlh Hari Rob</c:v>
                  </c:pt>
                  <c:pt idx="7">
                    <c:v>Bulan</c:v>
                  </c:pt>
                  <c:pt idx="8">
                    <c:v>Jmlh Hari Rob</c:v>
                  </c:pt>
                  <c:pt idx="9">
                    <c:v>Bulan</c:v>
                  </c:pt>
                  <c:pt idx="10">
                    <c:v>Jmlh Hari Rob</c:v>
                  </c:pt>
                  <c:pt idx="11">
                    <c:v>Bulan</c:v>
                  </c:pt>
                  <c:pt idx="12">
                    <c:v>Jmlh Hari Rob</c:v>
                  </c:pt>
                  <c:pt idx="13">
                    <c:v>Bulan</c:v>
                  </c:pt>
                  <c:pt idx="14">
                    <c:v>Jmlh Hari Rob</c:v>
                  </c:pt>
                  <c:pt idx="15">
                    <c:v>Bulan</c:v>
                  </c:pt>
                  <c:pt idx="16">
                    <c:v>Jmlh Hari Rob</c:v>
                  </c:pt>
                </c:lvl>
                <c:lvl>
                  <c:pt idx="1">
                    <c:v>2013</c:v>
                  </c:pt>
                  <c:pt idx="3">
                    <c:v>2014</c:v>
                  </c:pt>
                  <c:pt idx="5">
                    <c:v>2015</c:v>
                  </c:pt>
                  <c:pt idx="7">
                    <c:v>2016</c:v>
                  </c:pt>
                  <c:pt idx="9">
                    <c:v>2017</c:v>
                  </c:pt>
                  <c:pt idx="11">
                    <c:v>2018</c:v>
                  </c:pt>
                  <c:pt idx="13">
                    <c:v>2019</c:v>
                  </c:pt>
                  <c:pt idx="15">
                    <c:v>2020</c:v>
                  </c:pt>
                </c:lvl>
              </c:multiLvlStrCache>
            </c:multiLvlStrRef>
          </c:cat>
          <c:val>
            <c:numRef>
              <c:f>'[1]Lama Rob'!$B$35:$R$35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D6-4480-8094-A32E38C9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5300479"/>
        <c:axId val="435296159"/>
      </c:barChart>
      <c:catAx>
        <c:axId val="4353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296159"/>
        <c:crosses val="autoZero"/>
        <c:auto val="1"/>
        <c:lblAlgn val="ctr"/>
        <c:lblOffset val="100"/>
        <c:noMultiLvlLbl val="0"/>
      </c:catAx>
      <c:valAx>
        <c:axId val="4352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'[1]Lama Rob'!$G$7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'[1]Lama Rob'!$F$8:$F$19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Maret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'[1]Lama Rob'!$G$8:$G$19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F-4D83-905C-FC81E1A7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67376"/>
        <c:axId val="402751056"/>
      </c:lineChart>
      <c:catAx>
        <c:axId val="4027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51056"/>
        <c:crosses val="autoZero"/>
        <c:auto val="1"/>
        <c:lblAlgn val="ctr"/>
        <c:lblOffset val="100"/>
        <c:noMultiLvlLbl val="0"/>
      </c:catAx>
      <c:valAx>
        <c:axId val="4027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'[1]Lama Rob'!$B$38</c:f>
              <c:strCache>
                <c:ptCount val="1"/>
                <c:pt idx="0">
                  <c:v>Jumlah hari rob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'[1]Lama Rob'!$A$39:$A$47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'[1]Lama Rob'!$B$39:$B$47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  <c:pt idx="5">
                  <c:v>8</c:v>
                </c:pt>
                <c:pt idx="6">
                  <c:v>17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3-4E7F-BD1E-8035C859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05312"/>
        <c:axId val="510201952"/>
      </c:lineChart>
      <c:catAx>
        <c:axId val="5102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0201952"/>
        <c:crosses val="autoZero"/>
        <c:auto val="1"/>
        <c:lblAlgn val="ctr"/>
        <c:lblOffset val="100"/>
        <c:noMultiLvlLbl val="0"/>
      </c:catAx>
      <c:valAx>
        <c:axId val="5102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02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'[1]Lama Rob'!$M$38</c:f>
              <c:strCache>
                <c:ptCount val="1"/>
                <c:pt idx="0">
                  <c:v>Jumlah hari 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'[1]Lama Rob'!$L$39:$L$74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'[1]Lama Rob'!$M$39:$M$74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13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7-4357-B127-B01CFA9CC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54896"/>
        <c:axId val="402766416"/>
      </c:barChart>
      <c:catAx>
        <c:axId val="4027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66416"/>
        <c:crosses val="autoZero"/>
        <c:auto val="1"/>
        <c:lblAlgn val="ctr"/>
        <c:lblOffset val="100"/>
        <c:noMultiLvlLbl val="0"/>
      </c:catAx>
      <c:valAx>
        <c:axId val="4027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5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Banyak Kejadian</a:t>
            </a:r>
            <a:r>
              <a:rPr lang="id-ID" baseline="0"/>
              <a:t> Rob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'Lama Rob'!$A$58:$A$74</c:f>
              <c:strCache>
                <c:ptCount val="17"/>
                <c:pt idx="0">
                  <c:v>Mar-12</c:v>
                </c:pt>
                <c:pt idx="1">
                  <c:v>Jan-12</c:v>
                </c:pt>
                <c:pt idx="2">
                  <c:v>Mei 2013</c:v>
                </c:pt>
                <c:pt idx="3">
                  <c:v>Jun-13</c:v>
                </c:pt>
                <c:pt idx="4">
                  <c:v>Jan-14</c:v>
                </c:pt>
                <c:pt idx="5">
                  <c:v>Feb-15</c:v>
                </c:pt>
                <c:pt idx="6">
                  <c:v>Mei 2016</c:v>
                </c:pt>
                <c:pt idx="7">
                  <c:v>Jun-16</c:v>
                </c:pt>
                <c:pt idx="8">
                  <c:v>Jul-16</c:v>
                </c:pt>
                <c:pt idx="9">
                  <c:v>Jun-17</c:v>
                </c:pt>
                <c:pt idx="10">
                  <c:v>Des 2017</c:v>
                </c:pt>
                <c:pt idx="11">
                  <c:v>Jan-18</c:v>
                </c:pt>
                <c:pt idx="12">
                  <c:v>Feb-18</c:v>
                </c:pt>
                <c:pt idx="13">
                  <c:v>Mei 2018</c:v>
                </c:pt>
                <c:pt idx="14">
                  <c:v>Apr-19</c:v>
                </c:pt>
                <c:pt idx="15">
                  <c:v>Mei 2019</c:v>
                </c:pt>
                <c:pt idx="16">
                  <c:v>Des 2020</c:v>
                </c:pt>
              </c:strCache>
            </c:strRef>
          </c:cat>
          <c:val>
            <c:numRef>
              <c:f>'Lama Rob'!$B$58:$B$74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3-4559-A935-6659222E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37056"/>
        <c:axId val="213833696"/>
      </c:barChart>
      <c:catAx>
        <c:axId val="2138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33696"/>
        <c:crosses val="autoZero"/>
        <c:auto val="1"/>
        <c:lblAlgn val="ctr"/>
        <c:lblOffset val="100"/>
        <c:noMultiLvlLbl val="0"/>
      </c:catAx>
      <c:valAx>
        <c:axId val="2138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Banyak</a:t>
            </a:r>
            <a:r>
              <a:rPr lang="id-ID" baseline="0"/>
              <a:t> Kejadian Rob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'Lama Rob'!$A$77:$A$88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Maret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'Lama Rob'!$B$77:$B$88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3-421F-B52B-2F4A19FA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66816"/>
        <c:axId val="213869216"/>
      </c:lineChart>
      <c:catAx>
        <c:axId val="213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9216"/>
        <c:crosses val="autoZero"/>
        <c:auto val="1"/>
        <c:lblAlgn val="ctr"/>
        <c:lblOffset val="100"/>
        <c:noMultiLvlLbl val="0"/>
      </c:catAx>
      <c:valAx>
        <c:axId val="213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Monthly Climatology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'bulanan asst sla'!$B$1</c:f>
              <c:strCache>
                <c:ptCount val="1"/>
                <c:pt idx="0">
                  <c:v>Monthly Climatology ASST (°Celcius)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'bulanan asst sla'!$A$2:$A$13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'bulanan asst sla'!$B$2:$B$13</c:f>
              <c:numCache>
                <c:formatCode>General</c:formatCode>
                <c:ptCount val="12"/>
                <c:pt idx="0">
                  <c:v>0.2004449632432323</c:v>
                </c:pt>
                <c:pt idx="1">
                  <c:v>0.22038894229465494</c:v>
                </c:pt>
                <c:pt idx="2">
                  <c:v>0.16627820332846749</c:v>
                </c:pt>
                <c:pt idx="3">
                  <c:v>0.16805574629039041</c:v>
                </c:pt>
                <c:pt idx="4">
                  <c:v>0.17161146799724372</c:v>
                </c:pt>
                <c:pt idx="5">
                  <c:v>0.14788860744900056</c:v>
                </c:pt>
                <c:pt idx="6">
                  <c:v>0.25622219509552124</c:v>
                </c:pt>
                <c:pt idx="7">
                  <c:v>0.2007782194349122</c:v>
                </c:pt>
                <c:pt idx="8">
                  <c:v>0.31733396318222362</c:v>
                </c:pt>
                <c:pt idx="9">
                  <c:v>0.1819995244343886</c:v>
                </c:pt>
                <c:pt idx="10">
                  <c:v>0.1736105812920346</c:v>
                </c:pt>
                <c:pt idx="11">
                  <c:v>6.4277966817242557E-2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E-48E3-B783-67B3616CAA3F}"/>
            </c:ext>
          </c:extLst>
        </c:ser>
        <c:ser>
          <c:idx val="1"/>
          <c:order val="1"/>
          <c:tx>
            <c:strRef>
              <c:f>'bulanan asst sla'!$C$1</c:f>
              <c:strCache>
                <c:ptCount val="1"/>
                <c:pt idx="0">
                  <c:v>Monthly Climatology SLA (Meter)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'bulanan asst sla'!$A$2:$A$13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'bulanan asst sla'!$C$2:$C$13</c:f>
              <c:numCache>
                <c:formatCode>General</c:formatCode>
                <c:ptCount val="12"/>
                <c:pt idx="0">
                  <c:v>8.8000000000000005E-3</c:v>
                </c:pt>
                <c:pt idx="1">
                  <c:v>7.7999999999999996E-3</c:v>
                </c:pt>
                <c:pt idx="2">
                  <c:v>3.8999999999999998E-3</c:v>
                </c:pt>
                <c:pt idx="3">
                  <c:v>2.93E-2</c:v>
                </c:pt>
                <c:pt idx="4">
                  <c:v>0.1197</c:v>
                </c:pt>
                <c:pt idx="5">
                  <c:v>7.1999999999999995E-2</c:v>
                </c:pt>
                <c:pt idx="6">
                  <c:v>4.2200000000000001E-2</c:v>
                </c:pt>
                <c:pt idx="7">
                  <c:v>-1.12E-2</c:v>
                </c:pt>
                <c:pt idx="8">
                  <c:v>-7.0199999999999999E-2</c:v>
                </c:pt>
                <c:pt idx="9">
                  <c:v>-2.6800000000000001E-2</c:v>
                </c:pt>
                <c:pt idx="10">
                  <c:v>-2.06E-2</c:v>
                </c:pt>
                <c:pt idx="11">
                  <c:v>-3.4799999999999998E-2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E-48E3-B783-67B3616C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4656"/>
        <c:axId val="213835136"/>
      </c:lineChart>
      <c:catAx>
        <c:axId val="2138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35136"/>
        <c:crosses val="autoZero"/>
        <c:auto val="1"/>
        <c:lblAlgn val="ctr"/>
        <c:lblOffset val="100"/>
        <c:noMultiLvlLbl val="0"/>
      </c:catAx>
      <c:valAx>
        <c:axId val="2138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'[1]SLA pertahun'!$B$1</c:f>
              <c:strCache>
                <c:ptCount val="1"/>
                <c:pt idx="0">
                  <c:v>Annual SLA (meter)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'[1]SLA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pertahun'!$B$2:$B$10</c:f>
              <c:numCache>
                <c:formatCode>General</c:formatCode>
                <c:ptCount val="9"/>
                <c:pt idx="0">
                  <c:v>8.7933333000000002E-2</c:v>
                </c:pt>
                <c:pt idx="1">
                  <c:v>0.12684166699999999</c:v>
                </c:pt>
                <c:pt idx="2">
                  <c:v>7.4883332999999996E-2</c:v>
                </c:pt>
                <c:pt idx="3">
                  <c:v>3.5874999999999997E-2</c:v>
                </c:pt>
                <c:pt idx="4">
                  <c:v>0.139891667</c:v>
                </c:pt>
                <c:pt idx="5">
                  <c:v>0.105316667</c:v>
                </c:pt>
                <c:pt idx="6">
                  <c:v>8.0641667E-2</c:v>
                </c:pt>
                <c:pt idx="7">
                  <c:v>2.7883333E-2</c:v>
                </c:pt>
                <c:pt idx="8">
                  <c:v>0.105258333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C50-B7E1-68418394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42239"/>
        <c:axId val="435342719"/>
      </c:scatterChart>
      <c:valAx>
        <c:axId val="4353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2719"/>
        <c:crosses val="autoZero"/>
        <c:crossBetween val="midCat"/>
      </c:valAx>
      <c:valAx>
        <c:axId val="4353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'[1]Lama Rob'!$G$7</c:f>
              <c:strCache>
                <c:ptCount val="1"/>
                <c:pt idx="0">
                  <c:v>Jumlah Hari Rob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'[1]Lama Rob'!$F$8:$F$19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Maret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'[1]Lama Rob'!$G$8:$G$19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F-418C-8BAC-CD681B19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767376"/>
        <c:axId val="402751056"/>
      </c:barChart>
      <c:catAx>
        <c:axId val="4027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51056"/>
        <c:crosses val="autoZero"/>
        <c:auto val="1"/>
        <c:lblAlgn val="ctr"/>
        <c:lblOffset val="100"/>
        <c:noMultiLvlLbl val="0"/>
      </c:catAx>
      <c:valAx>
        <c:axId val="4027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Kejadian 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27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gabungan!$B$2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gabungan!$B$3:$B$38</c:f>
              <c:numCache>
                <c:formatCode>0.00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E-4BA4-8940-E81E93385DF9}"/>
            </c:ext>
          </c:extLst>
        </c:ser>
        <c:ser>
          <c:idx val="1"/>
          <c:order val="1"/>
          <c:tx>
            <c:strRef>
              <c:f>gabungan!$C$2</c:f>
              <c:strCache>
                <c:ptCount val="1"/>
                <c:pt idx="0">
                  <c:v>ASST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gabungan!$C$3:$C$38</c:f>
              <c:numCache>
                <c:formatCode>0.00</c:formatCode>
                <c:ptCount val="36"/>
                <c:pt idx="0">
                  <c:v>0.29575014114374909</c:v>
                </c:pt>
                <c:pt idx="1">
                  <c:v>0.14366722106933358</c:v>
                </c:pt>
                <c:pt idx="2">
                  <c:v>0.16766675313313328</c:v>
                </c:pt>
                <c:pt idx="3">
                  <c:v>0.27049986521400154</c:v>
                </c:pt>
                <c:pt idx="4">
                  <c:v>9.9166552225732119E-2</c:v>
                </c:pt>
                <c:pt idx="5">
                  <c:v>8.5666974385568764E-2</c:v>
                </c:pt>
                <c:pt idx="6">
                  <c:v>0.19366677602133345</c:v>
                </c:pt>
                <c:pt idx="7">
                  <c:v>0.278999964396134</c:v>
                </c:pt>
                <c:pt idx="8">
                  <c:v>1.8333752949999393E-2</c:v>
                </c:pt>
                <c:pt idx="9">
                  <c:v>6.0999870300300074E-2</c:v>
                </c:pt>
                <c:pt idx="10">
                  <c:v>0.26583353678383287</c:v>
                </c:pt>
                <c:pt idx="11">
                  <c:v>0.1963332494100006</c:v>
                </c:pt>
                <c:pt idx="12">
                  <c:v>0.11616706848146501</c:v>
                </c:pt>
                <c:pt idx="13">
                  <c:v>0.10483360290526751</c:v>
                </c:pt>
                <c:pt idx="14">
                  <c:v>3.3346811930101694E-4</c:v>
                </c:pt>
                <c:pt idx="15">
                  <c:v>7.3000272115068057E-2</c:v>
                </c:pt>
                <c:pt idx="16">
                  <c:v>0.24083360036213244</c:v>
                </c:pt>
                <c:pt idx="17">
                  <c:v>0.14816697438560075</c:v>
                </c:pt>
                <c:pt idx="18">
                  <c:v>0.37783304850260063</c:v>
                </c:pt>
                <c:pt idx="19">
                  <c:v>0.33866659800210047</c:v>
                </c:pt>
                <c:pt idx="20">
                  <c:v>8.3333333333332149E-2</c:v>
                </c:pt>
                <c:pt idx="21">
                  <c:v>9.3333880106600972E-2</c:v>
                </c:pt>
                <c:pt idx="22">
                  <c:v>0.17466672261556701</c:v>
                </c:pt>
                <c:pt idx="23">
                  <c:v>0.26616605122883402</c:v>
                </c:pt>
                <c:pt idx="24">
                  <c:v>7.3833465576197924E-2</c:v>
                </c:pt>
                <c:pt idx="25">
                  <c:v>0.12116718292236683</c:v>
                </c:pt>
                <c:pt idx="26">
                  <c:v>0.12216695149736741</c:v>
                </c:pt>
                <c:pt idx="27">
                  <c:v>0.18400001525876775</c:v>
                </c:pt>
                <c:pt idx="28">
                  <c:v>0.41833400726316583</c:v>
                </c:pt>
                <c:pt idx="29">
                  <c:v>0.40716679890950047</c:v>
                </c:pt>
                <c:pt idx="30">
                  <c:v>0.11849975585939987</c:v>
                </c:pt>
                <c:pt idx="31">
                  <c:v>0.15783278147376714</c:v>
                </c:pt>
                <c:pt idx="32">
                  <c:v>0.20716698964439809</c:v>
                </c:pt>
                <c:pt idx="33">
                  <c:v>0.35283374786376598</c:v>
                </c:pt>
                <c:pt idx="34">
                  <c:v>0.39400005340576644</c:v>
                </c:pt>
                <c:pt idx="35">
                  <c:v>0.2533334096272668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E-4BA4-8940-E81E9338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26399"/>
        <c:axId val="435319199"/>
      </c:lineChart>
      <c:catAx>
        <c:axId val="435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19199"/>
        <c:crosses val="autoZero"/>
        <c:auto val="1"/>
        <c:lblAlgn val="ctr"/>
        <c:lblOffset val="100"/>
        <c:noMultiLvlLbl val="0"/>
      </c:catAx>
      <c:valAx>
        <c:axId val="4353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900"/>
                  <a:t>ASST (</a:t>
                </a:r>
                <a:r>
                  <a:rPr lang="id-ID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</a:t>
                </a:r>
                <a:r>
                  <a:rPr lang="id-ID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Celcius)</a:t>
                </a:r>
                <a:r>
                  <a:rPr lang="id-ID" sz="900"/>
                  <a:t>, 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Banyak</a:t>
            </a:r>
            <a:r>
              <a:rPr lang="id-ID" baseline="0"/>
              <a:t> Kejadian Rob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'Lama Rob'!$A$77:$A$88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Maret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'Lama Rob'!$B$77:$B$88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2-45A6-82AF-B7B79131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66816"/>
        <c:axId val="213869216"/>
      </c:barChart>
      <c:catAx>
        <c:axId val="213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9216"/>
        <c:crosses val="autoZero"/>
        <c:auto val="1"/>
        <c:lblAlgn val="ctr"/>
        <c:lblOffset val="100"/>
        <c:noMultiLvlLbl val="0"/>
      </c:catAx>
      <c:valAx>
        <c:axId val="213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'[1]sla seasonal pertahun'!$B$1</c:f>
              <c:strCache>
                <c:ptCount val="1"/>
                <c:pt idx="0">
                  <c:v>DJF</c:v>
                </c:pt>
              </c:strCache>
            </c:strRef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'[1]sla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seasonal pertahun'!$B$2:$B$10</c:f>
              <c:numCache>
                <c:formatCode>General</c:formatCode>
                <c:ptCount val="9"/>
                <c:pt idx="0">
                  <c:v>0.14924999999999999</c:v>
                </c:pt>
                <c:pt idx="1">
                  <c:v>8.8633333333333342E-2</c:v>
                </c:pt>
                <c:pt idx="2">
                  <c:v>9.2900000000000024E-2</c:v>
                </c:pt>
                <c:pt idx="3">
                  <c:v>7.8666666666666676E-2</c:v>
                </c:pt>
                <c:pt idx="4">
                  <c:v>2.9800000000000004E-2</c:v>
                </c:pt>
                <c:pt idx="5">
                  <c:v>0.12470000000000002</c:v>
                </c:pt>
                <c:pt idx="6">
                  <c:v>0.12570000000000001</c:v>
                </c:pt>
                <c:pt idx="7">
                  <c:v>5.2033333333333327E-2</c:v>
                </c:pt>
                <c:pt idx="8">
                  <c:v>-2.7999999999999982E-3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4007-9113-A4F9E15C14EB}"/>
            </c:ext>
          </c:extLst>
        </c:ser>
        <c:ser>
          <c:idx val="1"/>
          <c:order val="1"/>
          <c:tx>
            <c:strRef>
              <c:f>'[1]sla seasonal pertahun'!$C$1</c:f>
              <c:strCache>
                <c:ptCount val="1"/>
                <c:pt idx="0">
                  <c:v>MAM</c:v>
                </c:pt>
              </c:strCache>
            </c:strRef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'[1]sla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seasonal pertahun'!$C$2:$C$10</c:f>
              <c:numCache>
                <c:formatCode>General</c:formatCode>
                <c:ptCount val="9"/>
                <c:pt idx="0">
                  <c:v>0.15559999999999999</c:v>
                </c:pt>
                <c:pt idx="1">
                  <c:v>0.16646666666666665</c:v>
                </c:pt>
                <c:pt idx="2">
                  <c:v>8.2366666666666657E-2</c:v>
                </c:pt>
                <c:pt idx="3">
                  <c:v>6.5499999999999989E-2</c:v>
                </c:pt>
                <c:pt idx="4">
                  <c:v>0.10210000000000001</c:v>
                </c:pt>
                <c:pt idx="5">
                  <c:v>9.5100000000000004E-2</c:v>
                </c:pt>
                <c:pt idx="6">
                  <c:v>0.10389999999999999</c:v>
                </c:pt>
                <c:pt idx="7">
                  <c:v>7.3799999999999991E-2</c:v>
                </c:pt>
                <c:pt idx="8">
                  <c:v>0.1179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4-4007-9113-A4F9E15C14EB}"/>
            </c:ext>
          </c:extLst>
        </c:ser>
        <c:ser>
          <c:idx val="2"/>
          <c:order val="2"/>
          <c:tx>
            <c:strRef>
              <c:f>'[1]sla seasonal pertahun'!$D$1</c:f>
              <c:strCache>
                <c:ptCount val="1"/>
                <c:pt idx="0">
                  <c:v>JJA</c:v>
                </c:pt>
              </c:strCache>
            </c:strRef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'[1]sla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seasonal pertahun'!$D$2:$D$10</c:f>
              <c:numCache>
                <c:formatCode>General</c:formatCode>
                <c:ptCount val="9"/>
                <c:pt idx="0">
                  <c:v>7.2366666666666662E-2</c:v>
                </c:pt>
                <c:pt idx="1">
                  <c:v>0.15889999999999999</c:v>
                </c:pt>
                <c:pt idx="2">
                  <c:v>0.13043333333333332</c:v>
                </c:pt>
                <c:pt idx="3">
                  <c:v>5.0266666666666661E-2</c:v>
                </c:pt>
                <c:pt idx="4">
                  <c:v>0.21526666666666663</c:v>
                </c:pt>
                <c:pt idx="5">
                  <c:v>0.1089</c:v>
                </c:pt>
                <c:pt idx="6">
                  <c:v>7.6600000000000001E-2</c:v>
                </c:pt>
                <c:pt idx="7">
                  <c:v>4.1033333333333331E-2</c:v>
                </c:pt>
                <c:pt idx="8">
                  <c:v>0.15060000000000001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4-4007-9113-A4F9E15C14EB}"/>
            </c:ext>
          </c:extLst>
        </c:ser>
        <c:ser>
          <c:idx val="3"/>
          <c:order val="3"/>
          <c:tx>
            <c:strRef>
              <c:f>'[1]sla seasonal pertahun'!$E$1</c:f>
              <c:strCache>
                <c:ptCount val="1"/>
                <c:pt idx="0">
                  <c:v>SON</c:v>
                </c:pt>
              </c:strCache>
            </c:strRef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'[1]sla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seasonal pertahun'!$E$2:$E$10</c:f>
              <c:numCache>
                <c:formatCode>General</c:formatCode>
                <c:ptCount val="9"/>
                <c:pt idx="0">
                  <c:v>-1.5999999999999996E-3</c:v>
                </c:pt>
                <c:pt idx="1">
                  <c:v>6.7933333333333332E-2</c:v>
                </c:pt>
                <c:pt idx="2">
                  <c:v>1.2499999999999999E-2</c:v>
                </c:pt>
                <c:pt idx="3">
                  <c:v>-2.3433333333333334E-2</c:v>
                </c:pt>
                <c:pt idx="4">
                  <c:v>0.16619999999999999</c:v>
                </c:pt>
                <c:pt idx="5">
                  <c:v>8.0333333333333326E-2</c:v>
                </c:pt>
                <c:pt idx="6">
                  <c:v>5.4933333333333334E-2</c:v>
                </c:pt>
                <c:pt idx="7">
                  <c:v>-1.8733333333333334E-2</c:v>
                </c:pt>
                <c:pt idx="8">
                  <c:v>9.7133333333333335E-2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4-4007-9113-A4F9E15C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29903"/>
        <c:axId val="604415983"/>
      </c:scatterChart>
      <c:valAx>
        <c:axId val="6044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15983"/>
        <c:crosses val="autoZero"/>
        <c:crossBetween val="midCat"/>
      </c:valAx>
      <c:valAx>
        <c:axId val="6044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 ASST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'asst seasonal pertahun'!$B$1</c:f>
              <c:strCache>
                <c:ptCount val="1"/>
                <c:pt idx="0">
                  <c:v>DJF</c:v>
                </c:pt>
              </c:strCache>
            </c:strRef>
          </c:tx>
          <c:spPr>
            <a:ln w="19050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8000"/>
                </a:schemeClr>
              </a:solidFill>
              <a:ln w="9525">
                <a:solidFill>
                  <a:schemeClr val="accent4">
                    <a:shade val="58000"/>
                  </a:schemeClr>
                </a:solidFill>
              </a:ln>
              <a:effectLst/>
            </c:spPr>
          </c:marker>
          <c:xVal>
            <c:numRef>
              <c:f>'asst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'asst seasonal pertahun'!$B$2:$B$10</c:f>
              <c:numCache>
                <c:formatCode>General</c:formatCode>
                <c:ptCount val="9"/>
                <c:pt idx="0">
                  <c:v>0.29575014114374909</c:v>
                </c:pt>
                <c:pt idx="1">
                  <c:v>9.9166552225732119E-2</c:v>
                </c:pt>
                <c:pt idx="2">
                  <c:v>1.8333752949999393E-2</c:v>
                </c:pt>
                <c:pt idx="3">
                  <c:v>0.11616706848146545</c:v>
                </c:pt>
                <c:pt idx="4">
                  <c:v>0.24083360036213244</c:v>
                </c:pt>
                <c:pt idx="5">
                  <c:v>8.3333333333332149E-2</c:v>
                </c:pt>
                <c:pt idx="6">
                  <c:v>7.3833465576197924E-2</c:v>
                </c:pt>
                <c:pt idx="7">
                  <c:v>0.41833400726316583</c:v>
                </c:pt>
                <c:pt idx="8">
                  <c:v>0.20716698964439809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B-4077-A7C8-5AB08EF6BD38}"/>
            </c:ext>
          </c:extLst>
        </c:ser>
        <c:ser>
          <c:idx val="1"/>
          <c:order val="1"/>
          <c:tx>
            <c:strRef>
              <c:f>'asst seasonal pertahun'!$C$1</c:f>
              <c:strCache>
                <c:ptCount val="1"/>
                <c:pt idx="0">
                  <c:v>MAM</c:v>
                </c:pt>
              </c:strCache>
            </c:strRef>
          </c:tx>
          <c:spPr>
            <a:ln w="19050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6000"/>
                </a:schemeClr>
              </a:solidFill>
              <a:ln w="9525">
                <a:solidFill>
                  <a:schemeClr val="accent4">
                    <a:shade val="86000"/>
                  </a:schemeClr>
                </a:solidFill>
              </a:ln>
              <a:effectLst/>
            </c:spPr>
          </c:marker>
          <c:xVal>
            <c:numRef>
              <c:f>'asst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'asst seasonal pertahun'!$C$2:$C$10</c:f>
              <c:numCache>
                <c:formatCode>General</c:formatCode>
                <c:ptCount val="9"/>
                <c:pt idx="0">
                  <c:v>0.14366722106933358</c:v>
                </c:pt>
                <c:pt idx="1">
                  <c:v>8.5666974385568764E-2</c:v>
                </c:pt>
                <c:pt idx="2">
                  <c:v>6.0999870300300074E-2</c:v>
                </c:pt>
                <c:pt idx="3">
                  <c:v>0.10483360290526751</c:v>
                </c:pt>
                <c:pt idx="4">
                  <c:v>0.14816697438560075</c:v>
                </c:pt>
                <c:pt idx="5">
                  <c:v>9.3333880106600972E-2</c:v>
                </c:pt>
                <c:pt idx="6">
                  <c:v>0.12116718292236683</c:v>
                </c:pt>
                <c:pt idx="7">
                  <c:v>0.40716679890950047</c:v>
                </c:pt>
                <c:pt idx="8">
                  <c:v>0.35283374786376598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B-4077-A7C8-5AB08EF6BD38}"/>
            </c:ext>
          </c:extLst>
        </c:ser>
        <c:ser>
          <c:idx val="2"/>
          <c:order val="2"/>
          <c:tx>
            <c:strRef>
              <c:f>'asst seasonal pertahun'!$D$1</c:f>
              <c:strCache>
                <c:ptCount val="1"/>
                <c:pt idx="0">
                  <c:v>JJA</c:v>
                </c:pt>
              </c:strCache>
            </c:strRef>
          </c:tx>
          <c:spPr>
            <a:ln w="1905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6000"/>
                </a:schemeClr>
              </a:solidFill>
              <a:ln w="9525">
                <a:solidFill>
                  <a:schemeClr val="accent4">
                    <a:tint val="86000"/>
                  </a:schemeClr>
                </a:solidFill>
              </a:ln>
              <a:effectLst/>
            </c:spPr>
          </c:marker>
          <c:xVal>
            <c:numRef>
              <c:f>'asst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'asst seasonal pertahun'!$D$2:$D$10</c:f>
              <c:numCache>
                <c:formatCode>General</c:formatCode>
                <c:ptCount val="9"/>
                <c:pt idx="0">
                  <c:v>0.16766675313313328</c:v>
                </c:pt>
                <c:pt idx="1">
                  <c:v>0.19366677602133345</c:v>
                </c:pt>
                <c:pt idx="2">
                  <c:v>0.26583353678383287</c:v>
                </c:pt>
                <c:pt idx="3">
                  <c:v>3.3346811930101694E-4</c:v>
                </c:pt>
                <c:pt idx="4">
                  <c:v>0.37783304850260063</c:v>
                </c:pt>
                <c:pt idx="5">
                  <c:v>0.17466672261556701</c:v>
                </c:pt>
                <c:pt idx="6">
                  <c:v>0.12216695149736741</c:v>
                </c:pt>
                <c:pt idx="7">
                  <c:v>0.11849975585939987</c:v>
                </c:pt>
                <c:pt idx="8">
                  <c:v>0.39400005340576644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0B-4077-A7C8-5AB08EF6BD38}"/>
            </c:ext>
          </c:extLst>
        </c:ser>
        <c:ser>
          <c:idx val="3"/>
          <c:order val="3"/>
          <c:tx>
            <c:strRef>
              <c:f>'asst seasonal pertahun'!$E$1</c:f>
              <c:strCache>
                <c:ptCount val="1"/>
                <c:pt idx="0">
                  <c:v>SON</c:v>
                </c:pt>
              </c:strCache>
            </c:strRef>
          </c:tx>
          <c:spPr>
            <a:ln w="1905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8000"/>
                </a:schemeClr>
              </a:solidFill>
              <a:ln w="9525">
                <a:solidFill>
                  <a:schemeClr val="accent4">
                    <a:tint val="58000"/>
                  </a:schemeClr>
                </a:solidFill>
              </a:ln>
              <a:effectLst/>
            </c:spPr>
          </c:marker>
          <c:xVal>
            <c:numRef>
              <c:f>'asst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'asst seasonal pertahun'!$E$2:$E$10</c:f>
              <c:numCache>
                <c:formatCode>General</c:formatCode>
                <c:ptCount val="9"/>
                <c:pt idx="0">
                  <c:v>0.27049986521400154</c:v>
                </c:pt>
                <c:pt idx="1">
                  <c:v>0.278999964396134</c:v>
                </c:pt>
                <c:pt idx="2">
                  <c:v>0.1963332494100006</c:v>
                </c:pt>
                <c:pt idx="3">
                  <c:v>7.3000272115068057E-2</c:v>
                </c:pt>
                <c:pt idx="4">
                  <c:v>0.33866659800210047</c:v>
                </c:pt>
                <c:pt idx="5">
                  <c:v>0.26616605122883402</c:v>
                </c:pt>
                <c:pt idx="6">
                  <c:v>0.18400001525876775</c:v>
                </c:pt>
                <c:pt idx="7">
                  <c:v>0.15783278147376714</c:v>
                </c:pt>
                <c:pt idx="8">
                  <c:v>0.2533334096272668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0B-4077-A7C8-5AB08EF6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88623"/>
        <c:axId val="604394863"/>
      </c:scatterChart>
      <c:valAx>
        <c:axId val="6043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94863"/>
        <c:crosses val="autoZero"/>
        <c:crossBetween val="midCat"/>
      </c:valAx>
      <c:valAx>
        <c:axId val="6043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ASST (</a:t>
                </a:r>
                <a:r>
                  <a:rPr lang="id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°</a:t>
                </a:r>
                <a:r>
                  <a:rPr lang="id-ID"/>
                  <a:t>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38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gabungan!$B$2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gabungan!$B$3:$B$38</c:f>
              <c:numCache>
                <c:formatCode>0.00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8-41DE-9C7E-B3577D0C1DB4}"/>
            </c:ext>
          </c:extLst>
        </c:ser>
        <c:ser>
          <c:idx val="1"/>
          <c:order val="1"/>
          <c:tx>
            <c:strRef>
              <c:f>gabungan!$C$2</c:f>
              <c:strCache>
                <c:ptCount val="1"/>
                <c:pt idx="0">
                  <c:v>ASST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gabungan!$C$3:$C$38</c:f>
              <c:numCache>
                <c:formatCode>0.00</c:formatCode>
                <c:ptCount val="36"/>
                <c:pt idx="0">
                  <c:v>0.29575014114374909</c:v>
                </c:pt>
                <c:pt idx="1">
                  <c:v>0.14366722106933358</c:v>
                </c:pt>
                <c:pt idx="2">
                  <c:v>0.16766675313313328</c:v>
                </c:pt>
                <c:pt idx="3">
                  <c:v>0.27049986521400154</c:v>
                </c:pt>
                <c:pt idx="4">
                  <c:v>9.9166552225732119E-2</c:v>
                </c:pt>
                <c:pt idx="5">
                  <c:v>8.5666974385568764E-2</c:v>
                </c:pt>
                <c:pt idx="6">
                  <c:v>0.19366677602133345</c:v>
                </c:pt>
                <c:pt idx="7">
                  <c:v>0.278999964396134</c:v>
                </c:pt>
                <c:pt idx="8">
                  <c:v>1.8333752949999393E-2</c:v>
                </c:pt>
                <c:pt idx="9">
                  <c:v>6.0999870300300074E-2</c:v>
                </c:pt>
                <c:pt idx="10">
                  <c:v>0.26583353678383287</c:v>
                </c:pt>
                <c:pt idx="11">
                  <c:v>0.1963332494100006</c:v>
                </c:pt>
                <c:pt idx="12">
                  <c:v>0.11616706848146501</c:v>
                </c:pt>
                <c:pt idx="13">
                  <c:v>0.10483360290526751</c:v>
                </c:pt>
                <c:pt idx="14">
                  <c:v>3.3346811930101694E-4</c:v>
                </c:pt>
                <c:pt idx="15">
                  <c:v>7.3000272115068057E-2</c:v>
                </c:pt>
                <c:pt idx="16">
                  <c:v>0.24083360036213244</c:v>
                </c:pt>
                <c:pt idx="17">
                  <c:v>0.14816697438560075</c:v>
                </c:pt>
                <c:pt idx="18">
                  <c:v>0.37783304850260063</c:v>
                </c:pt>
                <c:pt idx="19">
                  <c:v>0.33866659800210047</c:v>
                </c:pt>
                <c:pt idx="20">
                  <c:v>8.3333333333332149E-2</c:v>
                </c:pt>
                <c:pt idx="21">
                  <c:v>9.3333880106600972E-2</c:v>
                </c:pt>
                <c:pt idx="22">
                  <c:v>0.17466672261556701</c:v>
                </c:pt>
                <c:pt idx="23">
                  <c:v>0.26616605122883402</c:v>
                </c:pt>
                <c:pt idx="24">
                  <c:v>7.3833465576197924E-2</c:v>
                </c:pt>
                <c:pt idx="25">
                  <c:v>0.12116718292236683</c:v>
                </c:pt>
                <c:pt idx="26">
                  <c:v>0.12216695149736741</c:v>
                </c:pt>
                <c:pt idx="27">
                  <c:v>0.18400001525876775</c:v>
                </c:pt>
                <c:pt idx="28">
                  <c:v>0.41833400726316583</c:v>
                </c:pt>
                <c:pt idx="29">
                  <c:v>0.40716679890950047</c:v>
                </c:pt>
                <c:pt idx="30">
                  <c:v>0.11849975585939987</c:v>
                </c:pt>
                <c:pt idx="31">
                  <c:v>0.15783278147376714</c:v>
                </c:pt>
                <c:pt idx="32">
                  <c:v>0.20716698964439809</c:v>
                </c:pt>
                <c:pt idx="33">
                  <c:v>0.35283374786376598</c:v>
                </c:pt>
                <c:pt idx="34">
                  <c:v>0.39400005340576644</c:v>
                </c:pt>
                <c:pt idx="35">
                  <c:v>0.2533334096272668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8-41DE-9C7E-B3577D0C1DB4}"/>
            </c:ext>
          </c:extLst>
        </c:ser>
        <c:ser>
          <c:idx val="2"/>
          <c:order val="2"/>
          <c:tx>
            <c:strRef>
              <c:f>gabungan!$D$2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gabungan!$D$3:$D$38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8-41DE-9C7E-B3577D0C1DB4}"/>
            </c:ext>
          </c:extLst>
        </c:ser>
        <c:ser>
          <c:idx val="3"/>
          <c:order val="3"/>
          <c:tx>
            <c:strRef>
              <c:f>gabungan!$E$2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gabungan!$E$3:$E$38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8-41DE-9C7E-B3577D0C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26399"/>
        <c:axId val="435319199"/>
      </c:lineChart>
      <c:catAx>
        <c:axId val="4353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19199"/>
        <c:crosses val="autoZero"/>
        <c:auto val="1"/>
        <c:lblAlgn val="ctr"/>
        <c:lblOffset val="100"/>
        <c:noMultiLvlLbl val="0"/>
      </c:catAx>
      <c:valAx>
        <c:axId val="43531919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ASST (°Celcius), SLA (Meter), NINO 3.4,</a:t>
                </a:r>
                <a:r>
                  <a:rPr lang="id-ID" baseline="0"/>
                  <a:t> DMI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ONI</a:t>
            </a:r>
            <a:r>
              <a:rPr lang="id-ID" baseline="0"/>
              <a:t> DMI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Index!$B$1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Index!$A$2:$A$37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Index!$B$2:$B$37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2-4D17-8F66-D4CB3177B7D2}"/>
            </c:ext>
          </c:extLst>
        </c:ser>
        <c:ser>
          <c:idx val="1"/>
          <c:order val="1"/>
          <c:tx>
            <c:strRef>
              <c:f>Index!$C$1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Index!$A$2:$A$37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Index!$C$2:$C$37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2-4D17-8F66-D4CB3177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59968"/>
        <c:axId val="893961888"/>
      </c:lineChart>
      <c:catAx>
        <c:axId val="8939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61888"/>
        <c:crosses val="autoZero"/>
        <c:auto val="1"/>
        <c:lblAlgn val="ctr"/>
        <c:lblOffset val="100"/>
        <c:noMultiLvlLbl val="0"/>
      </c:catAx>
      <c:valAx>
        <c:axId val="893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939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Banyak</a:t>
            </a:r>
            <a:r>
              <a:rPr lang="id-ID" baseline="0"/>
              <a:t> Kejadian Rob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'Lama Rob'!$A$77:$A$88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Maret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'Lama Rob'!$B$77:$B$88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6-4291-9E3E-5E27FED61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66816"/>
        <c:axId val="213869216"/>
      </c:barChart>
      <c:catAx>
        <c:axId val="213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9216"/>
        <c:crosses val="autoZero"/>
        <c:auto val="1"/>
        <c:lblAlgn val="ctr"/>
        <c:lblOffset val="100"/>
        <c:noMultiLvlLbl val="0"/>
      </c:catAx>
      <c:valAx>
        <c:axId val="213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Monthly Climatology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'bulanan asst sla'!$B$1</c:f>
              <c:strCache>
                <c:ptCount val="1"/>
                <c:pt idx="0">
                  <c:v>Monthly Climatology ASST (°Celcius)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'bulanan asst sla'!$A$2:$A$13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'bulanan asst sla'!$B$2:$B$13</c:f>
              <c:numCache>
                <c:formatCode>General</c:formatCode>
                <c:ptCount val="12"/>
                <c:pt idx="0">
                  <c:v>0.2004449632432323</c:v>
                </c:pt>
                <c:pt idx="1">
                  <c:v>0.22038894229465494</c:v>
                </c:pt>
                <c:pt idx="2">
                  <c:v>0.16627820332846749</c:v>
                </c:pt>
                <c:pt idx="3">
                  <c:v>0.16805574629039041</c:v>
                </c:pt>
                <c:pt idx="4">
                  <c:v>0.17161146799724372</c:v>
                </c:pt>
                <c:pt idx="5">
                  <c:v>0.14788860744900056</c:v>
                </c:pt>
                <c:pt idx="6">
                  <c:v>0.25622219509552124</c:v>
                </c:pt>
                <c:pt idx="7">
                  <c:v>0.2007782194349122</c:v>
                </c:pt>
                <c:pt idx="8">
                  <c:v>0.31733396318222362</c:v>
                </c:pt>
                <c:pt idx="9">
                  <c:v>0.1819995244343886</c:v>
                </c:pt>
                <c:pt idx="10">
                  <c:v>0.1736105812920346</c:v>
                </c:pt>
                <c:pt idx="11">
                  <c:v>6.4277966817242557E-2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7-4303-B0A3-38A8449D1739}"/>
            </c:ext>
          </c:extLst>
        </c:ser>
        <c:ser>
          <c:idx val="1"/>
          <c:order val="1"/>
          <c:tx>
            <c:strRef>
              <c:f>'bulanan asst sla'!$C$1</c:f>
              <c:strCache>
                <c:ptCount val="1"/>
                <c:pt idx="0">
                  <c:v>Monthly Climatology SLA (Meter)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'bulanan asst sla'!$A$2:$A$13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'bulanan asst sla'!$C$2:$C$13</c:f>
              <c:numCache>
                <c:formatCode>General</c:formatCode>
                <c:ptCount val="12"/>
                <c:pt idx="0">
                  <c:v>8.8000000000000005E-3</c:v>
                </c:pt>
                <c:pt idx="1">
                  <c:v>7.7999999999999996E-3</c:v>
                </c:pt>
                <c:pt idx="2">
                  <c:v>3.8999999999999998E-3</c:v>
                </c:pt>
                <c:pt idx="3">
                  <c:v>2.93E-2</c:v>
                </c:pt>
                <c:pt idx="4">
                  <c:v>0.1197</c:v>
                </c:pt>
                <c:pt idx="5">
                  <c:v>7.1999999999999995E-2</c:v>
                </c:pt>
                <c:pt idx="6">
                  <c:v>4.2200000000000001E-2</c:v>
                </c:pt>
                <c:pt idx="7">
                  <c:v>-1.12E-2</c:v>
                </c:pt>
                <c:pt idx="8">
                  <c:v>-7.0199999999999999E-2</c:v>
                </c:pt>
                <c:pt idx="9">
                  <c:v>-2.6800000000000001E-2</c:v>
                </c:pt>
                <c:pt idx="10">
                  <c:v>-2.06E-2</c:v>
                </c:pt>
                <c:pt idx="11">
                  <c:v>-3.4799999999999998E-2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7-4303-B0A3-38A8449D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4656"/>
        <c:axId val="213835136"/>
      </c:lineChart>
      <c:catAx>
        <c:axId val="2138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35136"/>
        <c:crosses val="autoZero"/>
        <c:auto val="1"/>
        <c:lblAlgn val="ctr"/>
        <c:lblOffset val="100"/>
        <c:noMultiLvlLbl val="0"/>
      </c:catAx>
      <c:valAx>
        <c:axId val="2138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8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Climatology </a:t>
            </a:r>
            <a:r>
              <a:rPr lang="id-ID"/>
              <a:t>A</a:t>
            </a:r>
            <a:r>
              <a:rPr lang="en-US"/>
              <a:t>SST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'ASST bulanan'!$B$1</c:f>
              <c:strCache>
                <c:ptCount val="1"/>
                <c:pt idx="0">
                  <c:v>Monthly Climatology ASST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'ASST bulanan'!$A$2:$A$13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'ASST bulanan'!$B$2:$B$13</c:f>
              <c:numCache>
                <c:formatCode>General</c:formatCode>
                <c:ptCount val="12"/>
                <c:pt idx="0">
                  <c:v>0.2004449632432323</c:v>
                </c:pt>
                <c:pt idx="1">
                  <c:v>0.22038894229465494</c:v>
                </c:pt>
                <c:pt idx="2">
                  <c:v>0.16627820332846749</c:v>
                </c:pt>
                <c:pt idx="3">
                  <c:v>0.16805574629039041</c:v>
                </c:pt>
                <c:pt idx="4">
                  <c:v>0.17161146799724372</c:v>
                </c:pt>
                <c:pt idx="5">
                  <c:v>0.14788860744900056</c:v>
                </c:pt>
                <c:pt idx="6">
                  <c:v>0.25622219509552124</c:v>
                </c:pt>
                <c:pt idx="7">
                  <c:v>0.2007782194349122</c:v>
                </c:pt>
                <c:pt idx="8">
                  <c:v>0.31733396318222362</c:v>
                </c:pt>
                <c:pt idx="9">
                  <c:v>0.1819995244343886</c:v>
                </c:pt>
                <c:pt idx="10">
                  <c:v>0.1736105812920346</c:v>
                </c:pt>
                <c:pt idx="11">
                  <c:v>6.4277966817242557E-2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DB8-8059-7A5D8EE3A5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5336959"/>
        <c:axId val="435344159"/>
      </c:lineChart>
      <c:catAx>
        <c:axId val="4353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4159"/>
        <c:crosses val="autoZero"/>
        <c:auto val="1"/>
        <c:lblAlgn val="ctr"/>
        <c:lblOffset val="100"/>
        <c:noMultiLvlLbl val="0"/>
      </c:catAx>
      <c:valAx>
        <c:axId val="4353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>
                    <a:latin typeface="+mn-lt"/>
                  </a:rPr>
                  <a:t>ASST </a:t>
                </a:r>
                <a:r>
                  <a:rPr lang="id-ID" sz="1000">
                    <a:latin typeface="+mn-lt"/>
                    <a:cs typeface="Times New Roman" panose="02020603050405020304" pitchFamily="18" charset="0"/>
                  </a:rPr>
                  <a:t>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cs typeface="Times New Roman" panose="02020603050405020304" pitchFamily="18" charset="0"/>
                  </a:rPr>
                  <a:t>°</a:t>
                </a:r>
                <a:r>
                  <a:rPr lang="id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cs typeface="Times New Roman" panose="02020603050405020304" pitchFamily="18" charset="0"/>
                  </a:rPr>
                  <a:t>Celcius)</a:t>
                </a:r>
                <a:endParaRPr lang="id-ID" sz="1000">
                  <a:latin typeface="+mn-lt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Climatology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'[1]SLA Bulanan'!$B$1</c:f>
              <c:strCache>
                <c:ptCount val="1"/>
                <c:pt idx="0">
                  <c:v>Monthly Climatology SLA (meter)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'[1]SLA Bulanan'!$A$2:$A$13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'[1]SLA Bulanan'!$B$2:$B$13</c:f>
              <c:numCache>
                <c:formatCode>General</c:formatCode>
                <c:ptCount val="12"/>
                <c:pt idx="0">
                  <c:v>8.8000000000000005E-3</c:v>
                </c:pt>
                <c:pt idx="1">
                  <c:v>7.7999999999999996E-3</c:v>
                </c:pt>
                <c:pt idx="2">
                  <c:v>3.8999999999999998E-3</c:v>
                </c:pt>
                <c:pt idx="3">
                  <c:v>2.93E-2</c:v>
                </c:pt>
                <c:pt idx="4">
                  <c:v>0.1197</c:v>
                </c:pt>
                <c:pt idx="5">
                  <c:v>7.1999999999999995E-2</c:v>
                </c:pt>
                <c:pt idx="6">
                  <c:v>4.2200000000000001E-2</c:v>
                </c:pt>
                <c:pt idx="7">
                  <c:v>-1.12E-2</c:v>
                </c:pt>
                <c:pt idx="8">
                  <c:v>-7.0199999999999999E-2</c:v>
                </c:pt>
                <c:pt idx="9">
                  <c:v>-2.6800000000000001E-2</c:v>
                </c:pt>
                <c:pt idx="10">
                  <c:v>-2.06E-2</c:v>
                </c:pt>
                <c:pt idx="11">
                  <c:v>-3.4799999999999998E-2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1-4FB5-A94C-E62BF456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35519"/>
        <c:axId val="435320639"/>
      </c:lineChart>
      <c:catAx>
        <c:axId val="43533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0639"/>
        <c:crosses val="autoZero"/>
        <c:auto val="1"/>
        <c:lblAlgn val="ctr"/>
        <c:lblOffset val="100"/>
        <c:noMultiLvlLbl val="0"/>
      </c:catAx>
      <c:valAx>
        <c:axId val="4353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3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'[1]SLA pertahun'!$B$1</c:f>
              <c:strCache>
                <c:ptCount val="1"/>
                <c:pt idx="0">
                  <c:v>Annual SLA (meter)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'[1]SLA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pertahun'!$B$2:$B$10</c:f>
              <c:numCache>
                <c:formatCode>General</c:formatCode>
                <c:ptCount val="9"/>
                <c:pt idx="0">
                  <c:v>8.7933333000000002E-2</c:v>
                </c:pt>
                <c:pt idx="1">
                  <c:v>0.12684166699999999</c:v>
                </c:pt>
                <c:pt idx="2">
                  <c:v>7.4883332999999996E-2</c:v>
                </c:pt>
                <c:pt idx="3">
                  <c:v>3.5874999999999997E-2</c:v>
                </c:pt>
                <c:pt idx="4">
                  <c:v>0.139891667</c:v>
                </c:pt>
                <c:pt idx="5">
                  <c:v>0.105316667</c:v>
                </c:pt>
                <c:pt idx="6">
                  <c:v>8.0641667E-2</c:v>
                </c:pt>
                <c:pt idx="7">
                  <c:v>2.7883333E-2</c:v>
                </c:pt>
                <c:pt idx="8">
                  <c:v>0.105258333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C-443F-9E1F-D0E1822B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42239"/>
        <c:axId val="435342719"/>
      </c:scatterChart>
      <c:valAx>
        <c:axId val="4353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2719"/>
        <c:crosses val="autoZero"/>
        <c:crossBetween val="midCat"/>
      </c:valAx>
      <c:valAx>
        <c:axId val="4353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4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gabungan!$B$2</c:f>
              <c:strCache>
                <c:ptCount val="1"/>
                <c:pt idx="0">
                  <c:v>SLA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gabungan!$B$3:$B$38</c:f>
              <c:numCache>
                <c:formatCode>0.00</c:formatCode>
                <c:ptCount val="36"/>
                <c:pt idx="0">
                  <c:v>0.14924999999999999</c:v>
                </c:pt>
                <c:pt idx="1">
                  <c:v>0.15559999999999999</c:v>
                </c:pt>
                <c:pt idx="2">
                  <c:v>7.2366666666666662E-2</c:v>
                </c:pt>
                <c:pt idx="3">
                  <c:v>-1.5999999999999996E-3</c:v>
                </c:pt>
                <c:pt idx="4">
                  <c:v>8.8633333333333342E-2</c:v>
                </c:pt>
                <c:pt idx="5">
                  <c:v>0.16646666666666665</c:v>
                </c:pt>
                <c:pt idx="6">
                  <c:v>0.15889999999999999</c:v>
                </c:pt>
                <c:pt idx="7">
                  <c:v>6.7933333333333332E-2</c:v>
                </c:pt>
                <c:pt idx="8">
                  <c:v>9.2900000000000024E-2</c:v>
                </c:pt>
                <c:pt idx="9">
                  <c:v>8.2366666666666657E-2</c:v>
                </c:pt>
                <c:pt idx="10">
                  <c:v>0.13043333333333332</c:v>
                </c:pt>
                <c:pt idx="11">
                  <c:v>1.2499999999999999E-2</c:v>
                </c:pt>
                <c:pt idx="12">
                  <c:v>7.8666666666666676E-2</c:v>
                </c:pt>
                <c:pt idx="13">
                  <c:v>6.5499999999999989E-2</c:v>
                </c:pt>
                <c:pt idx="14">
                  <c:v>5.0266666666666661E-2</c:v>
                </c:pt>
                <c:pt idx="15">
                  <c:v>-2.3433333333333334E-2</c:v>
                </c:pt>
                <c:pt idx="16">
                  <c:v>2.9800000000000004E-2</c:v>
                </c:pt>
                <c:pt idx="17">
                  <c:v>0.10210000000000001</c:v>
                </c:pt>
                <c:pt idx="18">
                  <c:v>0.21526666666666663</c:v>
                </c:pt>
                <c:pt idx="19">
                  <c:v>0.16619999999999999</c:v>
                </c:pt>
                <c:pt idx="20">
                  <c:v>0.12470000000000002</c:v>
                </c:pt>
                <c:pt idx="21">
                  <c:v>9.5100000000000004E-2</c:v>
                </c:pt>
                <c:pt idx="22">
                  <c:v>0.1089</c:v>
                </c:pt>
                <c:pt idx="23">
                  <c:v>8.0333333333333326E-2</c:v>
                </c:pt>
                <c:pt idx="24">
                  <c:v>0.12570000000000001</c:v>
                </c:pt>
                <c:pt idx="25">
                  <c:v>0.10389999999999999</c:v>
                </c:pt>
                <c:pt idx="26">
                  <c:v>7.6600000000000001E-2</c:v>
                </c:pt>
                <c:pt idx="27">
                  <c:v>5.4933333333333334E-2</c:v>
                </c:pt>
                <c:pt idx="28">
                  <c:v>5.2033333333333327E-2</c:v>
                </c:pt>
                <c:pt idx="29">
                  <c:v>7.3799999999999991E-2</c:v>
                </c:pt>
                <c:pt idx="30">
                  <c:v>4.1033333333333331E-2</c:v>
                </c:pt>
                <c:pt idx="31">
                  <c:v>-1.8733333333333334E-2</c:v>
                </c:pt>
                <c:pt idx="32">
                  <c:v>-2.7999999999999982E-3</c:v>
                </c:pt>
                <c:pt idx="33">
                  <c:v>0.1179</c:v>
                </c:pt>
                <c:pt idx="34">
                  <c:v>0.15060000000000001</c:v>
                </c:pt>
                <c:pt idx="35">
                  <c:v>9.7133333333333335E-2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0-4E82-89EC-BB01E46F66A3}"/>
            </c:ext>
          </c:extLst>
        </c:ser>
        <c:ser>
          <c:idx val="1"/>
          <c:order val="1"/>
          <c:tx>
            <c:strRef>
              <c:f>gabungan!$C$2</c:f>
              <c:strCache>
                <c:ptCount val="1"/>
                <c:pt idx="0">
                  <c:v>ASST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gabungan!$C$3:$C$38</c:f>
              <c:numCache>
                <c:formatCode>0.00</c:formatCode>
                <c:ptCount val="36"/>
                <c:pt idx="0">
                  <c:v>0.29575014114374909</c:v>
                </c:pt>
                <c:pt idx="1">
                  <c:v>0.14366722106933358</c:v>
                </c:pt>
                <c:pt idx="2">
                  <c:v>0.16766675313313328</c:v>
                </c:pt>
                <c:pt idx="3">
                  <c:v>0.27049986521400154</c:v>
                </c:pt>
                <c:pt idx="4">
                  <c:v>9.9166552225732119E-2</c:v>
                </c:pt>
                <c:pt idx="5">
                  <c:v>8.5666974385568764E-2</c:v>
                </c:pt>
                <c:pt idx="6">
                  <c:v>0.19366677602133345</c:v>
                </c:pt>
                <c:pt idx="7">
                  <c:v>0.278999964396134</c:v>
                </c:pt>
                <c:pt idx="8">
                  <c:v>1.8333752949999393E-2</c:v>
                </c:pt>
                <c:pt idx="9">
                  <c:v>6.0999870300300074E-2</c:v>
                </c:pt>
                <c:pt idx="10">
                  <c:v>0.26583353678383287</c:v>
                </c:pt>
                <c:pt idx="11">
                  <c:v>0.1963332494100006</c:v>
                </c:pt>
                <c:pt idx="12">
                  <c:v>0.11616706848146501</c:v>
                </c:pt>
                <c:pt idx="13">
                  <c:v>0.10483360290526751</c:v>
                </c:pt>
                <c:pt idx="14">
                  <c:v>3.3346811930101694E-4</c:v>
                </c:pt>
                <c:pt idx="15">
                  <c:v>7.3000272115068057E-2</c:v>
                </c:pt>
                <c:pt idx="16">
                  <c:v>0.24083360036213244</c:v>
                </c:pt>
                <c:pt idx="17">
                  <c:v>0.14816697438560075</c:v>
                </c:pt>
                <c:pt idx="18">
                  <c:v>0.37783304850260063</c:v>
                </c:pt>
                <c:pt idx="19">
                  <c:v>0.33866659800210047</c:v>
                </c:pt>
                <c:pt idx="20">
                  <c:v>8.3333333333332149E-2</c:v>
                </c:pt>
                <c:pt idx="21">
                  <c:v>9.3333880106600972E-2</c:v>
                </c:pt>
                <c:pt idx="22">
                  <c:v>0.17466672261556701</c:v>
                </c:pt>
                <c:pt idx="23">
                  <c:v>0.26616605122883402</c:v>
                </c:pt>
                <c:pt idx="24">
                  <c:v>7.3833465576197924E-2</c:v>
                </c:pt>
                <c:pt idx="25">
                  <c:v>0.12116718292236683</c:v>
                </c:pt>
                <c:pt idx="26">
                  <c:v>0.12216695149736741</c:v>
                </c:pt>
                <c:pt idx="27">
                  <c:v>0.18400001525876775</c:v>
                </c:pt>
                <c:pt idx="28">
                  <c:v>0.41833400726316583</c:v>
                </c:pt>
                <c:pt idx="29">
                  <c:v>0.40716679890950047</c:v>
                </c:pt>
                <c:pt idx="30">
                  <c:v>0.11849975585939987</c:v>
                </c:pt>
                <c:pt idx="31">
                  <c:v>0.15783278147376714</c:v>
                </c:pt>
                <c:pt idx="32">
                  <c:v>0.20716698964439809</c:v>
                </c:pt>
                <c:pt idx="33">
                  <c:v>0.35283374786376598</c:v>
                </c:pt>
                <c:pt idx="34">
                  <c:v>0.39400005340576644</c:v>
                </c:pt>
                <c:pt idx="35">
                  <c:v>0.2533334096272668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0-4E82-89EC-BB01E46F66A3}"/>
            </c:ext>
          </c:extLst>
        </c:ser>
        <c:ser>
          <c:idx val="2"/>
          <c:order val="2"/>
          <c:tx>
            <c:strRef>
              <c:f>gabungan!$D$2</c:f>
              <c:strCache>
                <c:ptCount val="1"/>
                <c:pt idx="0">
                  <c:v>NINO 3.4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gabungan!$D$3:$D$38</c:f>
              <c:numCache>
                <c:formatCode>General</c:formatCode>
                <c:ptCount val="36"/>
                <c:pt idx="0">
                  <c:v>-0.86</c:v>
                </c:pt>
                <c:pt idx="1">
                  <c:v>-0.47</c:v>
                </c:pt>
                <c:pt idx="2">
                  <c:v>0.25</c:v>
                </c:pt>
                <c:pt idx="3">
                  <c:v>0.27</c:v>
                </c:pt>
                <c:pt idx="4">
                  <c:v>-0.43</c:v>
                </c:pt>
                <c:pt idx="5">
                  <c:v>-0.3</c:v>
                </c:pt>
                <c:pt idx="6">
                  <c:v>-0.4</c:v>
                </c:pt>
                <c:pt idx="7">
                  <c:v>-0.18</c:v>
                </c:pt>
                <c:pt idx="8">
                  <c:v>-0.42</c:v>
                </c:pt>
                <c:pt idx="9">
                  <c:v>0.04</c:v>
                </c:pt>
                <c:pt idx="10">
                  <c:v>0.05</c:v>
                </c:pt>
                <c:pt idx="11">
                  <c:v>0.49</c:v>
                </c:pt>
                <c:pt idx="12">
                  <c:v>0.55000000000000004</c:v>
                </c:pt>
                <c:pt idx="13">
                  <c:v>0.7</c:v>
                </c:pt>
                <c:pt idx="14">
                  <c:v>1.52</c:v>
                </c:pt>
                <c:pt idx="15">
                  <c:v>2.42</c:v>
                </c:pt>
                <c:pt idx="16">
                  <c:v>2.48</c:v>
                </c:pt>
                <c:pt idx="17">
                  <c:v>0.94</c:v>
                </c:pt>
                <c:pt idx="18">
                  <c:v>-0.36</c:v>
                </c:pt>
                <c:pt idx="19">
                  <c:v>-0.69</c:v>
                </c:pt>
                <c:pt idx="20">
                  <c:v>-0.34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-0.65</c:v>
                </c:pt>
                <c:pt idx="24">
                  <c:v>-0.92</c:v>
                </c:pt>
                <c:pt idx="25">
                  <c:v>-0.5</c:v>
                </c:pt>
                <c:pt idx="26">
                  <c:v>0.09</c:v>
                </c:pt>
                <c:pt idx="27">
                  <c:v>0.76</c:v>
                </c:pt>
                <c:pt idx="28">
                  <c:v>0.75</c:v>
                </c:pt>
                <c:pt idx="29">
                  <c:v>0.66</c:v>
                </c:pt>
                <c:pt idx="30">
                  <c:v>0.28000000000000003</c:v>
                </c:pt>
                <c:pt idx="31">
                  <c:v>0.35</c:v>
                </c:pt>
                <c:pt idx="32">
                  <c:v>0.5</c:v>
                </c:pt>
                <c:pt idx="33">
                  <c:v>0.19</c:v>
                </c:pt>
                <c:pt idx="34">
                  <c:v>-0.41</c:v>
                </c:pt>
                <c:pt idx="35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E-4099-8C64-54337DF66FC4}"/>
            </c:ext>
          </c:extLst>
        </c:ser>
        <c:ser>
          <c:idx val="3"/>
          <c:order val="3"/>
          <c:tx>
            <c:strRef>
              <c:f>gabungan!$E$2</c:f>
              <c:strCache>
                <c:ptCount val="1"/>
                <c:pt idx="0">
                  <c:v>DMI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gabungan!$A$3:$A$38</c:f>
              <c:strCache>
                <c:ptCount val="36"/>
                <c:pt idx="0">
                  <c:v>DJF 2012</c:v>
                </c:pt>
                <c:pt idx="1">
                  <c:v>MAM 2012</c:v>
                </c:pt>
                <c:pt idx="2">
                  <c:v>JJA 2012</c:v>
                </c:pt>
                <c:pt idx="3">
                  <c:v>SON 2012</c:v>
                </c:pt>
                <c:pt idx="4">
                  <c:v>DJF 2013</c:v>
                </c:pt>
                <c:pt idx="5">
                  <c:v>MAM 2013</c:v>
                </c:pt>
                <c:pt idx="6">
                  <c:v>JJA 2013</c:v>
                </c:pt>
                <c:pt idx="7">
                  <c:v>SON 2013</c:v>
                </c:pt>
                <c:pt idx="8">
                  <c:v>DJF 2014</c:v>
                </c:pt>
                <c:pt idx="9">
                  <c:v>MAM 2014</c:v>
                </c:pt>
                <c:pt idx="10">
                  <c:v>JJA 2014</c:v>
                </c:pt>
                <c:pt idx="11">
                  <c:v>SON 2014</c:v>
                </c:pt>
                <c:pt idx="12">
                  <c:v>DJF 2015</c:v>
                </c:pt>
                <c:pt idx="13">
                  <c:v>MAM 2015</c:v>
                </c:pt>
                <c:pt idx="14">
                  <c:v>JJA 2015</c:v>
                </c:pt>
                <c:pt idx="15">
                  <c:v>SON 2015</c:v>
                </c:pt>
                <c:pt idx="16">
                  <c:v>DJF 2016</c:v>
                </c:pt>
                <c:pt idx="17">
                  <c:v>MAM 2016</c:v>
                </c:pt>
                <c:pt idx="18">
                  <c:v>JJA 2016</c:v>
                </c:pt>
                <c:pt idx="19">
                  <c:v>SON 2016</c:v>
                </c:pt>
                <c:pt idx="20">
                  <c:v>DJF 2017</c:v>
                </c:pt>
                <c:pt idx="21">
                  <c:v>MAM 2017</c:v>
                </c:pt>
                <c:pt idx="22">
                  <c:v>JJA 2017</c:v>
                </c:pt>
                <c:pt idx="23">
                  <c:v>SON 2017</c:v>
                </c:pt>
                <c:pt idx="24">
                  <c:v>DJF 2018</c:v>
                </c:pt>
                <c:pt idx="25">
                  <c:v>MAM 2018</c:v>
                </c:pt>
                <c:pt idx="26">
                  <c:v>JJA 2018</c:v>
                </c:pt>
                <c:pt idx="27">
                  <c:v>SON 2018</c:v>
                </c:pt>
                <c:pt idx="28">
                  <c:v>DJF 2019</c:v>
                </c:pt>
                <c:pt idx="29">
                  <c:v>MAM 2019</c:v>
                </c:pt>
                <c:pt idx="30">
                  <c:v>JJA 2019</c:v>
                </c:pt>
                <c:pt idx="31">
                  <c:v>SON 2019</c:v>
                </c:pt>
                <c:pt idx="32">
                  <c:v>DJF 2020</c:v>
                </c:pt>
                <c:pt idx="33">
                  <c:v>MAM 2020</c:v>
                </c:pt>
                <c:pt idx="34">
                  <c:v>JJA 2020</c:v>
                </c:pt>
                <c:pt idx="35">
                  <c:v>SON 2020</c:v>
                </c:pt>
              </c:strCache>
            </c:strRef>
          </c:cat>
          <c:val>
            <c:numRef>
              <c:f>gabungan!$E$3:$E$38</c:f>
              <c:numCache>
                <c:formatCode>General</c:formatCode>
                <c:ptCount val="36"/>
                <c:pt idx="0">
                  <c:v>-1.6E-2</c:v>
                </c:pt>
                <c:pt idx="1">
                  <c:v>-0.20499999999999999</c:v>
                </c:pt>
                <c:pt idx="2">
                  <c:v>0.39966666666666667</c:v>
                </c:pt>
                <c:pt idx="3">
                  <c:v>0.15433333333333335</c:v>
                </c:pt>
                <c:pt idx="4">
                  <c:v>0.13066666666666668</c:v>
                </c:pt>
                <c:pt idx="5">
                  <c:v>-0.24</c:v>
                </c:pt>
                <c:pt idx="6">
                  <c:v>-0.29033333333333333</c:v>
                </c:pt>
                <c:pt idx="7">
                  <c:v>-9.2999999999999985E-2</c:v>
                </c:pt>
                <c:pt idx="8">
                  <c:v>-1.6333333333333339E-2</c:v>
                </c:pt>
                <c:pt idx="9">
                  <c:v>-0.10033333333333333</c:v>
                </c:pt>
                <c:pt idx="10">
                  <c:v>-0.25433333333333336</c:v>
                </c:pt>
                <c:pt idx="11">
                  <c:v>1.9999999999999987E-3</c:v>
                </c:pt>
                <c:pt idx="12">
                  <c:v>-0.13299999999999998</c:v>
                </c:pt>
                <c:pt idx="13">
                  <c:v>-3.0000000000000027E-3</c:v>
                </c:pt>
                <c:pt idx="14">
                  <c:v>0.36266666666666669</c:v>
                </c:pt>
                <c:pt idx="15">
                  <c:v>0.37466666666666665</c:v>
                </c:pt>
                <c:pt idx="16">
                  <c:v>0.14266666666666669</c:v>
                </c:pt>
                <c:pt idx="17">
                  <c:v>7.9999999999999932E-3</c:v>
                </c:pt>
                <c:pt idx="18">
                  <c:v>-0.54833333333333334</c:v>
                </c:pt>
                <c:pt idx="19">
                  <c:v>-0.39699999999999996</c:v>
                </c:pt>
                <c:pt idx="20">
                  <c:v>-9.8333333333333342E-2</c:v>
                </c:pt>
                <c:pt idx="21">
                  <c:v>0.46399999999999997</c:v>
                </c:pt>
                <c:pt idx="22">
                  <c:v>0.43099999999999999</c:v>
                </c:pt>
                <c:pt idx="23">
                  <c:v>0.11299999999999999</c:v>
                </c:pt>
                <c:pt idx="24">
                  <c:v>4.1333333333333326E-2</c:v>
                </c:pt>
                <c:pt idx="25">
                  <c:v>-2.7000000000000007E-2</c:v>
                </c:pt>
                <c:pt idx="26">
                  <c:v>0.10999999999999999</c:v>
                </c:pt>
                <c:pt idx="27">
                  <c:v>0.59633333333333338</c:v>
                </c:pt>
                <c:pt idx="28">
                  <c:v>0.37066666666666664</c:v>
                </c:pt>
                <c:pt idx="29">
                  <c:v>0.34033333333333332</c:v>
                </c:pt>
                <c:pt idx="30">
                  <c:v>0.54599999999999993</c:v>
                </c:pt>
                <c:pt idx="31">
                  <c:v>0.89733333333333343</c:v>
                </c:pt>
                <c:pt idx="32">
                  <c:v>0.15666666666666665</c:v>
                </c:pt>
                <c:pt idx="33">
                  <c:v>0.10199999999999999</c:v>
                </c:pt>
                <c:pt idx="34">
                  <c:v>0.19699999999999998</c:v>
                </c:pt>
                <c:pt idx="35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099-8C64-54337DF6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26399"/>
        <c:axId val="435319199"/>
      </c:lineChart>
      <c:catAx>
        <c:axId val="4353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19199"/>
        <c:crosses val="autoZero"/>
        <c:auto val="1"/>
        <c:lblAlgn val="ctr"/>
        <c:lblOffset val="100"/>
        <c:noMultiLvlLbl val="0"/>
      </c:catAx>
      <c:valAx>
        <c:axId val="43531919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ASST (°Celcius), 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353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Seasonal Average 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'[1]sla seasonal pertahun'!$B$1</c:f>
              <c:strCache>
                <c:ptCount val="1"/>
                <c:pt idx="0">
                  <c:v>DJF</c:v>
                </c:pt>
              </c:strCache>
            </c:strRef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xVal>
            <c:numRef>
              <c:f>'[1]sla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seasonal pertahun'!$B$2:$B$10</c:f>
              <c:numCache>
                <c:formatCode>General</c:formatCode>
                <c:ptCount val="9"/>
                <c:pt idx="0">
                  <c:v>0.14924999999999999</c:v>
                </c:pt>
                <c:pt idx="1">
                  <c:v>8.8633333333333342E-2</c:v>
                </c:pt>
                <c:pt idx="2">
                  <c:v>9.2900000000000024E-2</c:v>
                </c:pt>
                <c:pt idx="3">
                  <c:v>7.8666666666666676E-2</c:v>
                </c:pt>
                <c:pt idx="4">
                  <c:v>2.9800000000000004E-2</c:v>
                </c:pt>
                <c:pt idx="5">
                  <c:v>0.12470000000000002</c:v>
                </c:pt>
                <c:pt idx="6">
                  <c:v>0.12570000000000001</c:v>
                </c:pt>
                <c:pt idx="7">
                  <c:v>5.2033333333333327E-2</c:v>
                </c:pt>
                <c:pt idx="8">
                  <c:v>-2.7999999999999982E-3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2-4661-84DC-62469F57296D}"/>
            </c:ext>
          </c:extLst>
        </c:ser>
        <c:ser>
          <c:idx val="1"/>
          <c:order val="1"/>
          <c:tx>
            <c:strRef>
              <c:f>'[1]sla seasonal pertahun'!$C$1</c:f>
              <c:strCache>
                <c:ptCount val="1"/>
                <c:pt idx="0">
                  <c:v>MAM</c:v>
                </c:pt>
              </c:strCache>
            </c:strRef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xVal>
            <c:numRef>
              <c:f>'[1]sla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seasonal pertahun'!$C$2:$C$10</c:f>
              <c:numCache>
                <c:formatCode>General</c:formatCode>
                <c:ptCount val="9"/>
                <c:pt idx="0">
                  <c:v>0.15559999999999999</c:v>
                </c:pt>
                <c:pt idx="1">
                  <c:v>0.16646666666666665</c:v>
                </c:pt>
                <c:pt idx="2">
                  <c:v>8.2366666666666657E-2</c:v>
                </c:pt>
                <c:pt idx="3">
                  <c:v>6.5499999999999989E-2</c:v>
                </c:pt>
                <c:pt idx="4">
                  <c:v>0.10210000000000001</c:v>
                </c:pt>
                <c:pt idx="5">
                  <c:v>9.5100000000000004E-2</c:v>
                </c:pt>
                <c:pt idx="6">
                  <c:v>0.10389999999999999</c:v>
                </c:pt>
                <c:pt idx="7">
                  <c:v>7.3799999999999991E-2</c:v>
                </c:pt>
                <c:pt idx="8">
                  <c:v>0.1179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2-4661-84DC-62469F57296D}"/>
            </c:ext>
          </c:extLst>
        </c:ser>
        <c:ser>
          <c:idx val="2"/>
          <c:order val="2"/>
          <c:tx>
            <c:strRef>
              <c:f>'[1]sla seasonal pertahun'!$D$1</c:f>
              <c:strCache>
                <c:ptCount val="1"/>
                <c:pt idx="0">
                  <c:v>JJA</c:v>
                </c:pt>
              </c:strCache>
            </c:strRef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xVal>
            <c:numRef>
              <c:f>'[1]sla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seasonal pertahun'!$D$2:$D$10</c:f>
              <c:numCache>
                <c:formatCode>General</c:formatCode>
                <c:ptCount val="9"/>
                <c:pt idx="0">
                  <c:v>7.2366666666666662E-2</c:v>
                </c:pt>
                <c:pt idx="1">
                  <c:v>0.15889999999999999</c:v>
                </c:pt>
                <c:pt idx="2">
                  <c:v>0.13043333333333332</c:v>
                </c:pt>
                <c:pt idx="3">
                  <c:v>5.0266666666666661E-2</c:v>
                </c:pt>
                <c:pt idx="4">
                  <c:v>0.21526666666666663</c:v>
                </c:pt>
                <c:pt idx="5">
                  <c:v>0.1089</c:v>
                </c:pt>
                <c:pt idx="6">
                  <c:v>7.6600000000000001E-2</c:v>
                </c:pt>
                <c:pt idx="7">
                  <c:v>4.1033333333333331E-2</c:v>
                </c:pt>
                <c:pt idx="8">
                  <c:v>0.15060000000000001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2-4661-84DC-62469F57296D}"/>
            </c:ext>
          </c:extLst>
        </c:ser>
        <c:ser>
          <c:idx val="3"/>
          <c:order val="3"/>
          <c:tx>
            <c:strRef>
              <c:f>'[1]sla seasonal pertahun'!$E$1</c:f>
              <c:strCache>
                <c:ptCount val="1"/>
                <c:pt idx="0">
                  <c:v>SON</c:v>
                </c:pt>
              </c:strCache>
            </c:strRef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xVal>
            <c:numRef>
              <c:f>'[1]sla seasonal pertahun'!$A$2:$A$10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'[1]sla seasonal pertahun'!$E$2:$E$10</c:f>
              <c:numCache>
                <c:formatCode>General</c:formatCode>
                <c:ptCount val="9"/>
                <c:pt idx="0">
                  <c:v>-1.5999999999999996E-3</c:v>
                </c:pt>
                <c:pt idx="1">
                  <c:v>6.7933333333333332E-2</c:v>
                </c:pt>
                <c:pt idx="2">
                  <c:v>1.2499999999999999E-2</c:v>
                </c:pt>
                <c:pt idx="3">
                  <c:v>-2.3433333333333334E-2</c:v>
                </c:pt>
                <c:pt idx="4">
                  <c:v>0.16619999999999999</c:v>
                </c:pt>
                <c:pt idx="5">
                  <c:v>8.0333333333333326E-2</c:v>
                </c:pt>
                <c:pt idx="6">
                  <c:v>5.4933333333333334E-2</c:v>
                </c:pt>
                <c:pt idx="7">
                  <c:v>-1.8733333333333334E-2</c:v>
                </c:pt>
                <c:pt idx="8">
                  <c:v>9.7133333333333335E-2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92-4661-84DC-62469F57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29903"/>
        <c:axId val="604415983"/>
      </c:scatterChart>
      <c:valAx>
        <c:axId val="6044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15983"/>
        <c:crosses val="autoZero"/>
        <c:crossBetween val="midCat"/>
      </c:valAx>
      <c:valAx>
        <c:axId val="6044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SLA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44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526255</xdr:colOff>
      <xdr:row>1</xdr:row>
      <xdr:rowOff>2380</xdr:rowOff>
    </xdr:from>
    <xdr:to>
      <xdr:col>14</xdr:col>
      <xdr:colOff>481012</xdr:colOff>
      <xdr:row>13</xdr:row>
      <xdr:rowOff>169068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EF4B0905-8A79-4083-9A1F-E16682820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</xdr:row>
      <xdr:rowOff>61913</xdr:rowOff>
    </xdr:from>
    <xdr:to>
      <xdr:col>14</xdr:col>
      <xdr:colOff>619125</xdr:colOff>
      <xdr:row>17</xdr:row>
      <xdr:rowOff>90488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0EF7E971-0693-4B9E-8DB0-D0AA8FB78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292553</xdr:colOff>
      <xdr:row>2</xdr:row>
      <xdr:rowOff>122464</xdr:rowOff>
    </xdr:from>
    <xdr:to>
      <xdr:col>22</xdr:col>
      <xdr:colOff>330654</xdr:colOff>
      <xdr:row>17</xdr:row>
      <xdr:rowOff>151039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EA0195EA-38F3-4FD9-B0E8-FA2A8AC0E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408214</xdr:colOff>
      <xdr:row>18</xdr:row>
      <xdr:rowOff>88446</xdr:rowOff>
    </xdr:from>
    <xdr:to>
      <xdr:col>12</xdr:col>
      <xdr:colOff>38615</xdr:colOff>
      <xdr:row>36</xdr:row>
      <xdr:rowOff>142874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CAB6BA9B-DC44-4BB2-8F1B-EEE4B8DAE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639534</xdr:colOff>
      <xdr:row>18</xdr:row>
      <xdr:rowOff>95250</xdr:rowOff>
    </xdr:from>
    <xdr:to>
      <xdr:col>19</xdr:col>
      <xdr:colOff>469445</xdr:colOff>
      <xdr:row>36</xdr:row>
      <xdr:rowOff>27215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63E26E15-9C1A-4A90-9268-5DF49E89A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643247</xdr:colOff>
      <xdr:row>22</xdr:row>
      <xdr:rowOff>103291</xdr:rowOff>
    </xdr:from>
    <xdr:to>
      <xdr:col>30</xdr:col>
      <xdr:colOff>44533</xdr:colOff>
      <xdr:row>37</xdr:row>
      <xdr:rowOff>91043</xdr:rowOff>
    </xdr:to>
    <xdr:graphicFrame macro="">
      <xdr:nvGraphicFramePr>
        <xdr:cNvPr id="7" name="Bagan 6">
          <a:extLst>
            <a:ext uri="{FF2B5EF4-FFF2-40B4-BE49-F238E27FC236}">
              <a16:creationId xmlns:a16="http://schemas.microsoft.com/office/drawing/2014/main" id="{6E1103EC-A90F-40E0-B4C3-7C5E71293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20410</xdr:colOff>
      <xdr:row>6</xdr:row>
      <xdr:rowOff>34018</xdr:rowOff>
    </xdr:from>
    <xdr:to>
      <xdr:col>30</xdr:col>
      <xdr:colOff>68035</xdr:colOff>
      <xdr:row>21</xdr:row>
      <xdr:rowOff>21771</xdr:rowOff>
    </xdr:to>
    <xdr:graphicFrame macro="">
      <xdr:nvGraphicFramePr>
        <xdr:cNvPr id="8" name="Bagan 7">
          <a:extLst>
            <a:ext uri="{FF2B5EF4-FFF2-40B4-BE49-F238E27FC236}">
              <a16:creationId xmlns:a16="http://schemas.microsoft.com/office/drawing/2014/main" id="{4733FB29-B280-467B-871B-400A5A647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437635</xdr:colOff>
      <xdr:row>38</xdr:row>
      <xdr:rowOff>95250</xdr:rowOff>
    </xdr:from>
    <xdr:to>
      <xdr:col>11</xdr:col>
      <xdr:colOff>617838</xdr:colOff>
      <xdr:row>55</xdr:row>
      <xdr:rowOff>32904</xdr:rowOff>
    </xdr:to>
    <xdr:graphicFrame macro="">
      <xdr:nvGraphicFramePr>
        <xdr:cNvPr id="9" name="Bagan 8">
          <a:extLst>
            <a:ext uri="{FF2B5EF4-FFF2-40B4-BE49-F238E27FC236}">
              <a16:creationId xmlns:a16="http://schemas.microsoft.com/office/drawing/2014/main" id="{F8FA6C3F-4432-4CA2-9F3B-B43E27348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45050</xdr:colOff>
      <xdr:row>39</xdr:row>
      <xdr:rowOff>12872</xdr:rowOff>
    </xdr:from>
    <xdr:to>
      <xdr:col>21</xdr:col>
      <xdr:colOff>626655</xdr:colOff>
      <xdr:row>53</xdr:row>
      <xdr:rowOff>57022</xdr:rowOff>
    </xdr:to>
    <xdr:graphicFrame macro="">
      <xdr:nvGraphicFramePr>
        <xdr:cNvPr id="10" name="Bagan 9">
          <a:extLst>
            <a:ext uri="{FF2B5EF4-FFF2-40B4-BE49-F238E27FC236}">
              <a16:creationId xmlns:a16="http://schemas.microsoft.com/office/drawing/2014/main" id="{3BD646FD-0323-413A-BC29-3EC214F93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178253</xdr:colOff>
      <xdr:row>15</xdr:row>
      <xdr:rowOff>170770</xdr:rowOff>
    </xdr:from>
    <xdr:to>
      <xdr:col>18</xdr:col>
      <xdr:colOff>413355</xdr:colOff>
      <xdr:row>31</xdr:row>
      <xdr:rowOff>22453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D2E52A61-A795-4A13-80E3-D05423CE0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529998</xdr:colOff>
      <xdr:row>15</xdr:row>
      <xdr:rowOff>127226</xdr:rowOff>
    </xdr:from>
    <xdr:to>
      <xdr:col>10</xdr:col>
      <xdr:colOff>568099</xdr:colOff>
      <xdr:row>30</xdr:row>
      <xdr:rowOff>155802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6DF1F526-9DA9-4EC8-A14D-EE2A74D92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234723</xdr:colOff>
      <xdr:row>15</xdr:row>
      <xdr:rowOff>87766</xdr:rowOff>
    </xdr:from>
    <xdr:to>
      <xdr:col>3</xdr:col>
      <xdr:colOff>241526</xdr:colOff>
      <xdr:row>30</xdr:row>
      <xdr:rowOff>75520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1E5F57B9-5323-6FB7-BD57-6F95BECB5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335755</xdr:colOff>
      <xdr:row>1</xdr:row>
      <xdr:rowOff>2380</xdr:rowOff>
    </xdr:from>
    <xdr:to>
      <xdr:col>9</xdr:col>
      <xdr:colOff>373855</xdr:colOff>
      <xdr:row>16</xdr:row>
      <xdr:rowOff>30955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5B73BB6-F757-4F21-8B1C-DDCB97894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178593</xdr:colOff>
      <xdr:row>1</xdr:row>
      <xdr:rowOff>90487</xdr:rowOff>
    </xdr:from>
    <xdr:to>
      <xdr:col>9</xdr:col>
      <xdr:colOff>216693</xdr:colOff>
      <xdr:row>16</xdr:row>
      <xdr:rowOff>119062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6A063EBC-B99D-4085-8296-C6CD23D8D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511969</xdr:colOff>
      <xdr:row>0</xdr:row>
      <xdr:rowOff>69055</xdr:rowOff>
    </xdr:from>
    <xdr:to>
      <xdr:col>9</xdr:col>
      <xdr:colOff>550069</xdr:colOff>
      <xdr:row>15</xdr:row>
      <xdr:rowOff>97630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A0E89DD-C170-4FE2-99AB-9354DA77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273842</xdr:colOff>
      <xdr:row>2</xdr:row>
      <xdr:rowOff>83343</xdr:rowOff>
    </xdr:from>
    <xdr:to>
      <xdr:col>15</xdr:col>
      <xdr:colOff>142874</xdr:colOff>
      <xdr:row>17</xdr:row>
      <xdr:rowOff>111918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B072E51D-3178-4C46-83BE-73D3A9A43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316706</xdr:colOff>
      <xdr:row>0</xdr:row>
      <xdr:rowOff>102393</xdr:rowOff>
    </xdr:from>
    <xdr:to>
      <xdr:col>12</xdr:col>
      <xdr:colOff>354806</xdr:colOff>
      <xdr:row>15</xdr:row>
      <xdr:rowOff>130968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00811B94-3316-431E-834F-849521D6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516731</xdr:colOff>
      <xdr:row>0</xdr:row>
      <xdr:rowOff>169068</xdr:rowOff>
    </xdr:from>
    <xdr:to>
      <xdr:col>12</xdr:col>
      <xdr:colOff>554831</xdr:colOff>
      <xdr:row>16</xdr:row>
      <xdr:rowOff>16668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4DFC14A7-60D8-4382-BADA-0E58691EA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288131</xdr:colOff>
      <xdr:row>1</xdr:row>
      <xdr:rowOff>21430</xdr:rowOff>
    </xdr:from>
    <xdr:to>
      <xdr:col>25</xdr:col>
      <xdr:colOff>326231</xdr:colOff>
      <xdr:row>16</xdr:row>
      <xdr:rowOff>50005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0F59F483-882B-453E-88B9-436147361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402431</xdr:colOff>
      <xdr:row>20</xdr:row>
      <xdr:rowOff>154781</xdr:rowOff>
    </xdr:from>
    <xdr:to>
      <xdr:col>25</xdr:col>
      <xdr:colOff>440531</xdr:colOff>
      <xdr:row>36</xdr:row>
      <xdr:rowOff>2381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DB03F3CA-965E-4D01-AF31-CB2BA8DF8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473868</xdr:colOff>
      <xdr:row>4</xdr:row>
      <xdr:rowOff>16668</xdr:rowOff>
    </xdr:from>
    <xdr:to>
      <xdr:col>14</xdr:col>
      <xdr:colOff>511968</xdr:colOff>
      <xdr:row>19</xdr:row>
      <xdr:rowOff>45243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E13BA6F3-97D6-4590-A828-1836703DA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478630</xdr:colOff>
      <xdr:row>37</xdr:row>
      <xdr:rowOff>69056</xdr:rowOff>
    </xdr:from>
    <xdr:to>
      <xdr:col>9</xdr:col>
      <xdr:colOff>178592</xdr:colOff>
      <xdr:row>52</xdr:row>
      <xdr:rowOff>97631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EF07E95F-3AE5-4FA4-98F5-4F37B0B7E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495904</xdr:colOff>
      <xdr:row>38</xdr:row>
      <xdr:rowOff>72268</xdr:rowOff>
    </xdr:from>
    <xdr:to>
      <xdr:col>20</xdr:col>
      <xdr:colOff>335642</xdr:colOff>
      <xdr:row>53</xdr:row>
      <xdr:rowOff>94040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76AAD9E0-A674-4861-89CD-0F3AC82EC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432953</xdr:colOff>
      <xdr:row>57</xdr:row>
      <xdr:rowOff>100444</xdr:rowOff>
    </xdr:from>
    <xdr:to>
      <xdr:col>10</xdr:col>
      <xdr:colOff>138544</xdr:colOff>
      <xdr:row>73</xdr:row>
      <xdr:rowOff>116030</xdr:rowOff>
    </xdr:to>
    <xdr:graphicFrame macro="">
      <xdr:nvGraphicFramePr>
        <xdr:cNvPr id="7" name="Bagan 6">
          <a:extLst>
            <a:ext uri="{FF2B5EF4-FFF2-40B4-BE49-F238E27FC236}">
              <a16:creationId xmlns:a16="http://schemas.microsoft.com/office/drawing/2014/main" id="{FEC6AED4-E1E5-F7D4-DDDE-25E97B975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355022</xdr:colOff>
      <xdr:row>75</xdr:row>
      <xdr:rowOff>83125</xdr:rowOff>
    </xdr:from>
    <xdr:to>
      <xdr:col>9</xdr:col>
      <xdr:colOff>51954</xdr:colOff>
      <xdr:row>90</xdr:row>
      <xdr:rowOff>98712</xdr:rowOff>
    </xdr:to>
    <xdr:graphicFrame macro="">
      <xdr:nvGraphicFramePr>
        <xdr:cNvPr id="8" name="Bagan 7">
          <a:extLst>
            <a:ext uri="{FF2B5EF4-FFF2-40B4-BE49-F238E27FC236}">
              <a16:creationId xmlns:a16="http://schemas.microsoft.com/office/drawing/2014/main" id="{D0DDDCD7-A0B4-1832-49A2-7630402E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kripsi\csv\sisa%20plot%20saja\tahunan%20dan%20pertahun%20dan%20bulanan.xlsx" TargetMode="External"/><Relationship Id="rId1" Type="http://schemas.openxmlformats.org/officeDocument/2006/relationships/externalLinkPath" Target="tahunan%20dan%20pertahun%20dan%20bul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t seasonal pertahun"/>
      <sheetName val="sla seasonal pertahun"/>
      <sheetName val="gabungan"/>
      <sheetName val="Lama Rob"/>
      <sheetName val="SLA pertahun"/>
      <sheetName val="SLA Bulanan"/>
      <sheetName val="SST Bulanan"/>
      <sheetName val="gabungan2"/>
      <sheetName val="ONI DMI"/>
      <sheetName val="sst anom"/>
      <sheetName val="DMI(IOD)"/>
      <sheetName val="ENSO(ONI)"/>
      <sheetName val="ENSO(X)"/>
    </sheetNames>
    <sheetDataSet>
      <sheetData sheetId="0">
        <row r="1">
          <cell r="B1" t="str">
            <v>DJF</v>
          </cell>
        </row>
      </sheetData>
      <sheetData sheetId="1">
        <row r="1">
          <cell r="B1" t="str">
            <v>DJF</v>
          </cell>
          <cell r="C1" t="str">
            <v>MAM</v>
          </cell>
          <cell r="D1" t="str">
            <v>JJA</v>
          </cell>
          <cell r="E1" t="str">
            <v>SON</v>
          </cell>
        </row>
        <row r="2">
          <cell r="A2">
            <v>2012</v>
          </cell>
          <cell r="B2">
            <v>0.14924999999999999</v>
          </cell>
          <cell r="C2">
            <v>0.15559999999999999</v>
          </cell>
          <cell r="D2">
            <v>7.2366666666666662E-2</v>
          </cell>
          <cell r="E2">
            <v>-1.5999999999999996E-3</v>
          </cell>
        </row>
        <row r="3">
          <cell r="A3">
            <v>2013</v>
          </cell>
          <cell r="B3">
            <v>8.8633333333333342E-2</v>
          </cell>
          <cell r="C3">
            <v>0.16646666666666665</v>
          </cell>
          <cell r="D3">
            <v>0.15889999999999999</v>
          </cell>
          <cell r="E3">
            <v>6.7933333333333332E-2</v>
          </cell>
        </row>
        <row r="4">
          <cell r="A4">
            <v>2014</v>
          </cell>
          <cell r="B4">
            <v>9.2900000000000024E-2</v>
          </cell>
          <cell r="C4">
            <v>8.2366666666666657E-2</v>
          </cell>
          <cell r="D4">
            <v>0.13043333333333332</v>
          </cell>
          <cell r="E4">
            <v>1.2499999999999999E-2</v>
          </cell>
        </row>
        <row r="5">
          <cell r="A5">
            <v>2015</v>
          </cell>
          <cell r="B5">
            <v>7.8666666666666676E-2</v>
          </cell>
          <cell r="C5">
            <v>6.5499999999999989E-2</v>
          </cell>
          <cell r="D5">
            <v>5.0266666666666661E-2</v>
          </cell>
          <cell r="E5">
            <v>-2.3433333333333334E-2</v>
          </cell>
        </row>
        <row r="6">
          <cell r="A6">
            <v>2016</v>
          </cell>
          <cell r="B6">
            <v>2.9800000000000004E-2</v>
          </cell>
          <cell r="C6">
            <v>0.10210000000000001</v>
          </cell>
          <cell r="D6">
            <v>0.21526666666666663</v>
          </cell>
          <cell r="E6">
            <v>0.16619999999999999</v>
          </cell>
        </row>
        <row r="7">
          <cell r="A7">
            <v>2017</v>
          </cell>
          <cell r="B7">
            <v>0.12470000000000002</v>
          </cell>
          <cell r="C7">
            <v>9.5100000000000004E-2</v>
          </cell>
          <cell r="D7">
            <v>0.1089</v>
          </cell>
          <cell r="E7">
            <v>8.0333333333333326E-2</v>
          </cell>
        </row>
        <row r="8">
          <cell r="A8">
            <v>2018</v>
          </cell>
          <cell r="B8">
            <v>0.12570000000000001</v>
          </cell>
          <cell r="C8">
            <v>0.10389999999999999</v>
          </cell>
          <cell r="D8">
            <v>7.6600000000000001E-2</v>
          </cell>
          <cell r="E8">
            <v>5.4933333333333334E-2</v>
          </cell>
        </row>
        <row r="9">
          <cell r="A9">
            <v>2019</v>
          </cell>
          <cell r="B9">
            <v>5.2033333333333327E-2</v>
          </cell>
          <cell r="C9">
            <v>7.3799999999999991E-2</v>
          </cell>
          <cell r="D9">
            <v>4.1033333333333331E-2</v>
          </cell>
          <cell r="E9">
            <v>-1.8733333333333334E-2</v>
          </cell>
        </row>
        <row r="10">
          <cell r="A10">
            <v>2020</v>
          </cell>
          <cell r="B10">
            <v>-2.7999999999999982E-3</v>
          </cell>
          <cell r="C10">
            <v>0.1179</v>
          </cell>
          <cell r="D10">
            <v>0.15060000000000001</v>
          </cell>
          <cell r="E10">
            <v>9.7133333333333335E-2</v>
          </cell>
        </row>
      </sheetData>
      <sheetData sheetId="2">
        <row r="1">
          <cell r="B1" t="str">
            <v>SLA</v>
          </cell>
        </row>
      </sheetData>
      <sheetData sheetId="3">
        <row r="2">
          <cell r="Q2" t="str">
            <v>DJF</v>
          </cell>
          <cell r="R2">
            <v>27</v>
          </cell>
        </row>
        <row r="3">
          <cell r="Q3" t="str">
            <v>MAM</v>
          </cell>
          <cell r="R3">
            <v>15</v>
          </cell>
        </row>
        <row r="4">
          <cell r="Q4" t="str">
            <v>JJA</v>
          </cell>
          <cell r="R4">
            <v>14</v>
          </cell>
        </row>
        <row r="5">
          <cell r="Q5" t="str">
            <v>SON</v>
          </cell>
          <cell r="R5">
            <v>0</v>
          </cell>
        </row>
        <row r="7">
          <cell r="G7" t="str">
            <v>Jumlah Hari Rob</v>
          </cell>
        </row>
        <row r="8">
          <cell r="F8" t="str">
            <v>Jan</v>
          </cell>
          <cell r="G8">
            <v>11</v>
          </cell>
        </row>
        <row r="9">
          <cell r="F9" t="str">
            <v>Feb</v>
          </cell>
          <cell r="G9">
            <v>8</v>
          </cell>
        </row>
        <row r="10">
          <cell r="F10" t="str">
            <v>Maret</v>
          </cell>
          <cell r="G10">
            <v>2</v>
          </cell>
        </row>
        <row r="11">
          <cell r="F11" t="str">
            <v>Apr</v>
          </cell>
          <cell r="G11">
            <v>1</v>
          </cell>
        </row>
        <row r="12">
          <cell r="F12" t="str">
            <v>Mei</v>
          </cell>
          <cell r="G12">
            <v>13</v>
          </cell>
        </row>
        <row r="13">
          <cell r="F13" t="str">
            <v>Jun</v>
          </cell>
          <cell r="G13">
            <v>11</v>
          </cell>
        </row>
        <row r="14">
          <cell r="F14" t="str">
            <v>Jul</v>
          </cell>
          <cell r="G14">
            <v>3</v>
          </cell>
        </row>
        <row r="15">
          <cell r="F15" t="str">
            <v>Agu</v>
          </cell>
          <cell r="G15">
            <v>0</v>
          </cell>
        </row>
        <row r="16">
          <cell r="F16" t="str">
            <v>Sep</v>
          </cell>
          <cell r="G16">
            <v>0</v>
          </cell>
        </row>
        <row r="17">
          <cell r="F17" t="str">
            <v>Okt</v>
          </cell>
          <cell r="G17">
            <v>0</v>
          </cell>
        </row>
        <row r="18">
          <cell r="F18" t="str">
            <v>Nov</v>
          </cell>
          <cell r="G18">
            <v>0</v>
          </cell>
        </row>
        <row r="19">
          <cell r="F19" t="str">
            <v>Des</v>
          </cell>
          <cell r="G19">
            <v>8</v>
          </cell>
        </row>
        <row r="22">
          <cell r="C22">
            <v>2013</v>
          </cell>
          <cell r="E22">
            <v>2014</v>
          </cell>
          <cell r="G22">
            <v>2015</v>
          </cell>
          <cell r="I22">
            <v>2016</v>
          </cell>
          <cell r="K22">
            <v>2017</v>
          </cell>
          <cell r="M22">
            <v>2018</v>
          </cell>
          <cell r="O22">
            <v>2019</v>
          </cell>
          <cell r="Q22">
            <v>2020</v>
          </cell>
        </row>
        <row r="23">
          <cell r="B23" t="str">
            <v>Jmlh Hari Rob</v>
          </cell>
          <cell r="C23" t="str">
            <v>Bulan</v>
          </cell>
          <cell r="D23" t="str">
            <v>Jmlh Hari Rob</v>
          </cell>
          <cell r="E23" t="str">
            <v>Bulan</v>
          </cell>
          <cell r="F23" t="str">
            <v>Jmlh Hari Rob</v>
          </cell>
          <cell r="G23" t="str">
            <v>Bulan</v>
          </cell>
          <cell r="H23" t="str">
            <v>Jmlh Hari Rob</v>
          </cell>
          <cell r="I23" t="str">
            <v>Bulan</v>
          </cell>
          <cell r="J23" t="str">
            <v>Jmlh Hari Rob</v>
          </cell>
          <cell r="K23" t="str">
            <v>Bulan</v>
          </cell>
          <cell r="L23" t="str">
            <v>Jmlh Hari Rob</v>
          </cell>
          <cell r="M23" t="str">
            <v>Bulan</v>
          </cell>
          <cell r="N23" t="str">
            <v>Jmlh Hari Rob</v>
          </cell>
          <cell r="O23" t="str">
            <v>Bulan</v>
          </cell>
          <cell r="P23" t="str">
            <v>Jmlh Hari Rob</v>
          </cell>
          <cell r="Q23" t="str">
            <v>Bulan</v>
          </cell>
          <cell r="R23" t="str">
            <v>Jmlh Hari Rob</v>
          </cell>
        </row>
        <row r="24">
          <cell r="A24" t="str">
            <v>Januari</v>
          </cell>
          <cell r="B24">
            <v>0</v>
          </cell>
          <cell r="C24" t="str">
            <v>Januari</v>
          </cell>
          <cell r="D24">
            <v>3</v>
          </cell>
          <cell r="E24" t="str">
            <v>Januari</v>
          </cell>
          <cell r="F24">
            <v>6</v>
          </cell>
          <cell r="G24" t="str">
            <v>Januari</v>
          </cell>
          <cell r="H24">
            <v>0</v>
          </cell>
          <cell r="I24" t="str">
            <v>Januari</v>
          </cell>
          <cell r="J24">
            <v>0</v>
          </cell>
          <cell r="K24" t="str">
            <v>Januari</v>
          </cell>
          <cell r="L24">
            <v>0</v>
          </cell>
          <cell r="M24" t="str">
            <v>Januari</v>
          </cell>
          <cell r="N24">
            <v>2</v>
          </cell>
          <cell r="O24" t="str">
            <v>Januari</v>
          </cell>
          <cell r="P24">
            <v>0</v>
          </cell>
          <cell r="Q24" t="str">
            <v>Januari</v>
          </cell>
          <cell r="R24">
            <v>0</v>
          </cell>
        </row>
        <row r="25">
          <cell r="A25" t="str">
            <v>Feburari</v>
          </cell>
          <cell r="B25">
            <v>0</v>
          </cell>
          <cell r="C25" t="str">
            <v>Feburari</v>
          </cell>
          <cell r="D25">
            <v>0</v>
          </cell>
          <cell r="E25" t="str">
            <v>Feburari</v>
          </cell>
          <cell r="F25">
            <v>0</v>
          </cell>
          <cell r="G25" t="str">
            <v>Feburari</v>
          </cell>
          <cell r="H25">
            <v>1</v>
          </cell>
          <cell r="I25" t="str">
            <v>Feburari</v>
          </cell>
          <cell r="J25">
            <v>0</v>
          </cell>
          <cell r="K25" t="str">
            <v>Feburari</v>
          </cell>
          <cell r="L25">
            <v>0</v>
          </cell>
          <cell r="M25" t="str">
            <v>Feburari</v>
          </cell>
          <cell r="N25">
            <v>7</v>
          </cell>
          <cell r="O25" t="str">
            <v>Feburari</v>
          </cell>
          <cell r="P25">
            <v>0</v>
          </cell>
          <cell r="Q25" t="str">
            <v>Feburari</v>
          </cell>
          <cell r="R25">
            <v>0</v>
          </cell>
        </row>
        <row r="26">
          <cell r="A26" t="str">
            <v>Maret</v>
          </cell>
          <cell r="B26">
            <v>1</v>
          </cell>
          <cell r="C26" t="str">
            <v>Maret</v>
          </cell>
          <cell r="D26">
            <v>1</v>
          </cell>
          <cell r="E26" t="str">
            <v>Maret</v>
          </cell>
          <cell r="F26">
            <v>0</v>
          </cell>
          <cell r="G26" t="str">
            <v>Maret</v>
          </cell>
          <cell r="H26">
            <v>0</v>
          </cell>
          <cell r="I26" t="str">
            <v>Maret</v>
          </cell>
          <cell r="J26">
            <v>0</v>
          </cell>
          <cell r="K26" t="str">
            <v>Maret</v>
          </cell>
          <cell r="L26">
            <v>0</v>
          </cell>
          <cell r="M26" t="str">
            <v>Maret</v>
          </cell>
          <cell r="N26">
            <v>0</v>
          </cell>
          <cell r="O26" t="str">
            <v>Maret</v>
          </cell>
          <cell r="P26">
            <v>0</v>
          </cell>
          <cell r="Q26" t="str">
            <v>Maret</v>
          </cell>
          <cell r="R26">
            <v>0</v>
          </cell>
        </row>
        <row r="27">
          <cell r="A27" t="str">
            <v>April</v>
          </cell>
          <cell r="B27">
            <v>0</v>
          </cell>
          <cell r="C27" t="str">
            <v>April</v>
          </cell>
          <cell r="D27">
            <v>0</v>
          </cell>
          <cell r="E27" t="str">
            <v>April</v>
          </cell>
          <cell r="F27">
            <v>0</v>
          </cell>
          <cell r="G27" t="str">
            <v>April</v>
          </cell>
          <cell r="H27">
            <v>0</v>
          </cell>
          <cell r="I27" t="str">
            <v>April</v>
          </cell>
          <cell r="J27">
            <v>0</v>
          </cell>
          <cell r="K27" t="str">
            <v>April</v>
          </cell>
          <cell r="L27">
            <v>0</v>
          </cell>
          <cell r="M27" t="str">
            <v>April</v>
          </cell>
          <cell r="N27">
            <v>0</v>
          </cell>
          <cell r="O27" t="str">
            <v>April</v>
          </cell>
          <cell r="P27">
            <v>1</v>
          </cell>
          <cell r="Q27" t="str">
            <v>April</v>
          </cell>
          <cell r="R27">
            <v>0</v>
          </cell>
        </row>
        <row r="28">
          <cell r="A28" t="str">
            <v>Mei</v>
          </cell>
          <cell r="B28">
            <v>0</v>
          </cell>
          <cell r="C28" t="str">
            <v>Mei</v>
          </cell>
          <cell r="D28">
            <v>1</v>
          </cell>
          <cell r="E28" t="str">
            <v>Mei</v>
          </cell>
          <cell r="F28">
            <v>0</v>
          </cell>
          <cell r="G28" t="str">
            <v>Mei</v>
          </cell>
          <cell r="H28">
            <v>0</v>
          </cell>
          <cell r="I28" t="str">
            <v>Mei</v>
          </cell>
          <cell r="J28">
            <v>3</v>
          </cell>
          <cell r="K28" t="str">
            <v>Mei</v>
          </cell>
          <cell r="L28">
            <v>0</v>
          </cell>
          <cell r="M28" t="str">
            <v>Mei</v>
          </cell>
          <cell r="N28">
            <v>8</v>
          </cell>
          <cell r="O28" t="str">
            <v>Mei</v>
          </cell>
          <cell r="P28">
            <v>1</v>
          </cell>
          <cell r="Q28" t="str">
            <v>Mei</v>
          </cell>
          <cell r="R28">
            <v>0</v>
          </cell>
        </row>
        <row r="29">
          <cell r="A29" t="str">
            <v>Juni</v>
          </cell>
          <cell r="B29">
            <v>0</v>
          </cell>
          <cell r="C29" t="str">
            <v>Juni</v>
          </cell>
          <cell r="D29">
            <v>2</v>
          </cell>
          <cell r="E29" t="str">
            <v>Juni</v>
          </cell>
          <cell r="F29">
            <v>0</v>
          </cell>
          <cell r="G29" t="str">
            <v>Juni</v>
          </cell>
          <cell r="H29">
            <v>0</v>
          </cell>
          <cell r="I29" t="str">
            <v>Juni</v>
          </cell>
          <cell r="J29">
            <v>5</v>
          </cell>
          <cell r="K29" t="str">
            <v>Juni</v>
          </cell>
          <cell r="L29">
            <v>4</v>
          </cell>
          <cell r="M29" t="str">
            <v>Juni</v>
          </cell>
          <cell r="N29">
            <v>0</v>
          </cell>
          <cell r="O29" t="str">
            <v>Juni</v>
          </cell>
          <cell r="P29">
            <v>0</v>
          </cell>
          <cell r="Q29" t="str">
            <v>Juni</v>
          </cell>
          <cell r="R29">
            <v>0</v>
          </cell>
        </row>
        <row r="30">
          <cell r="A30" t="str">
            <v>Juli</v>
          </cell>
          <cell r="B30">
            <v>0</v>
          </cell>
          <cell r="C30" t="str">
            <v>Juli</v>
          </cell>
          <cell r="D30">
            <v>0</v>
          </cell>
          <cell r="E30" t="str">
            <v>Juli</v>
          </cell>
          <cell r="F30">
            <v>0</v>
          </cell>
          <cell r="G30" t="str">
            <v>Juli</v>
          </cell>
          <cell r="H30">
            <v>0</v>
          </cell>
          <cell r="I30" t="str">
            <v>Juli</v>
          </cell>
          <cell r="J30">
            <v>3</v>
          </cell>
          <cell r="K30" t="str">
            <v>Juli</v>
          </cell>
          <cell r="L30">
            <v>0</v>
          </cell>
          <cell r="M30" t="str">
            <v>Juli</v>
          </cell>
          <cell r="N30">
            <v>0</v>
          </cell>
          <cell r="O30" t="str">
            <v>Juli</v>
          </cell>
          <cell r="P30">
            <v>0</v>
          </cell>
          <cell r="Q30" t="str">
            <v>Juli</v>
          </cell>
          <cell r="R30">
            <v>0</v>
          </cell>
        </row>
        <row r="31">
          <cell r="A31" t="str">
            <v>Agustus</v>
          </cell>
          <cell r="B31">
            <v>0</v>
          </cell>
          <cell r="C31" t="str">
            <v>Agustus</v>
          </cell>
          <cell r="D31">
            <v>0</v>
          </cell>
          <cell r="E31" t="str">
            <v>Agustus</v>
          </cell>
          <cell r="F31">
            <v>0</v>
          </cell>
          <cell r="G31" t="str">
            <v>Agustus</v>
          </cell>
          <cell r="H31">
            <v>0</v>
          </cell>
          <cell r="I31" t="str">
            <v>Agustus</v>
          </cell>
          <cell r="J31">
            <v>0</v>
          </cell>
          <cell r="K31" t="str">
            <v>Agustus</v>
          </cell>
          <cell r="L31">
            <v>0</v>
          </cell>
          <cell r="M31" t="str">
            <v>Agustus</v>
          </cell>
          <cell r="N31">
            <v>0</v>
          </cell>
          <cell r="O31" t="str">
            <v>Agustus</v>
          </cell>
          <cell r="P31">
            <v>0</v>
          </cell>
          <cell r="Q31" t="str">
            <v>Agustus</v>
          </cell>
          <cell r="R31">
            <v>0</v>
          </cell>
        </row>
        <row r="32">
          <cell r="A32" t="str">
            <v>September</v>
          </cell>
          <cell r="B32">
            <v>0</v>
          </cell>
          <cell r="C32" t="str">
            <v>September</v>
          </cell>
          <cell r="D32">
            <v>0</v>
          </cell>
          <cell r="E32" t="str">
            <v>September</v>
          </cell>
          <cell r="F32">
            <v>0</v>
          </cell>
          <cell r="G32" t="str">
            <v>September</v>
          </cell>
          <cell r="H32">
            <v>0</v>
          </cell>
          <cell r="I32" t="str">
            <v>September</v>
          </cell>
          <cell r="J32">
            <v>0</v>
          </cell>
          <cell r="K32" t="str">
            <v>September</v>
          </cell>
          <cell r="L32">
            <v>0</v>
          </cell>
          <cell r="M32" t="str">
            <v>September</v>
          </cell>
          <cell r="N32">
            <v>0</v>
          </cell>
          <cell r="O32" t="str">
            <v>September</v>
          </cell>
          <cell r="P32">
            <v>0</v>
          </cell>
          <cell r="Q32" t="str">
            <v>September</v>
          </cell>
          <cell r="R32">
            <v>0</v>
          </cell>
        </row>
        <row r="33">
          <cell r="A33" t="str">
            <v>Oktober</v>
          </cell>
          <cell r="B33">
            <v>0</v>
          </cell>
          <cell r="C33" t="str">
            <v>Oktober</v>
          </cell>
          <cell r="D33">
            <v>0</v>
          </cell>
          <cell r="E33" t="str">
            <v>Oktober</v>
          </cell>
          <cell r="F33">
            <v>0</v>
          </cell>
          <cell r="G33" t="str">
            <v>Oktober</v>
          </cell>
          <cell r="H33">
            <v>0</v>
          </cell>
          <cell r="I33" t="str">
            <v>Oktober</v>
          </cell>
          <cell r="J33">
            <v>0</v>
          </cell>
          <cell r="K33" t="str">
            <v>Oktober</v>
          </cell>
          <cell r="L33">
            <v>0</v>
          </cell>
          <cell r="M33" t="str">
            <v>Oktober</v>
          </cell>
          <cell r="N33">
            <v>0</v>
          </cell>
          <cell r="O33" t="str">
            <v>Oktober</v>
          </cell>
          <cell r="P33">
            <v>0</v>
          </cell>
          <cell r="Q33" t="str">
            <v>Oktober</v>
          </cell>
          <cell r="R33">
            <v>0</v>
          </cell>
        </row>
        <row r="34">
          <cell r="A34" t="str">
            <v>November</v>
          </cell>
          <cell r="B34">
            <v>0</v>
          </cell>
          <cell r="C34" t="str">
            <v>November</v>
          </cell>
          <cell r="D34">
            <v>0</v>
          </cell>
          <cell r="E34" t="str">
            <v>November</v>
          </cell>
          <cell r="F34">
            <v>0</v>
          </cell>
          <cell r="G34" t="str">
            <v>November</v>
          </cell>
          <cell r="H34">
            <v>0</v>
          </cell>
          <cell r="I34" t="str">
            <v>November</v>
          </cell>
          <cell r="J34">
            <v>0</v>
          </cell>
          <cell r="K34" t="str">
            <v>November</v>
          </cell>
          <cell r="L34">
            <v>0</v>
          </cell>
          <cell r="M34" t="str">
            <v>November</v>
          </cell>
          <cell r="N34">
            <v>0</v>
          </cell>
          <cell r="O34" t="str">
            <v>November</v>
          </cell>
          <cell r="P34">
            <v>0</v>
          </cell>
          <cell r="Q34" t="str">
            <v>November</v>
          </cell>
          <cell r="R34">
            <v>0</v>
          </cell>
        </row>
        <row r="35">
          <cell r="A35" t="str">
            <v>Desember</v>
          </cell>
          <cell r="B35">
            <v>0</v>
          </cell>
          <cell r="C35" t="str">
            <v>Desember</v>
          </cell>
          <cell r="D35">
            <v>0</v>
          </cell>
          <cell r="E35" t="str">
            <v>Desember</v>
          </cell>
          <cell r="F35">
            <v>0</v>
          </cell>
          <cell r="G35" t="str">
            <v>Desember</v>
          </cell>
          <cell r="H35">
            <v>0</v>
          </cell>
          <cell r="I35" t="str">
            <v>Desember</v>
          </cell>
          <cell r="J35">
            <v>0</v>
          </cell>
          <cell r="K35" t="str">
            <v>Desember</v>
          </cell>
          <cell r="L35">
            <v>4</v>
          </cell>
          <cell r="M35" t="str">
            <v>Desember</v>
          </cell>
          <cell r="N35">
            <v>0</v>
          </cell>
          <cell r="O35" t="str">
            <v>Desember</v>
          </cell>
          <cell r="P35">
            <v>0</v>
          </cell>
          <cell r="Q35" t="str">
            <v>Desember</v>
          </cell>
          <cell r="R35">
            <v>4</v>
          </cell>
        </row>
        <row r="38">
          <cell r="B38" t="str">
            <v>Jumlah hari rob</v>
          </cell>
          <cell r="M38" t="str">
            <v>Jumlah hari rob</v>
          </cell>
        </row>
        <row r="39">
          <cell r="A39">
            <v>2012</v>
          </cell>
          <cell r="B39">
            <v>1</v>
          </cell>
          <cell r="L39" t="str">
            <v>DJF 2012</v>
          </cell>
          <cell r="M39">
            <v>0</v>
          </cell>
        </row>
        <row r="40">
          <cell r="A40">
            <v>2013</v>
          </cell>
          <cell r="B40">
            <v>7</v>
          </cell>
          <cell r="L40" t="str">
            <v>MAM 2012</v>
          </cell>
          <cell r="M40">
            <v>1</v>
          </cell>
        </row>
        <row r="41">
          <cell r="A41">
            <v>2014</v>
          </cell>
          <cell r="B41">
            <v>6</v>
          </cell>
          <cell r="L41" t="str">
            <v>JJA 2012</v>
          </cell>
          <cell r="M41">
            <v>0</v>
          </cell>
        </row>
        <row r="42">
          <cell r="A42">
            <v>2015</v>
          </cell>
          <cell r="B42">
            <v>1</v>
          </cell>
          <cell r="L42" t="str">
            <v>SON 2012</v>
          </cell>
          <cell r="M42">
            <v>0</v>
          </cell>
        </row>
        <row r="43">
          <cell r="A43">
            <v>2016</v>
          </cell>
          <cell r="B43">
            <v>11</v>
          </cell>
          <cell r="L43" t="str">
            <v>DJF 2013</v>
          </cell>
          <cell r="M43">
            <v>3</v>
          </cell>
        </row>
        <row r="44">
          <cell r="A44">
            <v>2017</v>
          </cell>
          <cell r="B44">
            <v>8</v>
          </cell>
          <cell r="L44" t="str">
            <v>MAM 2013</v>
          </cell>
          <cell r="M44">
            <v>2</v>
          </cell>
        </row>
        <row r="45">
          <cell r="A45">
            <v>2018</v>
          </cell>
          <cell r="B45">
            <v>17</v>
          </cell>
          <cell r="L45" t="str">
            <v>JJA 2013</v>
          </cell>
          <cell r="M45">
            <v>2</v>
          </cell>
        </row>
        <row r="46">
          <cell r="A46">
            <v>2019</v>
          </cell>
          <cell r="B46">
            <v>2</v>
          </cell>
          <cell r="L46" t="str">
            <v>SON 2013</v>
          </cell>
          <cell r="M46">
            <v>0</v>
          </cell>
        </row>
        <row r="47">
          <cell r="A47">
            <v>2020</v>
          </cell>
          <cell r="B47">
            <v>4</v>
          </cell>
          <cell r="L47" t="str">
            <v>DJF 2014</v>
          </cell>
          <cell r="M47">
            <v>6</v>
          </cell>
        </row>
        <row r="48">
          <cell r="L48" t="str">
            <v>MAM 2014</v>
          </cell>
          <cell r="M48">
            <v>0</v>
          </cell>
        </row>
        <row r="49">
          <cell r="L49" t="str">
            <v>JJA 2014</v>
          </cell>
          <cell r="M49">
            <v>0</v>
          </cell>
        </row>
        <row r="50">
          <cell r="L50" t="str">
            <v>SON 2014</v>
          </cell>
          <cell r="M50">
            <v>0</v>
          </cell>
        </row>
        <row r="51">
          <cell r="L51" t="str">
            <v>DJF 2015</v>
          </cell>
          <cell r="M51">
            <v>1</v>
          </cell>
        </row>
        <row r="52">
          <cell r="L52" t="str">
            <v>MAM 2015</v>
          </cell>
          <cell r="M52">
            <v>0</v>
          </cell>
        </row>
        <row r="53">
          <cell r="L53" t="str">
            <v>JJA 2015</v>
          </cell>
          <cell r="M53">
            <v>0</v>
          </cell>
        </row>
        <row r="54">
          <cell r="L54" t="str">
            <v>SON 2015</v>
          </cell>
          <cell r="M54">
            <v>0</v>
          </cell>
        </row>
        <row r="55">
          <cell r="L55" t="str">
            <v>DJF 2016</v>
          </cell>
          <cell r="M55">
            <v>0</v>
          </cell>
        </row>
        <row r="56">
          <cell r="L56" t="str">
            <v>MAM 2016</v>
          </cell>
          <cell r="M56">
            <v>3</v>
          </cell>
        </row>
        <row r="57">
          <cell r="L57" t="str">
            <v>JJA 2016</v>
          </cell>
          <cell r="M57">
            <v>8</v>
          </cell>
        </row>
        <row r="58">
          <cell r="L58" t="str">
            <v>SON 2016</v>
          </cell>
          <cell r="M58">
            <v>0</v>
          </cell>
        </row>
        <row r="59">
          <cell r="L59" t="str">
            <v>DJF 2017</v>
          </cell>
          <cell r="M59">
            <v>0</v>
          </cell>
        </row>
        <row r="60">
          <cell r="L60" t="str">
            <v>MAM 2017</v>
          </cell>
          <cell r="M60">
            <v>0</v>
          </cell>
        </row>
        <row r="61">
          <cell r="L61" t="str">
            <v>JJA 2017</v>
          </cell>
          <cell r="M61">
            <v>4</v>
          </cell>
        </row>
        <row r="62">
          <cell r="L62" t="str">
            <v>SON 2017</v>
          </cell>
          <cell r="M62">
            <v>0</v>
          </cell>
        </row>
        <row r="63">
          <cell r="L63" t="str">
            <v>DJF 2018</v>
          </cell>
          <cell r="M63">
            <v>13</v>
          </cell>
        </row>
        <row r="64">
          <cell r="L64" t="str">
            <v>MAM 2018</v>
          </cell>
          <cell r="M64">
            <v>8</v>
          </cell>
        </row>
        <row r="65">
          <cell r="L65" t="str">
            <v>JJA 2018</v>
          </cell>
          <cell r="M65">
            <v>0</v>
          </cell>
        </row>
        <row r="66">
          <cell r="L66" t="str">
            <v>SON 2018</v>
          </cell>
          <cell r="M66">
            <v>0</v>
          </cell>
        </row>
        <row r="67">
          <cell r="L67" t="str">
            <v>DJF 2019</v>
          </cell>
          <cell r="M67">
            <v>0</v>
          </cell>
        </row>
        <row r="68">
          <cell r="L68" t="str">
            <v>MAM 2019</v>
          </cell>
          <cell r="M68">
            <v>2</v>
          </cell>
        </row>
        <row r="69">
          <cell r="L69" t="str">
            <v>JJA 2019</v>
          </cell>
          <cell r="M69">
            <v>0</v>
          </cell>
        </row>
        <row r="70">
          <cell r="L70" t="str">
            <v>SON 2019</v>
          </cell>
          <cell r="M70">
            <v>0</v>
          </cell>
        </row>
        <row r="71">
          <cell r="L71" t="str">
            <v>DJF 2020</v>
          </cell>
          <cell r="M71">
            <v>0</v>
          </cell>
        </row>
        <row r="72">
          <cell r="L72" t="str">
            <v>MAM 2020</v>
          </cell>
          <cell r="M72">
            <v>0</v>
          </cell>
        </row>
        <row r="73">
          <cell r="L73" t="str">
            <v>JJA 2020</v>
          </cell>
          <cell r="M73">
            <v>0</v>
          </cell>
        </row>
        <row r="74">
          <cell r="L74" t="str">
            <v>SON 2020</v>
          </cell>
          <cell r="M74">
            <v>0</v>
          </cell>
        </row>
      </sheetData>
      <sheetData sheetId="4">
        <row r="1">
          <cell r="B1" t="str">
            <v>Annual SLA (meter)</v>
          </cell>
        </row>
        <row r="2">
          <cell r="A2">
            <v>2012</v>
          </cell>
          <cell r="B2">
            <v>8.7933333000000002E-2</v>
          </cell>
        </row>
        <row r="3">
          <cell r="A3">
            <v>2013</v>
          </cell>
          <cell r="B3">
            <v>0.12684166699999999</v>
          </cell>
        </row>
        <row r="4">
          <cell r="A4">
            <v>2014</v>
          </cell>
          <cell r="B4">
            <v>7.4883332999999996E-2</v>
          </cell>
        </row>
        <row r="5">
          <cell r="A5">
            <v>2015</v>
          </cell>
          <cell r="B5">
            <v>3.5874999999999997E-2</v>
          </cell>
        </row>
        <row r="6">
          <cell r="A6">
            <v>2016</v>
          </cell>
          <cell r="B6">
            <v>0.139891667</v>
          </cell>
        </row>
        <row r="7">
          <cell r="A7">
            <v>2017</v>
          </cell>
          <cell r="B7">
            <v>0.105316667</v>
          </cell>
        </row>
        <row r="8">
          <cell r="A8">
            <v>2018</v>
          </cell>
          <cell r="B8">
            <v>8.0641667E-2</v>
          </cell>
        </row>
        <row r="9">
          <cell r="A9">
            <v>2019</v>
          </cell>
          <cell r="B9">
            <v>2.7883333E-2</v>
          </cell>
        </row>
        <row r="10">
          <cell r="A10">
            <v>2020</v>
          </cell>
          <cell r="B10">
            <v>0.105258333</v>
          </cell>
        </row>
      </sheetData>
      <sheetData sheetId="5">
        <row r="1">
          <cell r="B1" t="str">
            <v>Monthly Climatology SLA (meter)</v>
          </cell>
        </row>
        <row r="2">
          <cell r="A2" t="str">
            <v>JAN</v>
          </cell>
          <cell r="B2">
            <v>8.8000000000000005E-3</v>
          </cell>
        </row>
        <row r="3">
          <cell r="A3" t="str">
            <v>FEB</v>
          </cell>
          <cell r="B3">
            <v>7.7999999999999996E-3</v>
          </cell>
        </row>
        <row r="4">
          <cell r="A4" t="str">
            <v>MAR</v>
          </cell>
          <cell r="B4">
            <v>3.8999999999999998E-3</v>
          </cell>
        </row>
        <row r="5">
          <cell r="A5" t="str">
            <v>APR</v>
          </cell>
          <cell r="B5">
            <v>2.93E-2</v>
          </cell>
        </row>
        <row r="6">
          <cell r="A6" t="str">
            <v>MEI</v>
          </cell>
          <cell r="B6">
            <v>0.1197</v>
          </cell>
        </row>
        <row r="7">
          <cell r="A7" t="str">
            <v>JUN</v>
          </cell>
          <cell r="B7">
            <v>7.1999999999999995E-2</v>
          </cell>
        </row>
        <row r="8">
          <cell r="A8" t="str">
            <v>JUL</v>
          </cell>
          <cell r="B8">
            <v>4.2200000000000001E-2</v>
          </cell>
        </row>
        <row r="9">
          <cell r="A9" t="str">
            <v>AGU</v>
          </cell>
          <cell r="B9">
            <v>-1.12E-2</v>
          </cell>
        </row>
        <row r="10">
          <cell r="A10" t="str">
            <v>SEP</v>
          </cell>
          <cell r="B10">
            <v>-7.0199999999999999E-2</v>
          </cell>
        </row>
        <row r="11">
          <cell r="A11" t="str">
            <v>OKT</v>
          </cell>
          <cell r="B11">
            <v>-2.6800000000000001E-2</v>
          </cell>
        </row>
        <row r="12">
          <cell r="A12" t="str">
            <v>NOV</v>
          </cell>
          <cell r="B12">
            <v>-2.06E-2</v>
          </cell>
        </row>
        <row r="13">
          <cell r="A13" t="str">
            <v>DES</v>
          </cell>
          <cell r="B13">
            <v>-3.4799999999999998E-2</v>
          </cell>
        </row>
      </sheetData>
      <sheetData sheetId="6">
        <row r="1">
          <cell r="B1" t="str">
            <v>Monthly Climatology SST (°Celcius)</v>
          </cell>
        </row>
      </sheetData>
      <sheetData sheetId="7">
        <row r="1">
          <cell r="B1" t="str">
            <v>Monthly Climatology SST (°Celcius)</v>
          </cell>
        </row>
      </sheetData>
      <sheetData sheetId="8">
        <row r="1">
          <cell r="B1" t="str">
            <v>NINO 3.4</v>
          </cell>
          <cell r="C1" t="str">
            <v>DMI</v>
          </cell>
        </row>
        <row r="2">
          <cell r="A2" t="str">
            <v>DJF 2012</v>
          </cell>
          <cell r="B2">
            <v>-0.86</v>
          </cell>
          <cell r="C2">
            <v>-1.6E-2</v>
          </cell>
        </row>
        <row r="3">
          <cell r="A3" t="str">
            <v>MAM 2012</v>
          </cell>
          <cell r="B3">
            <v>-0.47</v>
          </cell>
          <cell r="C3">
            <v>-0.20499999999999999</v>
          </cell>
        </row>
        <row r="4">
          <cell r="A4" t="str">
            <v>JJA 2012</v>
          </cell>
          <cell r="B4">
            <v>0.25</v>
          </cell>
          <cell r="C4">
            <v>0.39966666666666667</v>
          </cell>
        </row>
        <row r="5">
          <cell r="A5" t="str">
            <v>SON 2012</v>
          </cell>
          <cell r="B5">
            <v>0.27</v>
          </cell>
          <cell r="C5">
            <v>0.15433333333333335</v>
          </cell>
        </row>
        <row r="6">
          <cell r="A6" t="str">
            <v>DJF 2013</v>
          </cell>
          <cell r="B6">
            <v>-0.43</v>
          </cell>
          <cell r="C6">
            <v>0.13066666666666668</v>
          </cell>
        </row>
        <row r="7">
          <cell r="A7" t="str">
            <v>MAM 2013</v>
          </cell>
          <cell r="B7">
            <v>-0.3</v>
          </cell>
          <cell r="C7">
            <v>-0.24</v>
          </cell>
        </row>
        <row r="8">
          <cell r="A8" t="str">
            <v>JJA 2013</v>
          </cell>
          <cell r="B8">
            <v>-0.4</v>
          </cell>
          <cell r="C8">
            <v>-0.29033333333333333</v>
          </cell>
        </row>
        <row r="9">
          <cell r="A9" t="str">
            <v>SON 2013</v>
          </cell>
          <cell r="B9">
            <v>-0.18</v>
          </cell>
          <cell r="C9">
            <v>-9.2999999999999985E-2</v>
          </cell>
        </row>
        <row r="10">
          <cell r="A10" t="str">
            <v>DJF 2014</v>
          </cell>
          <cell r="B10">
            <v>-0.42</v>
          </cell>
          <cell r="C10">
            <v>-1.6333333333333339E-2</v>
          </cell>
        </row>
        <row r="11">
          <cell r="A11" t="str">
            <v>MAM 2014</v>
          </cell>
          <cell r="B11">
            <v>0.04</v>
          </cell>
          <cell r="C11">
            <v>-0.10033333333333333</v>
          </cell>
        </row>
        <row r="12">
          <cell r="A12" t="str">
            <v>JJA 2014</v>
          </cell>
          <cell r="B12">
            <v>0.05</v>
          </cell>
          <cell r="C12">
            <v>-0.25433333333333336</v>
          </cell>
        </row>
        <row r="13">
          <cell r="A13" t="str">
            <v>SON 2014</v>
          </cell>
          <cell r="B13">
            <v>0.49</v>
          </cell>
          <cell r="C13">
            <v>1.9999999999999987E-3</v>
          </cell>
        </row>
        <row r="14">
          <cell r="A14" t="str">
            <v>DJF 2015</v>
          </cell>
          <cell r="B14">
            <v>0.55000000000000004</v>
          </cell>
          <cell r="C14">
            <v>-0.13299999999999998</v>
          </cell>
        </row>
        <row r="15">
          <cell r="A15" t="str">
            <v>MAM 2015</v>
          </cell>
          <cell r="B15">
            <v>0.7</v>
          </cell>
          <cell r="C15">
            <v>-3.0000000000000027E-3</v>
          </cell>
        </row>
        <row r="16">
          <cell r="A16" t="str">
            <v>JJA 2015</v>
          </cell>
          <cell r="B16">
            <v>1.52</v>
          </cell>
          <cell r="C16">
            <v>0.36266666666666669</v>
          </cell>
        </row>
        <row r="17">
          <cell r="A17" t="str">
            <v>SON 2015</v>
          </cell>
          <cell r="B17">
            <v>2.42</v>
          </cell>
          <cell r="C17">
            <v>0.37466666666666665</v>
          </cell>
        </row>
        <row r="18">
          <cell r="A18" t="str">
            <v>DJF 2016</v>
          </cell>
          <cell r="B18">
            <v>2.48</v>
          </cell>
          <cell r="C18">
            <v>0.14266666666666669</v>
          </cell>
        </row>
        <row r="19">
          <cell r="A19" t="str">
            <v>MAM 2016</v>
          </cell>
          <cell r="B19">
            <v>0.94</v>
          </cell>
          <cell r="C19">
            <v>7.9999999999999932E-3</v>
          </cell>
        </row>
        <row r="20">
          <cell r="A20" t="str">
            <v>JJA 2016</v>
          </cell>
          <cell r="B20">
            <v>-0.36</v>
          </cell>
          <cell r="C20">
            <v>-0.54833333333333334</v>
          </cell>
        </row>
        <row r="21">
          <cell r="A21" t="str">
            <v>SON 2016</v>
          </cell>
          <cell r="B21">
            <v>-0.69</v>
          </cell>
          <cell r="C21">
            <v>-0.39699999999999996</v>
          </cell>
        </row>
        <row r="22">
          <cell r="A22" t="str">
            <v>DJF 2017</v>
          </cell>
          <cell r="B22">
            <v>-0.34</v>
          </cell>
          <cell r="C22">
            <v>-9.8333333333333342E-2</v>
          </cell>
        </row>
        <row r="23">
          <cell r="A23" t="str">
            <v>MAM 2017</v>
          </cell>
          <cell r="B23">
            <v>0.2</v>
          </cell>
          <cell r="C23">
            <v>0.46399999999999997</v>
          </cell>
        </row>
        <row r="24">
          <cell r="A24" t="str">
            <v>JJA 2017</v>
          </cell>
          <cell r="B24">
            <v>0.14000000000000001</v>
          </cell>
          <cell r="C24">
            <v>0.43099999999999999</v>
          </cell>
        </row>
        <row r="25">
          <cell r="A25" t="str">
            <v>SON 2017</v>
          </cell>
          <cell r="B25">
            <v>-0.65</v>
          </cell>
          <cell r="C25">
            <v>0.11299999999999999</v>
          </cell>
        </row>
        <row r="26">
          <cell r="A26" t="str">
            <v>DJF 2018</v>
          </cell>
          <cell r="B26">
            <v>-0.92</v>
          </cell>
          <cell r="C26">
            <v>4.1333333333333326E-2</v>
          </cell>
        </row>
        <row r="27">
          <cell r="A27" t="str">
            <v>MAM 2018</v>
          </cell>
          <cell r="B27">
            <v>-0.5</v>
          </cell>
          <cell r="C27">
            <v>-2.7000000000000007E-2</v>
          </cell>
        </row>
        <row r="28">
          <cell r="A28" t="str">
            <v>JJA 2018</v>
          </cell>
          <cell r="B28">
            <v>0.09</v>
          </cell>
          <cell r="C28">
            <v>0.10999999999999999</v>
          </cell>
        </row>
        <row r="29">
          <cell r="A29" t="str">
            <v>SON 2018</v>
          </cell>
          <cell r="B29">
            <v>0.76</v>
          </cell>
          <cell r="C29">
            <v>0.59633333333333338</v>
          </cell>
        </row>
        <row r="30">
          <cell r="A30" t="str">
            <v>DJF 2019</v>
          </cell>
          <cell r="B30">
            <v>0.75</v>
          </cell>
          <cell r="C30">
            <v>0.37066666666666664</v>
          </cell>
        </row>
        <row r="31">
          <cell r="A31" t="str">
            <v>MAM 2019</v>
          </cell>
          <cell r="B31">
            <v>0.66</v>
          </cell>
          <cell r="C31">
            <v>0.34033333333333332</v>
          </cell>
        </row>
        <row r="32">
          <cell r="A32" t="str">
            <v>JJA 2019</v>
          </cell>
          <cell r="B32">
            <v>0.28000000000000003</v>
          </cell>
          <cell r="C32">
            <v>0.54599999999999993</v>
          </cell>
        </row>
        <row r="33">
          <cell r="A33" t="str">
            <v>SON 2019</v>
          </cell>
          <cell r="B33">
            <v>0.35</v>
          </cell>
          <cell r="C33">
            <v>0.89733333333333343</v>
          </cell>
        </row>
        <row r="34">
          <cell r="A34" t="str">
            <v>DJF 2020</v>
          </cell>
          <cell r="B34">
            <v>0.5</v>
          </cell>
          <cell r="C34">
            <v>0.15666666666666665</v>
          </cell>
        </row>
        <row r="35">
          <cell r="A35" t="str">
            <v>MAM 2020</v>
          </cell>
          <cell r="B35">
            <v>0.19</v>
          </cell>
          <cell r="C35">
            <v>0.10199999999999999</v>
          </cell>
        </row>
        <row r="36">
          <cell r="A36" t="str">
            <v>JJA 2020</v>
          </cell>
          <cell r="B36">
            <v>-0.41</v>
          </cell>
          <cell r="C36">
            <v>0.19699999999999998</v>
          </cell>
        </row>
        <row r="37">
          <cell r="A37" t="str">
            <v>SON 2020</v>
          </cell>
          <cell r="B37">
            <v>-1.17</v>
          </cell>
          <cell r="C37">
            <v>-3.2000000000000001E-2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04FF-1B6E-4ED5-9E3E-B528745C0B83}">
  <dimension ref="A1:C37"/>
  <sheetViews>
    <sheetView workbookViewId="0">
      <selection activeCell="C1" sqref="C1"/>
    </sheetView>
  </sheetViews>
  <sheetFormatPr defaultRowHeight="14.25" x14ac:dyDescent="0.45"/>
  <cols>
    <col min="1" max="1" width="9.6640625" bestFit="1" customWidth="1"/>
    <col min="2" max="2" width="8.796875" bestFit="1" customWidth="1"/>
    <col min="3" max="3" width="12.33203125" bestFit="1" customWidth="1"/>
  </cols>
  <sheetData>
    <row r="1" spans="1:3" ht="15.75" x14ac:dyDescent="0.45">
      <c r="A1" s="27" t="s">
        <v>160</v>
      </c>
      <c r="B1" s="26" t="s">
        <v>161</v>
      </c>
      <c r="C1" s="25" t="s">
        <v>162</v>
      </c>
    </row>
    <row r="2" spans="1:3" ht="15.75" x14ac:dyDescent="0.5">
      <c r="A2" s="4" t="s">
        <v>112</v>
      </c>
      <c r="B2" s="5">
        <v>-0.86</v>
      </c>
      <c r="C2" s="4">
        <v>-1.6E-2</v>
      </c>
    </row>
    <row r="3" spans="1:3" ht="15.75" x14ac:dyDescent="0.5">
      <c r="A3" s="4" t="s">
        <v>115</v>
      </c>
      <c r="B3" s="6">
        <v>-0.47</v>
      </c>
      <c r="C3" s="4">
        <v>-0.20499999999999999</v>
      </c>
    </row>
    <row r="4" spans="1:3" ht="15.75" x14ac:dyDescent="0.5">
      <c r="A4" s="4" t="s">
        <v>118</v>
      </c>
      <c r="B4" s="6">
        <v>0.25</v>
      </c>
      <c r="C4" s="4">
        <v>0.39966666666666667</v>
      </c>
    </row>
    <row r="5" spans="1:3" ht="15.75" x14ac:dyDescent="0.5">
      <c r="A5" s="4" t="s">
        <v>121</v>
      </c>
      <c r="B5" s="6">
        <v>0.27</v>
      </c>
      <c r="C5" s="4">
        <v>0.15433333333333335</v>
      </c>
    </row>
    <row r="6" spans="1:3" ht="15.75" x14ac:dyDescent="0.5">
      <c r="A6" s="4" t="s">
        <v>114</v>
      </c>
      <c r="B6" s="6">
        <v>-0.43</v>
      </c>
      <c r="C6" s="4">
        <v>0.13066666666666668</v>
      </c>
    </row>
    <row r="7" spans="1:3" ht="15.75" x14ac:dyDescent="0.5">
      <c r="A7" s="4" t="s">
        <v>126</v>
      </c>
      <c r="B7" s="6">
        <v>-0.3</v>
      </c>
      <c r="C7" s="4">
        <v>-0.24</v>
      </c>
    </row>
    <row r="8" spans="1:3" ht="15.75" x14ac:dyDescent="0.5">
      <c r="A8" s="4" t="s">
        <v>129</v>
      </c>
      <c r="B8" s="6">
        <v>-0.4</v>
      </c>
      <c r="C8" s="4">
        <v>-0.29033333333333333</v>
      </c>
    </row>
    <row r="9" spans="1:3" ht="15.75" x14ac:dyDescent="0.5">
      <c r="A9" s="4" t="s">
        <v>132</v>
      </c>
      <c r="B9" s="6">
        <v>-0.18</v>
      </c>
      <c r="C9" s="4">
        <v>-9.2999999999999985E-2</v>
      </c>
    </row>
    <row r="10" spans="1:3" ht="15.75" x14ac:dyDescent="0.5">
      <c r="A10" s="4" t="s">
        <v>117</v>
      </c>
      <c r="B10" s="6">
        <v>-0.42</v>
      </c>
      <c r="C10" s="4">
        <v>-1.6333333333333339E-2</v>
      </c>
    </row>
    <row r="11" spans="1:3" ht="15.75" x14ac:dyDescent="0.5">
      <c r="A11" s="4" t="s">
        <v>136</v>
      </c>
      <c r="B11" s="6">
        <v>0.04</v>
      </c>
      <c r="C11" s="4">
        <v>-0.10033333333333333</v>
      </c>
    </row>
    <row r="12" spans="1:3" ht="15.75" x14ac:dyDescent="0.5">
      <c r="A12" s="4" t="s">
        <v>138</v>
      </c>
      <c r="B12" s="6">
        <v>0.05</v>
      </c>
      <c r="C12" s="4">
        <v>-0.25433333333333336</v>
      </c>
    </row>
    <row r="13" spans="1:3" ht="15.75" x14ac:dyDescent="0.5">
      <c r="A13" s="4" t="s">
        <v>140</v>
      </c>
      <c r="B13" s="7">
        <v>0.49</v>
      </c>
      <c r="C13" s="4">
        <v>1.9999999999999987E-3</v>
      </c>
    </row>
    <row r="14" spans="1:3" ht="15.75" x14ac:dyDescent="0.5">
      <c r="A14" s="4" t="s">
        <v>120</v>
      </c>
      <c r="B14" s="7">
        <v>0.55000000000000004</v>
      </c>
      <c r="C14" s="4">
        <v>-0.13299999999999998</v>
      </c>
    </row>
    <row r="15" spans="1:3" ht="15.75" x14ac:dyDescent="0.5">
      <c r="A15" s="4" t="s">
        <v>142</v>
      </c>
      <c r="B15" s="7">
        <v>0.7</v>
      </c>
      <c r="C15" s="4">
        <v>-3.0000000000000027E-3</v>
      </c>
    </row>
    <row r="16" spans="1:3" ht="15.75" x14ac:dyDescent="0.5">
      <c r="A16" s="4" t="s">
        <v>145</v>
      </c>
      <c r="B16" s="7">
        <v>1.52</v>
      </c>
      <c r="C16" s="4">
        <v>0.36266666666666669</v>
      </c>
    </row>
    <row r="17" spans="1:3" ht="15.75" x14ac:dyDescent="0.5">
      <c r="A17" s="4" t="s">
        <v>147</v>
      </c>
      <c r="B17" s="7">
        <v>2.42</v>
      </c>
      <c r="C17" s="4">
        <v>0.37466666666666665</v>
      </c>
    </row>
    <row r="18" spans="1:3" ht="15.75" x14ac:dyDescent="0.5">
      <c r="A18" s="4" t="s">
        <v>123</v>
      </c>
      <c r="B18" s="7">
        <v>2.48</v>
      </c>
      <c r="C18" s="4">
        <v>0.14266666666666669</v>
      </c>
    </row>
    <row r="19" spans="1:3" ht="15.75" x14ac:dyDescent="0.5">
      <c r="A19" s="4" t="s">
        <v>143</v>
      </c>
      <c r="B19" s="7">
        <v>0.94</v>
      </c>
      <c r="C19" s="4">
        <v>7.9999999999999932E-3</v>
      </c>
    </row>
    <row r="20" spans="1:3" ht="15.75" x14ac:dyDescent="0.5">
      <c r="A20" s="4" t="s">
        <v>150</v>
      </c>
      <c r="B20" s="6">
        <v>-0.36</v>
      </c>
      <c r="C20" s="4">
        <v>-0.54833333333333334</v>
      </c>
    </row>
    <row r="21" spans="1:3" ht="15.75" x14ac:dyDescent="0.5">
      <c r="A21" s="4" t="s">
        <v>151</v>
      </c>
      <c r="B21" s="5">
        <v>-0.69</v>
      </c>
      <c r="C21" s="4">
        <v>-0.39699999999999996</v>
      </c>
    </row>
    <row r="22" spans="1:3" ht="15.75" x14ac:dyDescent="0.5">
      <c r="A22" s="4" t="s">
        <v>125</v>
      </c>
      <c r="B22" s="6">
        <v>-0.34</v>
      </c>
      <c r="C22" s="4">
        <v>-9.8333333333333342E-2</v>
      </c>
    </row>
    <row r="23" spans="1:3" ht="15.75" x14ac:dyDescent="0.5">
      <c r="A23" s="4" t="s">
        <v>144</v>
      </c>
      <c r="B23" s="6">
        <v>0.2</v>
      </c>
      <c r="C23" s="4">
        <v>0.46399999999999997</v>
      </c>
    </row>
    <row r="24" spans="1:3" ht="15.75" x14ac:dyDescent="0.5">
      <c r="A24" s="4" t="s">
        <v>152</v>
      </c>
      <c r="B24" s="6">
        <v>0.14000000000000001</v>
      </c>
      <c r="C24" s="4">
        <v>0.43099999999999999</v>
      </c>
    </row>
    <row r="25" spans="1:3" ht="15.75" x14ac:dyDescent="0.5">
      <c r="A25" s="4" t="s">
        <v>153</v>
      </c>
      <c r="B25" s="5">
        <v>-0.65</v>
      </c>
      <c r="C25" s="4">
        <v>0.11299999999999999</v>
      </c>
    </row>
    <row r="26" spans="1:3" ht="15.75" x14ac:dyDescent="0.5">
      <c r="A26" s="4" t="s">
        <v>128</v>
      </c>
      <c r="B26" s="5">
        <v>-0.92</v>
      </c>
      <c r="C26" s="4">
        <v>4.1333333333333326E-2</v>
      </c>
    </row>
    <row r="27" spans="1:3" ht="15.75" x14ac:dyDescent="0.5">
      <c r="A27" s="4" t="s">
        <v>146</v>
      </c>
      <c r="B27" s="5">
        <v>-0.5</v>
      </c>
      <c r="C27" s="4">
        <v>-2.7000000000000007E-2</v>
      </c>
    </row>
    <row r="28" spans="1:3" ht="15.75" x14ac:dyDescent="0.5">
      <c r="A28" s="4" t="s">
        <v>154</v>
      </c>
      <c r="B28" s="6">
        <v>0.09</v>
      </c>
      <c r="C28" s="4">
        <v>0.10999999999999999</v>
      </c>
    </row>
    <row r="29" spans="1:3" ht="15.75" x14ac:dyDescent="0.5">
      <c r="A29" s="4" t="s">
        <v>157</v>
      </c>
      <c r="B29" s="7">
        <v>0.76</v>
      </c>
      <c r="C29" s="4">
        <v>0.59633333333333338</v>
      </c>
    </row>
    <row r="30" spans="1:3" ht="15.75" x14ac:dyDescent="0.5">
      <c r="A30" s="4" t="s">
        <v>131</v>
      </c>
      <c r="B30" s="7">
        <v>0.75</v>
      </c>
      <c r="C30" s="4">
        <v>0.37066666666666664</v>
      </c>
    </row>
    <row r="31" spans="1:3" ht="15.75" x14ac:dyDescent="0.5">
      <c r="A31" s="4" t="s">
        <v>148</v>
      </c>
      <c r="B31" s="7">
        <v>0.66</v>
      </c>
      <c r="C31" s="4">
        <v>0.34033333333333332</v>
      </c>
    </row>
    <row r="32" spans="1:3" ht="15.75" x14ac:dyDescent="0.5">
      <c r="A32" s="4" t="s">
        <v>155</v>
      </c>
      <c r="B32" s="6">
        <v>0.28000000000000003</v>
      </c>
      <c r="C32" s="4">
        <v>0.54599999999999993</v>
      </c>
    </row>
    <row r="33" spans="1:3" ht="15.75" x14ac:dyDescent="0.5">
      <c r="A33" s="4" t="s">
        <v>158</v>
      </c>
      <c r="B33" s="6">
        <v>0.35</v>
      </c>
      <c r="C33" s="4">
        <v>0.89733333333333343</v>
      </c>
    </row>
    <row r="34" spans="1:3" ht="15.75" x14ac:dyDescent="0.5">
      <c r="A34" s="4" t="s">
        <v>134</v>
      </c>
      <c r="B34" s="6">
        <v>0.5</v>
      </c>
      <c r="C34" s="4">
        <v>0.15666666666666665</v>
      </c>
    </row>
    <row r="35" spans="1:3" ht="15.75" x14ac:dyDescent="0.5">
      <c r="A35" s="4" t="s">
        <v>149</v>
      </c>
      <c r="B35" s="6">
        <v>0.19</v>
      </c>
      <c r="C35" s="4">
        <v>0.10199999999999999</v>
      </c>
    </row>
    <row r="36" spans="1:3" ht="15.75" x14ac:dyDescent="0.5">
      <c r="A36" s="4" t="s">
        <v>156</v>
      </c>
      <c r="B36" s="6">
        <v>-0.41</v>
      </c>
      <c r="C36" s="4">
        <v>0.19699999999999998</v>
      </c>
    </row>
    <row r="37" spans="1:3" ht="15.75" x14ac:dyDescent="0.5">
      <c r="A37" s="4" t="s">
        <v>159</v>
      </c>
      <c r="B37" s="5">
        <v>-1.17</v>
      </c>
      <c r="C37" s="4">
        <v>-3.2000000000000001E-2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CC81-11D0-4B72-87D8-F7681DA9E66D}">
  <dimension ref="A1:R88"/>
  <sheetViews>
    <sheetView topLeftCell="A5" zoomScale="55" zoomScaleNormal="55" workbookViewId="0">
      <selection activeCell="AA20" sqref="AA20"/>
    </sheetView>
  </sheetViews>
  <sheetFormatPr defaultRowHeight="14.25" x14ac:dyDescent="0.45"/>
  <cols>
    <col min="1" max="1" width="11.06640625" bestFit="1" customWidth="1"/>
    <col min="2" max="2" width="13.59765625" bestFit="1" customWidth="1"/>
    <col min="3" max="3" width="9.265625" bestFit="1" customWidth="1"/>
    <col min="4" max="4" width="13.59765625" bestFit="1" customWidth="1"/>
    <col min="12" max="12" width="11.59765625" bestFit="1" customWidth="1"/>
    <col min="18" max="18" width="11.59765625" bestFit="1" customWidth="1"/>
  </cols>
  <sheetData>
    <row r="1" spans="1:18" x14ac:dyDescent="0.45">
      <c r="A1" s="9" t="s">
        <v>180</v>
      </c>
      <c r="B1" s="9" t="s">
        <v>177</v>
      </c>
      <c r="C1" s="9" t="s">
        <v>0</v>
      </c>
      <c r="D1" s="9" t="s">
        <v>181</v>
      </c>
    </row>
    <row r="2" spans="1:18" x14ac:dyDescent="0.45">
      <c r="A2" s="9">
        <v>1</v>
      </c>
      <c r="B2" s="9">
        <v>2012</v>
      </c>
      <c r="C2" s="9" t="s">
        <v>119</v>
      </c>
      <c r="D2" s="9">
        <v>1</v>
      </c>
      <c r="Q2" s="11" t="s">
        <v>182</v>
      </c>
      <c r="R2">
        <f>SUM(D18, D3, D6, D7, D12, D13, D14)</f>
        <v>27</v>
      </c>
    </row>
    <row r="3" spans="1:18" x14ac:dyDescent="0.45">
      <c r="A3" s="9">
        <v>2</v>
      </c>
      <c r="B3" s="9">
        <v>2013</v>
      </c>
      <c r="C3" s="9" t="s">
        <v>183</v>
      </c>
      <c r="D3" s="9">
        <v>3</v>
      </c>
      <c r="Q3" t="s">
        <v>184</v>
      </c>
      <c r="R3">
        <f>SUM(D2,D4,D8,D15,D16,D17)</f>
        <v>15</v>
      </c>
    </row>
    <row r="4" spans="1:18" x14ac:dyDescent="0.45">
      <c r="A4" s="9">
        <v>3</v>
      </c>
      <c r="B4" s="9">
        <v>2013</v>
      </c>
      <c r="C4" s="9" t="s">
        <v>124</v>
      </c>
      <c r="D4" s="9">
        <v>1</v>
      </c>
      <c r="Q4" t="s">
        <v>185</v>
      </c>
      <c r="R4">
        <f>SUM(D5,D9,D10,D11)</f>
        <v>14</v>
      </c>
    </row>
    <row r="5" spans="1:18" x14ac:dyDescent="0.45">
      <c r="A5" s="9">
        <v>4</v>
      </c>
      <c r="B5" s="9">
        <v>2013</v>
      </c>
      <c r="C5" s="9" t="s">
        <v>186</v>
      </c>
      <c r="D5" s="9">
        <v>2</v>
      </c>
      <c r="Q5" t="s">
        <v>187</v>
      </c>
      <c r="R5">
        <v>0</v>
      </c>
    </row>
    <row r="6" spans="1:18" x14ac:dyDescent="0.45">
      <c r="A6" s="9">
        <v>5</v>
      </c>
      <c r="B6" s="9">
        <v>2014</v>
      </c>
      <c r="C6" s="9" t="s">
        <v>183</v>
      </c>
      <c r="D6" s="9">
        <v>6</v>
      </c>
    </row>
    <row r="7" spans="1:18" x14ac:dyDescent="0.45">
      <c r="A7" s="9">
        <v>6</v>
      </c>
      <c r="B7" s="9">
        <v>2015</v>
      </c>
      <c r="C7" s="9" t="s">
        <v>188</v>
      </c>
      <c r="D7" s="9">
        <v>1</v>
      </c>
      <c r="F7" t="s">
        <v>0</v>
      </c>
      <c r="G7" t="s">
        <v>181</v>
      </c>
    </row>
    <row r="8" spans="1:18" x14ac:dyDescent="0.45">
      <c r="A8" s="9">
        <v>7</v>
      </c>
      <c r="B8" s="9">
        <v>2016</v>
      </c>
      <c r="C8" s="9" t="s">
        <v>124</v>
      </c>
      <c r="D8" s="9">
        <v>3</v>
      </c>
      <c r="F8" t="s">
        <v>113</v>
      </c>
      <c r="G8">
        <f>SUM(B24,D24,F24,H24,J24,L24,N24,P24,R24)</f>
        <v>11</v>
      </c>
    </row>
    <row r="9" spans="1:18" x14ac:dyDescent="0.45">
      <c r="A9" s="9">
        <v>8</v>
      </c>
      <c r="B9" s="9">
        <v>2016</v>
      </c>
      <c r="C9" s="9" t="s">
        <v>186</v>
      </c>
      <c r="D9" s="9">
        <v>5</v>
      </c>
      <c r="F9" t="s">
        <v>116</v>
      </c>
      <c r="G9">
        <f t="shared" ref="G9:G19" si="0">SUM(B25,D25,F25,H25,J25,L25,N25,P25,R25)</f>
        <v>8</v>
      </c>
    </row>
    <row r="10" spans="1:18" x14ac:dyDescent="0.45">
      <c r="A10" s="9">
        <v>9</v>
      </c>
      <c r="B10" s="9">
        <v>2016</v>
      </c>
      <c r="C10" s="9" t="s">
        <v>189</v>
      </c>
      <c r="D10" s="9">
        <v>3</v>
      </c>
      <c r="F10" t="s">
        <v>119</v>
      </c>
      <c r="G10">
        <f t="shared" si="0"/>
        <v>2</v>
      </c>
    </row>
    <row r="11" spans="1:18" x14ac:dyDescent="0.45">
      <c r="A11" s="9">
        <v>10</v>
      </c>
      <c r="B11" s="9">
        <v>2017</v>
      </c>
      <c r="C11" s="9" t="s">
        <v>186</v>
      </c>
      <c r="D11" s="9">
        <v>4</v>
      </c>
      <c r="F11" t="s">
        <v>122</v>
      </c>
      <c r="G11">
        <f t="shared" si="0"/>
        <v>1</v>
      </c>
    </row>
    <row r="12" spans="1:18" x14ac:dyDescent="0.45">
      <c r="A12" s="9">
        <v>11</v>
      </c>
      <c r="B12" s="9">
        <v>2017</v>
      </c>
      <c r="C12" s="9" t="s">
        <v>190</v>
      </c>
      <c r="D12" s="9">
        <v>4</v>
      </c>
      <c r="F12" t="s">
        <v>124</v>
      </c>
      <c r="G12">
        <f t="shared" si="0"/>
        <v>13</v>
      </c>
    </row>
    <row r="13" spans="1:18" x14ac:dyDescent="0.45">
      <c r="A13" s="9">
        <v>12</v>
      </c>
      <c r="B13" s="9">
        <v>2018</v>
      </c>
      <c r="C13" s="9" t="s">
        <v>183</v>
      </c>
      <c r="D13" s="9">
        <v>2</v>
      </c>
      <c r="F13" t="s">
        <v>127</v>
      </c>
      <c r="G13">
        <f t="shared" si="0"/>
        <v>11</v>
      </c>
    </row>
    <row r="14" spans="1:18" x14ac:dyDescent="0.45">
      <c r="A14" s="9">
        <v>13</v>
      </c>
      <c r="B14" s="9">
        <v>2018</v>
      </c>
      <c r="C14" s="9" t="s">
        <v>188</v>
      </c>
      <c r="D14" s="9">
        <v>7</v>
      </c>
      <c r="F14" t="s">
        <v>130</v>
      </c>
      <c r="G14">
        <f t="shared" si="0"/>
        <v>3</v>
      </c>
    </row>
    <row r="15" spans="1:18" x14ac:dyDescent="0.45">
      <c r="A15" s="9">
        <v>14</v>
      </c>
      <c r="B15" s="9">
        <v>2018</v>
      </c>
      <c r="C15" s="9" t="s">
        <v>124</v>
      </c>
      <c r="D15" s="9">
        <v>8</v>
      </c>
      <c r="F15" t="s">
        <v>133</v>
      </c>
      <c r="G15">
        <f t="shared" si="0"/>
        <v>0</v>
      </c>
    </row>
    <row r="16" spans="1:18" x14ac:dyDescent="0.45">
      <c r="A16" s="9">
        <v>15</v>
      </c>
      <c r="B16" s="9">
        <v>2019</v>
      </c>
      <c r="C16" s="9" t="s">
        <v>191</v>
      </c>
      <c r="D16" s="9">
        <v>1</v>
      </c>
      <c r="F16" t="s">
        <v>135</v>
      </c>
      <c r="G16">
        <f t="shared" si="0"/>
        <v>0</v>
      </c>
    </row>
    <row r="17" spans="1:18" x14ac:dyDescent="0.45">
      <c r="A17" s="9">
        <v>16</v>
      </c>
      <c r="B17" s="9">
        <v>2019</v>
      </c>
      <c r="C17" s="9" t="s">
        <v>124</v>
      </c>
      <c r="D17" s="9">
        <v>1</v>
      </c>
      <c r="F17" t="s">
        <v>137</v>
      </c>
      <c r="G17">
        <f t="shared" si="0"/>
        <v>0</v>
      </c>
    </row>
    <row r="18" spans="1:18" x14ac:dyDescent="0.45">
      <c r="A18" s="9">
        <v>17</v>
      </c>
      <c r="B18" s="9">
        <v>2020</v>
      </c>
      <c r="C18" s="9" t="s">
        <v>190</v>
      </c>
      <c r="D18" s="9">
        <v>4</v>
      </c>
      <c r="F18" t="s">
        <v>139</v>
      </c>
      <c r="G18">
        <f t="shared" si="0"/>
        <v>0</v>
      </c>
    </row>
    <row r="19" spans="1:18" x14ac:dyDescent="0.45">
      <c r="C19" s="9" t="s">
        <v>192</v>
      </c>
      <c r="D19" s="9">
        <f>SUM(D2:D18)</f>
        <v>56</v>
      </c>
      <c r="F19" t="s">
        <v>141</v>
      </c>
      <c r="G19">
        <f t="shared" si="0"/>
        <v>8</v>
      </c>
    </row>
    <row r="22" spans="1:18" x14ac:dyDescent="0.45">
      <c r="A22" s="34">
        <v>2012</v>
      </c>
      <c r="B22" s="34"/>
      <c r="C22" s="34">
        <v>2013</v>
      </c>
      <c r="D22" s="34"/>
      <c r="E22" s="31">
        <v>2014</v>
      </c>
      <c r="F22" s="32"/>
      <c r="G22" s="31">
        <v>2015</v>
      </c>
      <c r="H22" s="32"/>
      <c r="I22" s="31">
        <v>2016</v>
      </c>
      <c r="J22" s="32"/>
      <c r="K22" s="31">
        <v>2017</v>
      </c>
      <c r="L22" s="32"/>
      <c r="M22" s="31">
        <v>2018</v>
      </c>
      <c r="N22" s="32"/>
      <c r="O22" s="31">
        <v>2019</v>
      </c>
      <c r="P22" s="32"/>
      <c r="Q22" s="31">
        <v>2020</v>
      </c>
      <c r="R22" s="32"/>
    </row>
    <row r="23" spans="1:18" x14ac:dyDescent="0.45">
      <c r="A23" s="9" t="s">
        <v>0</v>
      </c>
      <c r="B23" s="9" t="s">
        <v>193</v>
      </c>
      <c r="C23" s="9" t="s">
        <v>0</v>
      </c>
      <c r="D23" s="9" t="s">
        <v>193</v>
      </c>
      <c r="E23" s="9" t="s">
        <v>0</v>
      </c>
      <c r="F23" s="9" t="s">
        <v>193</v>
      </c>
      <c r="G23" s="9" t="s">
        <v>0</v>
      </c>
      <c r="H23" s="9" t="s">
        <v>193</v>
      </c>
      <c r="I23" s="9" t="s">
        <v>0</v>
      </c>
      <c r="J23" s="9" t="s">
        <v>193</v>
      </c>
      <c r="K23" s="9" t="s">
        <v>0</v>
      </c>
      <c r="L23" s="9" t="s">
        <v>193</v>
      </c>
      <c r="M23" s="9" t="s">
        <v>0</v>
      </c>
      <c r="N23" s="9" t="s">
        <v>193</v>
      </c>
      <c r="O23" s="9" t="s">
        <v>0</v>
      </c>
      <c r="P23" s="9" t="s">
        <v>193</v>
      </c>
      <c r="Q23" s="9" t="s">
        <v>0</v>
      </c>
      <c r="R23" s="9" t="s">
        <v>193</v>
      </c>
    </row>
    <row r="24" spans="1:18" x14ac:dyDescent="0.45">
      <c r="A24" s="9" t="s">
        <v>183</v>
      </c>
      <c r="B24" s="9">
        <v>0</v>
      </c>
      <c r="C24" s="9" t="s">
        <v>183</v>
      </c>
      <c r="D24" s="9">
        <v>3</v>
      </c>
      <c r="E24" s="9" t="s">
        <v>183</v>
      </c>
      <c r="F24" s="9">
        <v>6</v>
      </c>
      <c r="G24" s="9" t="s">
        <v>183</v>
      </c>
      <c r="H24" s="9">
        <v>0</v>
      </c>
      <c r="I24" s="9" t="s">
        <v>183</v>
      </c>
      <c r="J24" s="9">
        <v>0</v>
      </c>
      <c r="K24" s="9" t="s">
        <v>183</v>
      </c>
      <c r="L24" s="9">
        <v>0</v>
      </c>
      <c r="M24" s="9" t="s">
        <v>183</v>
      </c>
      <c r="N24" s="9">
        <v>2</v>
      </c>
      <c r="O24" s="9" t="s">
        <v>183</v>
      </c>
      <c r="P24" s="9">
        <v>0</v>
      </c>
      <c r="Q24" s="9" t="s">
        <v>183</v>
      </c>
      <c r="R24" s="9">
        <v>0</v>
      </c>
    </row>
    <row r="25" spans="1:18" x14ac:dyDescent="0.45">
      <c r="A25" s="9" t="s">
        <v>194</v>
      </c>
      <c r="B25" s="9">
        <v>0</v>
      </c>
      <c r="C25" s="9" t="s">
        <v>194</v>
      </c>
      <c r="D25" s="9">
        <v>0</v>
      </c>
      <c r="E25" s="9" t="s">
        <v>194</v>
      </c>
      <c r="F25" s="9">
        <v>0</v>
      </c>
      <c r="G25" s="9" t="s">
        <v>194</v>
      </c>
      <c r="H25" s="9">
        <v>1</v>
      </c>
      <c r="I25" s="9" t="s">
        <v>194</v>
      </c>
      <c r="J25" s="9">
        <v>0</v>
      </c>
      <c r="K25" s="9" t="s">
        <v>194</v>
      </c>
      <c r="L25" s="9">
        <v>0</v>
      </c>
      <c r="M25" s="9" t="s">
        <v>194</v>
      </c>
      <c r="N25" s="9">
        <v>7</v>
      </c>
      <c r="O25" s="9" t="s">
        <v>194</v>
      </c>
      <c r="P25" s="9">
        <v>0</v>
      </c>
      <c r="Q25" s="9" t="s">
        <v>194</v>
      </c>
      <c r="R25" s="9">
        <v>0</v>
      </c>
    </row>
    <row r="26" spans="1:18" x14ac:dyDescent="0.45">
      <c r="A26" s="9" t="s">
        <v>119</v>
      </c>
      <c r="B26" s="9">
        <v>1</v>
      </c>
      <c r="C26" s="9" t="s">
        <v>119</v>
      </c>
      <c r="D26" s="9">
        <v>1</v>
      </c>
      <c r="E26" s="9" t="s">
        <v>119</v>
      </c>
      <c r="F26" s="9">
        <v>0</v>
      </c>
      <c r="G26" s="9" t="s">
        <v>119</v>
      </c>
      <c r="H26" s="9">
        <v>0</v>
      </c>
      <c r="I26" s="9" t="s">
        <v>119</v>
      </c>
      <c r="J26" s="9">
        <v>0</v>
      </c>
      <c r="K26" s="9" t="s">
        <v>119</v>
      </c>
      <c r="L26" s="9">
        <v>0</v>
      </c>
      <c r="M26" s="9" t="s">
        <v>119</v>
      </c>
      <c r="N26" s="9">
        <v>0</v>
      </c>
      <c r="O26" s="9" t="s">
        <v>119</v>
      </c>
      <c r="P26" s="9">
        <v>0</v>
      </c>
      <c r="Q26" s="9" t="s">
        <v>119</v>
      </c>
      <c r="R26" s="9">
        <v>0</v>
      </c>
    </row>
    <row r="27" spans="1:18" x14ac:dyDescent="0.45">
      <c r="A27" s="9" t="s">
        <v>191</v>
      </c>
      <c r="B27" s="9">
        <v>0</v>
      </c>
      <c r="C27" s="9" t="s">
        <v>191</v>
      </c>
      <c r="D27" s="9">
        <v>0</v>
      </c>
      <c r="E27" s="9" t="s">
        <v>191</v>
      </c>
      <c r="F27" s="9">
        <v>0</v>
      </c>
      <c r="G27" s="9" t="s">
        <v>191</v>
      </c>
      <c r="H27" s="9">
        <v>0</v>
      </c>
      <c r="I27" s="9" t="s">
        <v>191</v>
      </c>
      <c r="J27" s="9">
        <v>0</v>
      </c>
      <c r="K27" s="9" t="s">
        <v>191</v>
      </c>
      <c r="L27" s="9">
        <v>0</v>
      </c>
      <c r="M27" s="9" t="s">
        <v>191</v>
      </c>
      <c r="N27" s="9">
        <v>0</v>
      </c>
      <c r="O27" s="9" t="s">
        <v>191</v>
      </c>
      <c r="P27" s="9">
        <v>1</v>
      </c>
      <c r="Q27" s="9" t="s">
        <v>191</v>
      </c>
      <c r="R27" s="9">
        <v>0</v>
      </c>
    </row>
    <row r="28" spans="1:18" x14ac:dyDescent="0.45">
      <c r="A28" s="9" t="s">
        <v>124</v>
      </c>
      <c r="B28" s="9">
        <v>0</v>
      </c>
      <c r="C28" s="9" t="s">
        <v>124</v>
      </c>
      <c r="D28" s="9">
        <v>1</v>
      </c>
      <c r="E28" s="9" t="s">
        <v>124</v>
      </c>
      <c r="F28" s="9">
        <v>0</v>
      </c>
      <c r="G28" s="9" t="s">
        <v>124</v>
      </c>
      <c r="H28" s="9">
        <v>0</v>
      </c>
      <c r="I28" s="9" t="s">
        <v>124</v>
      </c>
      <c r="J28" s="9">
        <v>3</v>
      </c>
      <c r="K28" s="9" t="s">
        <v>124</v>
      </c>
      <c r="L28" s="9">
        <v>0</v>
      </c>
      <c r="M28" s="9" t="s">
        <v>124</v>
      </c>
      <c r="N28" s="9">
        <v>8</v>
      </c>
      <c r="O28" s="9" t="s">
        <v>124</v>
      </c>
      <c r="P28" s="9">
        <v>1</v>
      </c>
      <c r="Q28" s="9" t="s">
        <v>124</v>
      </c>
      <c r="R28" s="9">
        <v>0</v>
      </c>
    </row>
    <row r="29" spans="1:18" x14ac:dyDescent="0.45">
      <c r="A29" s="9" t="s">
        <v>186</v>
      </c>
      <c r="B29" s="9">
        <v>0</v>
      </c>
      <c r="C29" s="9" t="s">
        <v>186</v>
      </c>
      <c r="D29" s="9">
        <v>2</v>
      </c>
      <c r="E29" s="9" t="s">
        <v>186</v>
      </c>
      <c r="F29" s="9">
        <v>0</v>
      </c>
      <c r="G29" s="9" t="s">
        <v>186</v>
      </c>
      <c r="H29" s="9">
        <v>0</v>
      </c>
      <c r="I29" s="9" t="s">
        <v>186</v>
      </c>
      <c r="J29" s="9">
        <v>5</v>
      </c>
      <c r="K29" s="9" t="s">
        <v>186</v>
      </c>
      <c r="L29" s="9">
        <v>4</v>
      </c>
      <c r="M29" s="9" t="s">
        <v>186</v>
      </c>
      <c r="N29" s="9">
        <v>0</v>
      </c>
      <c r="O29" s="9" t="s">
        <v>186</v>
      </c>
      <c r="P29" s="9">
        <v>0</v>
      </c>
      <c r="Q29" s="9" t="s">
        <v>186</v>
      </c>
      <c r="R29" s="9">
        <v>0</v>
      </c>
    </row>
    <row r="30" spans="1:18" x14ac:dyDescent="0.45">
      <c r="A30" s="9" t="s">
        <v>189</v>
      </c>
      <c r="B30" s="9">
        <v>0</v>
      </c>
      <c r="C30" s="9" t="s">
        <v>189</v>
      </c>
      <c r="D30" s="9">
        <v>0</v>
      </c>
      <c r="E30" s="9" t="s">
        <v>189</v>
      </c>
      <c r="F30" s="9">
        <v>0</v>
      </c>
      <c r="G30" s="9" t="s">
        <v>189</v>
      </c>
      <c r="H30" s="9">
        <v>0</v>
      </c>
      <c r="I30" s="9" t="s">
        <v>189</v>
      </c>
      <c r="J30" s="9">
        <v>3</v>
      </c>
      <c r="K30" s="9" t="s">
        <v>189</v>
      </c>
      <c r="L30" s="9">
        <v>0</v>
      </c>
      <c r="M30" s="9" t="s">
        <v>189</v>
      </c>
      <c r="N30" s="9">
        <v>0</v>
      </c>
      <c r="O30" s="9" t="s">
        <v>189</v>
      </c>
      <c r="P30" s="9">
        <v>0</v>
      </c>
      <c r="Q30" s="9" t="s">
        <v>189</v>
      </c>
      <c r="R30" s="9">
        <v>0</v>
      </c>
    </row>
    <row r="31" spans="1:18" x14ac:dyDescent="0.45">
      <c r="A31" s="9" t="s">
        <v>195</v>
      </c>
      <c r="B31" s="9">
        <v>0</v>
      </c>
      <c r="C31" s="9" t="s">
        <v>195</v>
      </c>
      <c r="D31" s="9">
        <v>0</v>
      </c>
      <c r="E31" s="9" t="s">
        <v>195</v>
      </c>
      <c r="F31" s="9">
        <v>0</v>
      </c>
      <c r="G31" s="9" t="s">
        <v>195</v>
      </c>
      <c r="H31" s="9">
        <v>0</v>
      </c>
      <c r="I31" s="9" t="s">
        <v>195</v>
      </c>
      <c r="J31" s="9">
        <v>0</v>
      </c>
      <c r="K31" s="9" t="s">
        <v>195</v>
      </c>
      <c r="L31" s="9">
        <v>0</v>
      </c>
      <c r="M31" s="9" t="s">
        <v>195</v>
      </c>
      <c r="N31" s="9">
        <v>0</v>
      </c>
      <c r="O31" s="9" t="s">
        <v>195</v>
      </c>
      <c r="P31" s="9">
        <v>0</v>
      </c>
      <c r="Q31" s="9" t="s">
        <v>195</v>
      </c>
      <c r="R31" s="9">
        <v>0</v>
      </c>
    </row>
    <row r="32" spans="1:18" x14ac:dyDescent="0.45">
      <c r="A32" s="9" t="s">
        <v>196</v>
      </c>
      <c r="B32" s="9">
        <v>0</v>
      </c>
      <c r="C32" s="9" t="s">
        <v>196</v>
      </c>
      <c r="D32" s="9">
        <v>0</v>
      </c>
      <c r="E32" s="9" t="s">
        <v>196</v>
      </c>
      <c r="F32" s="9">
        <v>0</v>
      </c>
      <c r="G32" s="9" t="s">
        <v>196</v>
      </c>
      <c r="H32" s="9">
        <v>0</v>
      </c>
      <c r="I32" s="9" t="s">
        <v>196</v>
      </c>
      <c r="J32" s="9">
        <v>0</v>
      </c>
      <c r="K32" s="9" t="s">
        <v>196</v>
      </c>
      <c r="L32" s="9">
        <v>0</v>
      </c>
      <c r="M32" s="9" t="s">
        <v>196</v>
      </c>
      <c r="N32" s="9">
        <v>0</v>
      </c>
      <c r="O32" s="9" t="s">
        <v>196</v>
      </c>
      <c r="P32" s="9">
        <v>0</v>
      </c>
      <c r="Q32" s="9" t="s">
        <v>196</v>
      </c>
      <c r="R32" s="9">
        <v>0</v>
      </c>
    </row>
    <row r="33" spans="1:18" x14ac:dyDescent="0.45">
      <c r="A33" s="9" t="s">
        <v>197</v>
      </c>
      <c r="B33" s="9">
        <v>0</v>
      </c>
      <c r="C33" s="9" t="s">
        <v>197</v>
      </c>
      <c r="D33" s="9">
        <v>0</v>
      </c>
      <c r="E33" s="9" t="s">
        <v>197</v>
      </c>
      <c r="F33" s="9">
        <v>0</v>
      </c>
      <c r="G33" s="9" t="s">
        <v>197</v>
      </c>
      <c r="H33" s="9">
        <v>0</v>
      </c>
      <c r="I33" s="9" t="s">
        <v>197</v>
      </c>
      <c r="J33" s="9">
        <v>0</v>
      </c>
      <c r="K33" s="9" t="s">
        <v>197</v>
      </c>
      <c r="L33" s="9">
        <v>0</v>
      </c>
      <c r="M33" s="9" t="s">
        <v>197</v>
      </c>
      <c r="N33" s="9">
        <v>0</v>
      </c>
      <c r="O33" s="9" t="s">
        <v>197</v>
      </c>
      <c r="P33" s="9">
        <v>0</v>
      </c>
      <c r="Q33" s="9" t="s">
        <v>197</v>
      </c>
      <c r="R33" s="9">
        <v>0</v>
      </c>
    </row>
    <row r="34" spans="1:18" x14ac:dyDescent="0.45">
      <c r="A34" s="9" t="s">
        <v>198</v>
      </c>
      <c r="B34" s="9">
        <v>0</v>
      </c>
      <c r="C34" s="9" t="s">
        <v>198</v>
      </c>
      <c r="D34" s="9">
        <v>0</v>
      </c>
      <c r="E34" s="9" t="s">
        <v>198</v>
      </c>
      <c r="F34" s="9">
        <v>0</v>
      </c>
      <c r="G34" s="9" t="s">
        <v>198</v>
      </c>
      <c r="H34" s="9">
        <v>0</v>
      </c>
      <c r="I34" s="9" t="s">
        <v>198</v>
      </c>
      <c r="J34" s="9">
        <v>0</v>
      </c>
      <c r="K34" s="9" t="s">
        <v>198</v>
      </c>
      <c r="L34" s="9">
        <v>0</v>
      </c>
      <c r="M34" s="9" t="s">
        <v>198</v>
      </c>
      <c r="N34" s="9">
        <v>0</v>
      </c>
      <c r="O34" s="9" t="s">
        <v>198</v>
      </c>
      <c r="P34" s="9">
        <v>0</v>
      </c>
      <c r="Q34" s="9" t="s">
        <v>198</v>
      </c>
      <c r="R34" s="9">
        <v>0</v>
      </c>
    </row>
    <row r="35" spans="1:18" x14ac:dyDescent="0.45">
      <c r="A35" s="9" t="s">
        <v>190</v>
      </c>
      <c r="B35" s="9">
        <v>0</v>
      </c>
      <c r="C35" s="9" t="s">
        <v>190</v>
      </c>
      <c r="D35" s="9">
        <v>0</v>
      </c>
      <c r="E35" s="9" t="s">
        <v>190</v>
      </c>
      <c r="F35" s="9">
        <v>0</v>
      </c>
      <c r="G35" s="9" t="s">
        <v>190</v>
      </c>
      <c r="H35" s="9">
        <v>0</v>
      </c>
      <c r="I35" s="9" t="s">
        <v>190</v>
      </c>
      <c r="J35" s="9">
        <v>0</v>
      </c>
      <c r="K35" s="9" t="s">
        <v>190</v>
      </c>
      <c r="L35" s="9">
        <v>4</v>
      </c>
      <c r="M35" s="9" t="s">
        <v>190</v>
      </c>
      <c r="N35" s="9">
        <v>0</v>
      </c>
      <c r="O35" s="9" t="s">
        <v>190</v>
      </c>
      <c r="P35" s="9">
        <v>0</v>
      </c>
      <c r="Q35" s="9" t="s">
        <v>190</v>
      </c>
      <c r="R35" s="9">
        <v>4</v>
      </c>
    </row>
    <row r="36" spans="1:18" x14ac:dyDescent="0.45">
      <c r="A36" s="12" t="s">
        <v>192</v>
      </c>
      <c r="B36">
        <f>SUM(B24:B35)</f>
        <v>1</v>
      </c>
      <c r="D36">
        <f t="shared" ref="D36:R36" si="1">SUM(D24:D35)</f>
        <v>7</v>
      </c>
      <c r="F36">
        <f t="shared" si="1"/>
        <v>6</v>
      </c>
      <c r="H36">
        <f t="shared" si="1"/>
        <v>1</v>
      </c>
      <c r="J36">
        <f t="shared" si="1"/>
        <v>11</v>
      </c>
      <c r="L36">
        <f t="shared" si="1"/>
        <v>8</v>
      </c>
      <c r="N36">
        <f t="shared" si="1"/>
        <v>17</v>
      </c>
      <c r="P36">
        <f t="shared" si="1"/>
        <v>2</v>
      </c>
      <c r="R36">
        <f t="shared" si="1"/>
        <v>4</v>
      </c>
    </row>
    <row r="38" spans="1:18" x14ac:dyDescent="0.45">
      <c r="A38" s="13" t="s">
        <v>177</v>
      </c>
      <c r="B38" t="s">
        <v>199</v>
      </c>
      <c r="L38" t="s">
        <v>160</v>
      </c>
      <c r="M38" s="13" t="s">
        <v>199</v>
      </c>
    </row>
    <row r="39" spans="1:18" x14ac:dyDescent="0.45">
      <c r="A39">
        <v>2012</v>
      </c>
      <c r="B39">
        <v>1</v>
      </c>
      <c r="L39" t="s">
        <v>112</v>
      </c>
      <c r="M39">
        <v>0</v>
      </c>
    </row>
    <row r="40" spans="1:18" x14ac:dyDescent="0.45">
      <c r="A40">
        <v>2013</v>
      </c>
      <c r="B40">
        <v>7</v>
      </c>
      <c r="L40" t="s">
        <v>115</v>
      </c>
      <c r="M40">
        <v>1</v>
      </c>
    </row>
    <row r="41" spans="1:18" x14ac:dyDescent="0.45">
      <c r="A41">
        <v>2014</v>
      </c>
      <c r="B41">
        <v>6</v>
      </c>
      <c r="L41" t="s">
        <v>118</v>
      </c>
      <c r="M41">
        <v>0</v>
      </c>
    </row>
    <row r="42" spans="1:18" x14ac:dyDescent="0.45">
      <c r="A42">
        <v>2015</v>
      </c>
      <c r="B42">
        <v>1</v>
      </c>
      <c r="L42" t="s">
        <v>121</v>
      </c>
      <c r="M42">
        <v>0</v>
      </c>
    </row>
    <row r="43" spans="1:18" x14ac:dyDescent="0.45">
      <c r="A43">
        <v>2016</v>
      </c>
      <c r="B43">
        <v>11</v>
      </c>
      <c r="L43" t="s">
        <v>114</v>
      </c>
      <c r="M43">
        <v>3</v>
      </c>
    </row>
    <row r="44" spans="1:18" x14ac:dyDescent="0.45">
      <c r="A44">
        <v>2017</v>
      </c>
      <c r="B44">
        <v>8</v>
      </c>
      <c r="L44" t="s">
        <v>126</v>
      </c>
      <c r="M44">
        <v>2</v>
      </c>
    </row>
    <row r="45" spans="1:18" x14ac:dyDescent="0.45">
      <c r="A45">
        <v>2018</v>
      </c>
      <c r="B45">
        <v>17</v>
      </c>
      <c r="L45" t="s">
        <v>129</v>
      </c>
      <c r="M45">
        <v>2</v>
      </c>
    </row>
    <row r="46" spans="1:18" x14ac:dyDescent="0.45">
      <c r="A46">
        <v>2019</v>
      </c>
      <c r="B46">
        <v>2</v>
      </c>
      <c r="L46" t="s">
        <v>132</v>
      </c>
      <c r="M46">
        <v>0</v>
      </c>
    </row>
    <row r="47" spans="1:18" x14ac:dyDescent="0.45">
      <c r="A47">
        <v>2020</v>
      </c>
      <c r="B47">
        <v>4</v>
      </c>
      <c r="L47" t="s">
        <v>117</v>
      </c>
      <c r="M47">
        <v>6</v>
      </c>
    </row>
    <row r="48" spans="1:18" x14ac:dyDescent="0.45">
      <c r="L48" t="s">
        <v>136</v>
      </c>
      <c r="M48">
        <v>0</v>
      </c>
    </row>
    <row r="49" spans="1:13" x14ac:dyDescent="0.45">
      <c r="L49" t="s">
        <v>138</v>
      </c>
      <c r="M49">
        <v>0</v>
      </c>
    </row>
    <row r="50" spans="1:13" x14ac:dyDescent="0.45">
      <c r="L50" t="s">
        <v>140</v>
      </c>
      <c r="M50">
        <v>0</v>
      </c>
    </row>
    <row r="51" spans="1:13" x14ac:dyDescent="0.45">
      <c r="L51" t="s">
        <v>120</v>
      </c>
      <c r="M51">
        <v>1</v>
      </c>
    </row>
    <row r="52" spans="1:13" x14ac:dyDescent="0.45">
      <c r="L52" t="s">
        <v>142</v>
      </c>
      <c r="M52">
        <v>0</v>
      </c>
    </row>
    <row r="53" spans="1:13" x14ac:dyDescent="0.45">
      <c r="L53" t="s">
        <v>145</v>
      </c>
      <c r="M53">
        <v>0</v>
      </c>
    </row>
    <row r="54" spans="1:13" x14ac:dyDescent="0.45">
      <c r="L54" t="s">
        <v>147</v>
      </c>
      <c r="M54">
        <v>0</v>
      </c>
    </row>
    <row r="55" spans="1:13" x14ac:dyDescent="0.45">
      <c r="L55" t="s">
        <v>123</v>
      </c>
      <c r="M55">
        <v>0</v>
      </c>
    </row>
    <row r="56" spans="1:13" x14ac:dyDescent="0.45">
      <c r="L56" t="s">
        <v>143</v>
      </c>
      <c r="M56">
        <v>3</v>
      </c>
    </row>
    <row r="57" spans="1:13" x14ac:dyDescent="0.45">
      <c r="A57" s="33" t="s">
        <v>210</v>
      </c>
      <c r="B57" s="33"/>
      <c r="L57" t="s">
        <v>150</v>
      </c>
      <c r="M57">
        <v>8</v>
      </c>
    </row>
    <row r="58" spans="1:13" x14ac:dyDescent="0.45">
      <c r="A58" s="24">
        <v>40969</v>
      </c>
      <c r="B58" s="4">
        <v>1</v>
      </c>
      <c r="L58" t="s">
        <v>151</v>
      </c>
      <c r="M58">
        <v>0</v>
      </c>
    </row>
    <row r="59" spans="1:13" x14ac:dyDescent="0.45">
      <c r="A59" s="24">
        <v>40909</v>
      </c>
      <c r="B59" s="4">
        <v>1</v>
      </c>
      <c r="L59" t="s">
        <v>125</v>
      </c>
      <c r="M59">
        <v>0</v>
      </c>
    </row>
    <row r="60" spans="1:13" x14ac:dyDescent="0.45">
      <c r="A60" s="4" t="s">
        <v>41</v>
      </c>
      <c r="B60" s="4">
        <v>1</v>
      </c>
      <c r="L60" t="s">
        <v>144</v>
      </c>
      <c r="M60">
        <v>0</v>
      </c>
    </row>
    <row r="61" spans="1:13" x14ac:dyDescent="0.45">
      <c r="A61" s="24">
        <v>41426</v>
      </c>
      <c r="B61" s="4">
        <v>1</v>
      </c>
      <c r="L61" t="s">
        <v>152</v>
      </c>
      <c r="M61">
        <v>4</v>
      </c>
    </row>
    <row r="62" spans="1:13" x14ac:dyDescent="0.45">
      <c r="A62" s="24">
        <v>41640</v>
      </c>
      <c r="B62" s="4">
        <v>2</v>
      </c>
      <c r="L62" t="s">
        <v>153</v>
      </c>
      <c r="M62">
        <v>0</v>
      </c>
    </row>
    <row r="63" spans="1:13" x14ac:dyDescent="0.45">
      <c r="A63" s="24">
        <v>42036</v>
      </c>
      <c r="B63" s="4">
        <v>1</v>
      </c>
      <c r="L63" t="s">
        <v>128</v>
      </c>
      <c r="M63">
        <v>13</v>
      </c>
    </row>
    <row r="64" spans="1:13" x14ac:dyDescent="0.45">
      <c r="A64" s="4" t="s">
        <v>44</v>
      </c>
      <c r="B64" s="4">
        <v>1</v>
      </c>
      <c r="L64" t="s">
        <v>146</v>
      </c>
      <c r="M64">
        <v>8</v>
      </c>
    </row>
    <row r="65" spans="1:13" x14ac:dyDescent="0.45">
      <c r="A65" s="24">
        <v>42522</v>
      </c>
      <c r="B65" s="4">
        <v>1</v>
      </c>
    </row>
    <row r="66" spans="1:13" x14ac:dyDescent="0.45">
      <c r="A66" s="24">
        <v>42552</v>
      </c>
      <c r="B66" s="4">
        <v>1</v>
      </c>
      <c r="L66" t="s">
        <v>154</v>
      </c>
      <c r="M66">
        <v>0</v>
      </c>
    </row>
    <row r="67" spans="1:13" x14ac:dyDescent="0.45">
      <c r="A67" s="24">
        <v>42887</v>
      </c>
      <c r="B67" s="4">
        <v>1</v>
      </c>
      <c r="L67" t="s">
        <v>157</v>
      </c>
      <c r="M67">
        <v>0</v>
      </c>
    </row>
    <row r="68" spans="1:13" x14ac:dyDescent="0.45">
      <c r="A68" s="4" t="s">
        <v>200</v>
      </c>
      <c r="B68" s="4">
        <v>1</v>
      </c>
      <c r="L68" t="s">
        <v>131</v>
      </c>
      <c r="M68">
        <v>0</v>
      </c>
    </row>
    <row r="69" spans="1:13" x14ac:dyDescent="0.45">
      <c r="A69" s="24">
        <v>43101</v>
      </c>
      <c r="B69" s="4">
        <v>1</v>
      </c>
      <c r="L69" t="s">
        <v>148</v>
      </c>
      <c r="M69">
        <v>2</v>
      </c>
    </row>
    <row r="70" spans="1:13" x14ac:dyDescent="0.45">
      <c r="A70" s="24">
        <v>43132</v>
      </c>
      <c r="B70" s="4">
        <v>1</v>
      </c>
      <c r="L70" t="s">
        <v>155</v>
      </c>
      <c r="M70">
        <v>0</v>
      </c>
    </row>
    <row r="71" spans="1:13" x14ac:dyDescent="0.45">
      <c r="A71" s="4" t="s">
        <v>46</v>
      </c>
      <c r="B71" s="4">
        <v>1</v>
      </c>
      <c r="L71" t="s">
        <v>158</v>
      </c>
      <c r="M71">
        <v>0</v>
      </c>
    </row>
    <row r="72" spans="1:13" x14ac:dyDescent="0.45">
      <c r="A72" s="24">
        <v>43556</v>
      </c>
      <c r="B72" s="4">
        <v>1</v>
      </c>
      <c r="L72" t="s">
        <v>134</v>
      </c>
      <c r="M72">
        <v>0</v>
      </c>
    </row>
    <row r="73" spans="1:13" x14ac:dyDescent="0.45">
      <c r="A73" s="4" t="s">
        <v>47</v>
      </c>
      <c r="B73" s="4">
        <v>1</v>
      </c>
      <c r="L73" t="s">
        <v>149</v>
      </c>
      <c r="M73">
        <v>0</v>
      </c>
    </row>
    <row r="74" spans="1:13" x14ac:dyDescent="0.45">
      <c r="A74" s="4" t="s">
        <v>201</v>
      </c>
      <c r="B74" s="4">
        <v>1</v>
      </c>
      <c r="L74" t="s">
        <v>156</v>
      </c>
      <c r="M74">
        <v>0</v>
      </c>
    </row>
    <row r="75" spans="1:13" x14ac:dyDescent="0.45">
      <c r="B75" s="4">
        <f>SUM(B58:B74)</f>
        <v>18</v>
      </c>
      <c r="L75" t="s">
        <v>159</v>
      </c>
      <c r="M75">
        <v>0</v>
      </c>
    </row>
    <row r="77" spans="1:13" x14ac:dyDescent="0.45">
      <c r="A77" t="s">
        <v>113</v>
      </c>
      <c r="B77">
        <v>4</v>
      </c>
    </row>
    <row r="78" spans="1:13" x14ac:dyDescent="0.45">
      <c r="A78" t="s">
        <v>209</v>
      </c>
      <c r="B78">
        <v>2</v>
      </c>
    </row>
    <row r="79" spans="1:13" x14ac:dyDescent="0.45">
      <c r="A79" t="s">
        <v>119</v>
      </c>
      <c r="B79">
        <v>1</v>
      </c>
    </row>
    <row r="80" spans="1:13" x14ac:dyDescent="0.45">
      <c r="A80" t="s">
        <v>122</v>
      </c>
      <c r="B80">
        <v>1</v>
      </c>
    </row>
    <row r="81" spans="1:2" x14ac:dyDescent="0.45">
      <c r="A81" t="s">
        <v>124</v>
      </c>
      <c r="B81">
        <v>4</v>
      </c>
    </row>
    <row r="82" spans="1:2" x14ac:dyDescent="0.45">
      <c r="A82" t="s">
        <v>127</v>
      </c>
      <c r="B82">
        <v>3</v>
      </c>
    </row>
    <row r="83" spans="1:2" x14ac:dyDescent="0.45">
      <c r="A83" t="s">
        <v>130</v>
      </c>
      <c r="B83">
        <v>1</v>
      </c>
    </row>
    <row r="84" spans="1:2" x14ac:dyDescent="0.45">
      <c r="A84" t="s">
        <v>133</v>
      </c>
      <c r="B84">
        <v>0</v>
      </c>
    </row>
    <row r="85" spans="1:2" x14ac:dyDescent="0.45">
      <c r="A85" t="s">
        <v>135</v>
      </c>
      <c r="B85">
        <v>0</v>
      </c>
    </row>
    <row r="86" spans="1:2" x14ac:dyDescent="0.45">
      <c r="A86" t="s">
        <v>137</v>
      </c>
      <c r="B86">
        <v>0</v>
      </c>
    </row>
    <row r="87" spans="1:2" x14ac:dyDescent="0.45">
      <c r="A87" t="s">
        <v>139</v>
      </c>
      <c r="B87">
        <v>0</v>
      </c>
    </row>
    <row r="88" spans="1:2" x14ac:dyDescent="0.45">
      <c r="A88" t="s">
        <v>141</v>
      </c>
      <c r="B88">
        <v>2</v>
      </c>
    </row>
  </sheetData>
  <mergeCells count="10">
    <mergeCell ref="M22:N22"/>
    <mergeCell ref="O22:P22"/>
    <mergeCell ref="Q22:R22"/>
    <mergeCell ref="A57:B57"/>
    <mergeCell ref="A22:B22"/>
    <mergeCell ref="C22:D22"/>
    <mergeCell ref="E22:F22"/>
    <mergeCell ref="G22:H22"/>
    <mergeCell ref="I22:J22"/>
    <mergeCell ref="K22:L2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030B-660F-4F6C-9524-A81748C4C19C}">
  <dimension ref="A1"/>
  <sheetViews>
    <sheetView tabSelected="1" topLeftCell="A20" zoomScale="74" zoomScaleNormal="55" workbookViewId="0">
      <selection activeCell="X47" sqref="X4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3329-13EF-4D4E-8856-AF5E9F06050D}">
  <dimension ref="A1:C13"/>
  <sheetViews>
    <sheetView zoomScale="70" zoomScaleNormal="70" workbookViewId="0">
      <selection activeCell="K7" sqref="K7"/>
    </sheetView>
  </sheetViews>
  <sheetFormatPr defaultRowHeight="14.25" x14ac:dyDescent="0.45"/>
  <cols>
    <col min="2" max="2" width="27.6640625" bestFit="1" customWidth="1"/>
    <col min="3" max="3" width="27.1328125" bestFit="1" customWidth="1"/>
  </cols>
  <sheetData>
    <row r="1" spans="1:3" x14ac:dyDescent="0.45">
      <c r="A1" s="17" t="s">
        <v>0</v>
      </c>
      <c r="B1" s="10" t="s">
        <v>208</v>
      </c>
      <c r="C1" s="14" t="s">
        <v>163</v>
      </c>
    </row>
    <row r="2" spans="1:3" x14ac:dyDescent="0.45">
      <c r="A2" s="8" t="s">
        <v>164</v>
      </c>
      <c r="B2" s="9">
        <v>0.2004449632432323</v>
      </c>
      <c r="C2" s="9">
        <v>8.8000000000000005E-3</v>
      </c>
    </row>
    <row r="3" spans="1:3" x14ac:dyDescent="0.45">
      <c r="A3" s="8" t="s">
        <v>165</v>
      </c>
      <c r="B3" s="9">
        <v>0.22038894229465494</v>
      </c>
      <c r="C3" s="9">
        <v>7.7999999999999996E-3</v>
      </c>
    </row>
    <row r="4" spans="1:3" x14ac:dyDescent="0.45">
      <c r="A4" s="8" t="s">
        <v>166</v>
      </c>
      <c r="B4" s="9">
        <v>0.16627820332846749</v>
      </c>
      <c r="C4" s="9">
        <v>3.8999999999999998E-3</v>
      </c>
    </row>
    <row r="5" spans="1:3" x14ac:dyDescent="0.45">
      <c r="A5" s="8" t="s">
        <v>167</v>
      </c>
      <c r="B5" s="9">
        <v>0.16805574629039041</v>
      </c>
      <c r="C5" s="9">
        <v>2.93E-2</v>
      </c>
    </row>
    <row r="6" spans="1:3" x14ac:dyDescent="0.45">
      <c r="A6" s="8" t="s">
        <v>168</v>
      </c>
      <c r="B6" s="9">
        <v>0.17161146799724372</v>
      </c>
      <c r="C6" s="9">
        <v>0.1197</v>
      </c>
    </row>
    <row r="7" spans="1:3" x14ac:dyDescent="0.45">
      <c r="A7" s="8" t="s">
        <v>169</v>
      </c>
      <c r="B7" s="9">
        <v>0.14788860744900056</v>
      </c>
      <c r="C7" s="9">
        <v>7.1999999999999995E-2</v>
      </c>
    </row>
    <row r="8" spans="1:3" x14ac:dyDescent="0.45">
      <c r="A8" s="8" t="s">
        <v>170</v>
      </c>
      <c r="B8" s="9">
        <v>0.25622219509552124</v>
      </c>
      <c r="C8" s="9">
        <v>4.2200000000000001E-2</v>
      </c>
    </row>
    <row r="9" spans="1:3" x14ac:dyDescent="0.45">
      <c r="A9" s="8" t="s">
        <v>171</v>
      </c>
      <c r="B9" s="9">
        <v>0.2007782194349122</v>
      </c>
      <c r="C9" s="9">
        <v>-1.12E-2</v>
      </c>
    </row>
    <row r="10" spans="1:3" x14ac:dyDescent="0.45">
      <c r="A10" s="8" t="s">
        <v>172</v>
      </c>
      <c r="B10" s="9">
        <v>0.31733396318222362</v>
      </c>
      <c r="C10" s="9">
        <v>-7.0199999999999999E-2</v>
      </c>
    </row>
    <row r="11" spans="1:3" x14ac:dyDescent="0.45">
      <c r="A11" s="8" t="s">
        <v>173</v>
      </c>
      <c r="B11" s="9">
        <v>0.1819995244343886</v>
      </c>
      <c r="C11" s="9">
        <v>-2.6800000000000001E-2</v>
      </c>
    </row>
    <row r="12" spans="1:3" x14ac:dyDescent="0.45">
      <c r="A12" s="8" t="s">
        <v>174</v>
      </c>
      <c r="B12" s="9">
        <v>0.1736105812920346</v>
      </c>
      <c r="C12" s="9">
        <v>-2.06E-2</v>
      </c>
    </row>
    <row r="13" spans="1:3" x14ac:dyDescent="0.45">
      <c r="A13" s="8" t="s">
        <v>175</v>
      </c>
      <c r="B13" s="9">
        <v>6.4277966817242557E-2</v>
      </c>
      <c r="C13" s="9">
        <v>-3.4799999999999998E-2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149A-7E57-4944-AD8C-542EBCEA9DA6}">
  <dimension ref="A1:B13"/>
  <sheetViews>
    <sheetView workbookViewId="0">
      <selection activeCell="L10" sqref="L10"/>
    </sheetView>
  </sheetViews>
  <sheetFormatPr defaultRowHeight="14.25" x14ac:dyDescent="0.45"/>
  <cols>
    <col min="1" max="1" width="5.19921875" bestFit="1" customWidth="1"/>
    <col min="2" max="2" width="28.33203125" bestFit="1" customWidth="1"/>
  </cols>
  <sheetData>
    <row r="1" spans="1:2" x14ac:dyDescent="0.45">
      <c r="A1" s="17" t="s">
        <v>0</v>
      </c>
      <c r="B1" s="10" t="s">
        <v>205</v>
      </c>
    </row>
    <row r="2" spans="1:2" x14ac:dyDescent="0.45">
      <c r="A2" s="8" t="s">
        <v>164</v>
      </c>
      <c r="B2" s="9">
        <v>0.2004449632432323</v>
      </c>
    </row>
    <row r="3" spans="1:2" x14ac:dyDescent="0.45">
      <c r="A3" s="8" t="s">
        <v>165</v>
      </c>
      <c r="B3" s="9">
        <v>0.22038894229465494</v>
      </c>
    </row>
    <row r="4" spans="1:2" x14ac:dyDescent="0.45">
      <c r="A4" s="8" t="s">
        <v>166</v>
      </c>
      <c r="B4" s="9">
        <v>0.16627820332846749</v>
      </c>
    </row>
    <row r="5" spans="1:2" x14ac:dyDescent="0.45">
      <c r="A5" s="8" t="s">
        <v>167</v>
      </c>
      <c r="B5" s="9">
        <v>0.16805574629039041</v>
      </c>
    </row>
    <row r="6" spans="1:2" x14ac:dyDescent="0.45">
      <c r="A6" s="8" t="s">
        <v>168</v>
      </c>
      <c r="B6" s="9">
        <v>0.17161146799724372</v>
      </c>
    </row>
    <row r="7" spans="1:2" x14ac:dyDescent="0.45">
      <c r="A7" s="8" t="s">
        <v>169</v>
      </c>
      <c r="B7" s="9">
        <v>0.14788860744900056</v>
      </c>
    </row>
    <row r="8" spans="1:2" x14ac:dyDescent="0.45">
      <c r="A8" s="8" t="s">
        <v>170</v>
      </c>
      <c r="B8" s="9">
        <v>0.25622219509552124</v>
      </c>
    </row>
    <row r="9" spans="1:2" x14ac:dyDescent="0.45">
      <c r="A9" s="8" t="s">
        <v>171</v>
      </c>
      <c r="B9" s="9">
        <v>0.2007782194349122</v>
      </c>
    </row>
    <row r="10" spans="1:2" x14ac:dyDescent="0.45">
      <c r="A10" s="8" t="s">
        <v>172</v>
      </c>
      <c r="B10" s="9">
        <v>0.31733396318222362</v>
      </c>
    </row>
    <row r="11" spans="1:2" x14ac:dyDescent="0.45">
      <c r="A11" s="8" t="s">
        <v>173</v>
      </c>
      <c r="B11" s="9">
        <v>0.1819995244343886</v>
      </c>
    </row>
    <row r="12" spans="1:2" x14ac:dyDescent="0.45">
      <c r="A12" s="8" t="s">
        <v>174</v>
      </c>
      <c r="B12" s="9">
        <v>0.1736105812920346</v>
      </c>
    </row>
    <row r="13" spans="1:2" x14ac:dyDescent="0.45">
      <c r="A13" s="8" t="s">
        <v>175</v>
      </c>
      <c r="B13" s="9">
        <v>6.4277966817242557E-2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E89B-8CD9-47A6-96A4-028CABCF6FE1}">
  <dimension ref="A1:B13"/>
  <sheetViews>
    <sheetView workbookViewId="0">
      <selection activeCell="B1" sqref="B1"/>
    </sheetView>
  </sheetViews>
  <sheetFormatPr defaultRowHeight="14.25" x14ac:dyDescent="0.45"/>
  <cols>
    <col min="1" max="1" width="9.265625" bestFit="1" customWidth="1"/>
    <col min="2" max="2" width="27.1328125" bestFit="1" customWidth="1"/>
  </cols>
  <sheetData>
    <row r="1" spans="1:2" x14ac:dyDescent="0.45">
      <c r="A1" s="17" t="s">
        <v>0</v>
      </c>
      <c r="B1" s="14" t="s">
        <v>176</v>
      </c>
    </row>
    <row r="2" spans="1:2" x14ac:dyDescent="0.45">
      <c r="A2" s="8" t="s">
        <v>164</v>
      </c>
      <c r="B2" s="9">
        <v>8.8000000000000005E-3</v>
      </c>
    </row>
    <row r="3" spans="1:2" x14ac:dyDescent="0.45">
      <c r="A3" s="8" t="s">
        <v>165</v>
      </c>
      <c r="B3" s="9">
        <v>7.7999999999999996E-3</v>
      </c>
    </row>
    <row r="4" spans="1:2" x14ac:dyDescent="0.45">
      <c r="A4" s="8" t="s">
        <v>166</v>
      </c>
      <c r="B4" s="9">
        <v>3.8999999999999998E-3</v>
      </c>
    </row>
    <row r="5" spans="1:2" x14ac:dyDescent="0.45">
      <c r="A5" s="8" t="s">
        <v>167</v>
      </c>
      <c r="B5" s="9">
        <v>2.93E-2</v>
      </c>
    </row>
    <row r="6" spans="1:2" x14ac:dyDescent="0.45">
      <c r="A6" s="8" t="s">
        <v>168</v>
      </c>
      <c r="B6" s="9">
        <v>0.1197</v>
      </c>
    </row>
    <row r="7" spans="1:2" x14ac:dyDescent="0.45">
      <c r="A7" s="8" t="s">
        <v>169</v>
      </c>
      <c r="B7" s="9">
        <v>7.1999999999999995E-2</v>
      </c>
    </row>
    <row r="8" spans="1:2" x14ac:dyDescent="0.45">
      <c r="A8" s="8" t="s">
        <v>170</v>
      </c>
      <c r="B8" s="9">
        <v>4.2200000000000001E-2</v>
      </c>
    </row>
    <row r="9" spans="1:2" x14ac:dyDescent="0.45">
      <c r="A9" s="8" t="s">
        <v>171</v>
      </c>
      <c r="B9" s="9">
        <v>-1.12E-2</v>
      </c>
    </row>
    <row r="10" spans="1:2" x14ac:dyDescent="0.45">
      <c r="A10" s="8" t="s">
        <v>172</v>
      </c>
      <c r="B10" s="9">
        <v>-7.0199999999999999E-2</v>
      </c>
    </row>
    <row r="11" spans="1:2" x14ac:dyDescent="0.45">
      <c r="A11" s="8" t="s">
        <v>173</v>
      </c>
      <c r="B11" s="9">
        <v>-2.6800000000000001E-2</v>
      </c>
    </row>
    <row r="12" spans="1:2" x14ac:dyDescent="0.45">
      <c r="A12" s="8" t="s">
        <v>174</v>
      </c>
      <c r="B12" s="9">
        <v>-2.06E-2</v>
      </c>
    </row>
    <row r="13" spans="1:2" x14ac:dyDescent="0.45">
      <c r="A13" s="8" t="s">
        <v>175</v>
      </c>
      <c r="B13" s="9">
        <v>-3.4799999999999998E-2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5B92-701D-45E3-B789-15EAA2D0F0C4}">
  <dimension ref="A1:B11"/>
  <sheetViews>
    <sheetView workbookViewId="0">
      <selection activeCell="C13" sqref="C13"/>
    </sheetView>
  </sheetViews>
  <sheetFormatPr defaultRowHeight="14.25" x14ac:dyDescent="0.45"/>
  <cols>
    <col min="2" max="2" width="16" bestFit="1" customWidth="1"/>
  </cols>
  <sheetData>
    <row r="1" spans="1:2" x14ac:dyDescent="0.45">
      <c r="A1" s="17" t="s">
        <v>177</v>
      </c>
      <c r="B1" s="14" t="s">
        <v>178</v>
      </c>
    </row>
    <row r="2" spans="1:2" x14ac:dyDescent="0.45">
      <c r="A2" s="9">
        <v>2012</v>
      </c>
      <c r="B2" s="9">
        <v>8.7933333000000002E-2</v>
      </c>
    </row>
    <row r="3" spans="1:2" x14ac:dyDescent="0.45">
      <c r="A3" s="9">
        <v>2013</v>
      </c>
      <c r="B3" s="9">
        <v>0.12684166699999999</v>
      </c>
    </row>
    <row r="4" spans="1:2" x14ac:dyDescent="0.45">
      <c r="A4" s="9">
        <v>2014</v>
      </c>
      <c r="B4" s="9">
        <v>7.4883332999999996E-2</v>
      </c>
    </row>
    <row r="5" spans="1:2" x14ac:dyDescent="0.45">
      <c r="A5" s="9">
        <v>2015</v>
      </c>
      <c r="B5" s="9">
        <v>3.5874999999999997E-2</v>
      </c>
    </row>
    <row r="6" spans="1:2" x14ac:dyDescent="0.45">
      <c r="A6" s="9">
        <v>2016</v>
      </c>
      <c r="B6" s="9">
        <v>0.139891667</v>
      </c>
    </row>
    <row r="7" spans="1:2" x14ac:dyDescent="0.45">
      <c r="A7" s="9">
        <v>2017</v>
      </c>
      <c r="B7" s="9">
        <v>0.105316667</v>
      </c>
    </row>
    <row r="8" spans="1:2" x14ac:dyDescent="0.45">
      <c r="A8" s="9">
        <v>2018</v>
      </c>
      <c r="B8" s="9">
        <v>8.0641667E-2</v>
      </c>
    </row>
    <row r="9" spans="1:2" x14ac:dyDescent="0.45">
      <c r="A9" s="9">
        <v>2019</v>
      </c>
      <c r="B9" s="9">
        <v>2.7883333E-2</v>
      </c>
    </row>
    <row r="10" spans="1:2" x14ac:dyDescent="0.45">
      <c r="A10" s="9">
        <v>2020</v>
      </c>
      <c r="B10" s="9">
        <v>0.105258333</v>
      </c>
    </row>
    <row r="11" spans="1:2" x14ac:dyDescent="0.45">
      <c r="A11" s="21" t="s">
        <v>179</v>
      </c>
      <c r="B11" s="21">
        <v>8.7169443999999999E-2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9713-4038-45E3-B934-55C003BC8DEF}">
  <dimension ref="A2:E38"/>
  <sheetViews>
    <sheetView workbookViewId="0">
      <selection activeCell="A2" sqref="A2:E38"/>
    </sheetView>
  </sheetViews>
  <sheetFormatPr defaultRowHeight="14.25" x14ac:dyDescent="0.45"/>
  <cols>
    <col min="1" max="1" width="13.59765625" customWidth="1"/>
  </cols>
  <sheetData>
    <row r="2" spans="1:5" ht="15.75" x14ac:dyDescent="0.45">
      <c r="A2" s="16" t="s">
        <v>160</v>
      </c>
      <c r="B2" s="23" t="s">
        <v>203</v>
      </c>
      <c r="C2" s="22" t="s">
        <v>206</v>
      </c>
      <c r="D2" s="26" t="s">
        <v>161</v>
      </c>
      <c r="E2" s="25" t="s">
        <v>162</v>
      </c>
    </row>
    <row r="3" spans="1:5" ht="15.75" x14ac:dyDescent="0.5">
      <c r="A3" t="s">
        <v>112</v>
      </c>
      <c r="B3" s="15">
        <v>0.14924999999999999</v>
      </c>
      <c r="C3" s="15">
        <v>0.29575014114374909</v>
      </c>
      <c r="D3" s="5">
        <v>-0.86</v>
      </c>
      <c r="E3" s="4">
        <v>-1.6E-2</v>
      </c>
    </row>
    <row r="4" spans="1:5" ht="15.75" x14ac:dyDescent="0.5">
      <c r="A4" t="s">
        <v>115</v>
      </c>
      <c r="B4" s="15">
        <v>0.15559999999999999</v>
      </c>
      <c r="C4" s="15">
        <v>0.14366722106933358</v>
      </c>
      <c r="D4" s="6">
        <v>-0.47</v>
      </c>
      <c r="E4" s="4">
        <v>-0.20499999999999999</v>
      </c>
    </row>
    <row r="5" spans="1:5" ht="15.75" x14ac:dyDescent="0.5">
      <c r="A5" t="s">
        <v>118</v>
      </c>
      <c r="B5" s="15">
        <v>7.2366666666666662E-2</v>
      </c>
      <c r="C5" s="15">
        <v>0.16766675313313328</v>
      </c>
      <c r="D5" s="6">
        <v>0.25</v>
      </c>
      <c r="E5" s="4">
        <v>0.39966666666666667</v>
      </c>
    </row>
    <row r="6" spans="1:5" ht="15.75" x14ac:dyDescent="0.5">
      <c r="A6" t="s">
        <v>121</v>
      </c>
      <c r="B6" s="15">
        <v>-1.5999999999999996E-3</v>
      </c>
      <c r="C6" s="15">
        <v>0.27049986521400154</v>
      </c>
      <c r="D6" s="6">
        <v>0.27</v>
      </c>
      <c r="E6" s="4">
        <v>0.15433333333333335</v>
      </c>
    </row>
    <row r="7" spans="1:5" ht="15.75" x14ac:dyDescent="0.5">
      <c r="A7" t="s">
        <v>114</v>
      </c>
      <c r="B7" s="15">
        <v>8.8633333333333342E-2</v>
      </c>
      <c r="C7" s="15">
        <v>9.9166552225732119E-2</v>
      </c>
      <c r="D7" s="6">
        <v>-0.43</v>
      </c>
      <c r="E7" s="4">
        <v>0.13066666666666668</v>
      </c>
    </row>
    <row r="8" spans="1:5" ht="15.75" x14ac:dyDescent="0.5">
      <c r="A8" t="s">
        <v>126</v>
      </c>
      <c r="B8" s="15">
        <v>0.16646666666666665</v>
      </c>
      <c r="C8" s="15">
        <v>8.5666974385568764E-2</v>
      </c>
      <c r="D8" s="6">
        <v>-0.3</v>
      </c>
      <c r="E8" s="4">
        <v>-0.24</v>
      </c>
    </row>
    <row r="9" spans="1:5" ht="15.75" x14ac:dyDescent="0.5">
      <c r="A9" t="s">
        <v>129</v>
      </c>
      <c r="B9" s="15">
        <v>0.15889999999999999</v>
      </c>
      <c r="C9" s="15">
        <v>0.19366677602133345</v>
      </c>
      <c r="D9" s="6">
        <v>-0.4</v>
      </c>
      <c r="E9" s="4">
        <v>-0.29033333333333333</v>
      </c>
    </row>
    <row r="10" spans="1:5" ht="15.75" x14ac:dyDescent="0.5">
      <c r="A10" t="s">
        <v>132</v>
      </c>
      <c r="B10" s="15">
        <v>6.7933333333333332E-2</v>
      </c>
      <c r="C10" s="15">
        <v>0.278999964396134</v>
      </c>
      <c r="D10" s="6">
        <v>-0.18</v>
      </c>
      <c r="E10" s="4">
        <v>-9.2999999999999985E-2</v>
      </c>
    </row>
    <row r="11" spans="1:5" ht="15.75" x14ac:dyDescent="0.5">
      <c r="A11" t="s">
        <v>117</v>
      </c>
      <c r="B11" s="15">
        <v>9.2900000000000024E-2</v>
      </c>
      <c r="C11" s="15">
        <v>1.8333752949999393E-2</v>
      </c>
      <c r="D11" s="6">
        <v>-0.42</v>
      </c>
      <c r="E11" s="4">
        <v>-1.6333333333333339E-2</v>
      </c>
    </row>
    <row r="12" spans="1:5" ht="15.75" x14ac:dyDescent="0.5">
      <c r="A12" t="s">
        <v>136</v>
      </c>
      <c r="B12" s="15">
        <v>8.2366666666666657E-2</v>
      </c>
      <c r="C12" s="15">
        <v>6.0999870300300074E-2</v>
      </c>
      <c r="D12" s="6">
        <v>0.04</v>
      </c>
      <c r="E12" s="4">
        <v>-0.10033333333333333</v>
      </c>
    </row>
    <row r="13" spans="1:5" ht="15.75" x14ac:dyDescent="0.5">
      <c r="A13" t="s">
        <v>138</v>
      </c>
      <c r="B13" s="15">
        <v>0.13043333333333332</v>
      </c>
      <c r="C13" s="15">
        <v>0.26583353678383287</v>
      </c>
      <c r="D13" s="6">
        <v>0.05</v>
      </c>
      <c r="E13" s="4">
        <v>-0.25433333333333336</v>
      </c>
    </row>
    <row r="14" spans="1:5" ht="15.75" x14ac:dyDescent="0.5">
      <c r="A14" t="s">
        <v>140</v>
      </c>
      <c r="B14" s="15">
        <v>1.2499999999999999E-2</v>
      </c>
      <c r="C14" s="15">
        <v>0.1963332494100006</v>
      </c>
      <c r="D14" s="7">
        <v>0.49</v>
      </c>
      <c r="E14" s="4">
        <v>1.9999999999999987E-3</v>
      </c>
    </row>
    <row r="15" spans="1:5" ht="15.75" x14ac:dyDescent="0.5">
      <c r="A15" t="s">
        <v>120</v>
      </c>
      <c r="B15" s="15">
        <v>7.8666666666666676E-2</v>
      </c>
      <c r="C15" s="15">
        <v>0.11616706848146501</v>
      </c>
      <c r="D15" s="7">
        <v>0.55000000000000004</v>
      </c>
      <c r="E15" s="4">
        <v>-0.13299999999999998</v>
      </c>
    </row>
    <row r="16" spans="1:5" ht="15.75" x14ac:dyDescent="0.5">
      <c r="A16" t="s">
        <v>142</v>
      </c>
      <c r="B16" s="15">
        <v>6.5499999999999989E-2</v>
      </c>
      <c r="C16" s="15">
        <v>0.10483360290526751</v>
      </c>
      <c r="D16" s="7">
        <v>0.7</v>
      </c>
      <c r="E16" s="4">
        <v>-3.0000000000000027E-3</v>
      </c>
    </row>
    <row r="17" spans="1:5" ht="15.75" x14ac:dyDescent="0.5">
      <c r="A17" t="s">
        <v>145</v>
      </c>
      <c r="B17" s="15">
        <v>5.0266666666666661E-2</v>
      </c>
      <c r="C17" s="15">
        <v>3.3346811930101694E-4</v>
      </c>
      <c r="D17" s="7">
        <v>1.52</v>
      </c>
      <c r="E17" s="4">
        <v>0.36266666666666669</v>
      </c>
    </row>
    <row r="18" spans="1:5" ht="15.75" x14ac:dyDescent="0.5">
      <c r="A18" t="s">
        <v>147</v>
      </c>
      <c r="B18" s="15">
        <v>-2.3433333333333334E-2</v>
      </c>
      <c r="C18" s="15">
        <v>7.3000272115068057E-2</v>
      </c>
      <c r="D18" s="7">
        <v>2.42</v>
      </c>
      <c r="E18" s="4">
        <v>0.37466666666666665</v>
      </c>
    </row>
    <row r="19" spans="1:5" ht="15.75" x14ac:dyDescent="0.5">
      <c r="A19" t="s">
        <v>123</v>
      </c>
      <c r="B19" s="15">
        <v>2.9800000000000004E-2</v>
      </c>
      <c r="C19" s="15">
        <v>0.24083360036213244</v>
      </c>
      <c r="D19" s="7">
        <v>2.48</v>
      </c>
      <c r="E19" s="4">
        <v>0.14266666666666669</v>
      </c>
    </row>
    <row r="20" spans="1:5" ht="15.75" x14ac:dyDescent="0.5">
      <c r="A20" t="s">
        <v>143</v>
      </c>
      <c r="B20" s="15">
        <v>0.10210000000000001</v>
      </c>
      <c r="C20" s="15">
        <v>0.14816697438560075</v>
      </c>
      <c r="D20" s="7">
        <v>0.94</v>
      </c>
      <c r="E20" s="4">
        <v>7.9999999999999932E-3</v>
      </c>
    </row>
    <row r="21" spans="1:5" ht="15.75" x14ac:dyDescent="0.5">
      <c r="A21" t="s">
        <v>150</v>
      </c>
      <c r="B21" s="15">
        <v>0.21526666666666663</v>
      </c>
      <c r="C21" s="15">
        <v>0.37783304850260063</v>
      </c>
      <c r="D21" s="6">
        <v>-0.36</v>
      </c>
      <c r="E21" s="4">
        <v>-0.54833333333333334</v>
      </c>
    </row>
    <row r="22" spans="1:5" ht="15.75" x14ac:dyDescent="0.5">
      <c r="A22" t="s">
        <v>151</v>
      </c>
      <c r="B22" s="15">
        <v>0.16619999999999999</v>
      </c>
      <c r="C22" s="15">
        <v>0.33866659800210047</v>
      </c>
      <c r="D22" s="5">
        <v>-0.69</v>
      </c>
      <c r="E22" s="4">
        <v>-0.39699999999999996</v>
      </c>
    </row>
    <row r="23" spans="1:5" ht="15.75" x14ac:dyDescent="0.5">
      <c r="A23" t="s">
        <v>125</v>
      </c>
      <c r="B23" s="15">
        <v>0.12470000000000002</v>
      </c>
      <c r="C23" s="15">
        <v>8.3333333333332149E-2</v>
      </c>
      <c r="D23" s="6">
        <v>-0.34</v>
      </c>
      <c r="E23" s="4">
        <v>-9.8333333333333342E-2</v>
      </c>
    </row>
    <row r="24" spans="1:5" ht="15.75" x14ac:dyDescent="0.5">
      <c r="A24" t="s">
        <v>144</v>
      </c>
      <c r="B24" s="15">
        <v>9.5100000000000004E-2</v>
      </c>
      <c r="C24" s="15">
        <v>9.3333880106600972E-2</v>
      </c>
      <c r="D24" s="6">
        <v>0.2</v>
      </c>
      <c r="E24" s="4">
        <v>0.46399999999999997</v>
      </c>
    </row>
    <row r="25" spans="1:5" ht="15.75" x14ac:dyDescent="0.5">
      <c r="A25" t="s">
        <v>152</v>
      </c>
      <c r="B25" s="15">
        <v>0.1089</v>
      </c>
      <c r="C25" s="15">
        <v>0.17466672261556701</v>
      </c>
      <c r="D25" s="6">
        <v>0.14000000000000001</v>
      </c>
      <c r="E25" s="4">
        <v>0.43099999999999999</v>
      </c>
    </row>
    <row r="26" spans="1:5" ht="15.75" x14ac:dyDescent="0.5">
      <c r="A26" t="s">
        <v>153</v>
      </c>
      <c r="B26" s="15">
        <v>8.0333333333333326E-2</v>
      </c>
      <c r="C26" s="15">
        <v>0.26616605122883402</v>
      </c>
      <c r="D26" s="5">
        <v>-0.65</v>
      </c>
      <c r="E26" s="4">
        <v>0.11299999999999999</v>
      </c>
    </row>
    <row r="27" spans="1:5" ht="15.75" x14ac:dyDescent="0.5">
      <c r="A27" t="s">
        <v>128</v>
      </c>
      <c r="B27" s="15">
        <v>0.12570000000000001</v>
      </c>
      <c r="C27" s="15">
        <v>7.3833465576197924E-2</v>
      </c>
      <c r="D27" s="5">
        <v>-0.92</v>
      </c>
      <c r="E27" s="4">
        <v>4.1333333333333326E-2</v>
      </c>
    </row>
    <row r="28" spans="1:5" ht="15.75" x14ac:dyDescent="0.5">
      <c r="A28" t="s">
        <v>146</v>
      </c>
      <c r="B28" s="15">
        <v>0.10389999999999999</v>
      </c>
      <c r="C28" s="15">
        <v>0.12116718292236683</v>
      </c>
      <c r="D28" s="5">
        <v>-0.5</v>
      </c>
      <c r="E28" s="4">
        <v>-2.7000000000000007E-2</v>
      </c>
    </row>
    <row r="29" spans="1:5" ht="15.75" x14ac:dyDescent="0.5">
      <c r="A29" t="s">
        <v>154</v>
      </c>
      <c r="B29" s="15">
        <v>7.6600000000000001E-2</v>
      </c>
      <c r="C29" s="15">
        <v>0.12216695149736741</v>
      </c>
      <c r="D29" s="6">
        <v>0.09</v>
      </c>
      <c r="E29" s="4">
        <v>0.10999999999999999</v>
      </c>
    </row>
    <row r="30" spans="1:5" ht="15.75" x14ac:dyDescent="0.5">
      <c r="A30" t="s">
        <v>157</v>
      </c>
      <c r="B30" s="15">
        <v>5.4933333333333334E-2</v>
      </c>
      <c r="C30" s="15">
        <v>0.18400001525876775</v>
      </c>
      <c r="D30" s="7">
        <v>0.76</v>
      </c>
      <c r="E30" s="4">
        <v>0.59633333333333338</v>
      </c>
    </row>
    <row r="31" spans="1:5" ht="15.75" x14ac:dyDescent="0.5">
      <c r="A31" t="s">
        <v>131</v>
      </c>
      <c r="B31" s="15">
        <v>5.2033333333333327E-2</v>
      </c>
      <c r="C31" s="15">
        <v>0.41833400726316583</v>
      </c>
      <c r="D31" s="7">
        <v>0.75</v>
      </c>
      <c r="E31" s="4">
        <v>0.37066666666666664</v>
      </c>
    </row>
    <row r="32" spans="1:5" ht="15.75" x14ac:dyDescent="0.5">
      <c r="A32" t="s">
        <v>148</v>
      </c>
      <c r="B32" s="15">
        <v>7.3799999999999991E-2</v>
      </c>
      <c r="C32" s="15">
        <v>0.40716679890950047</v>
      </c>
      <c r="D32" s="7">
        <v>0.66</v>
      </c>
      <c r="E32" s="4">
        <v>0.34033333333333332</v>
      </c>
    </row>
    <row r="33" spans="1:5" ht="15.75" x14ac:dyDescent="0.5">
      <c r="A33" t="s">
        <v>155</v>
      </c>
      <c r="B33" s="15">
        <v>4.1033333333333331E-2</v>
      </c>
      <c r="C33" s="15">
        <v>0.11849975585939987</v>
      </c>
      <c r="D33" s="6">
        <v>0.28000000000000003</v>
      </c>
      <c r="E33" s="4">
        <v>0.54599999999999993</v>
      </c>
    </row>
    <row r="34" spans="1:5" ht="15.75" x14ac:dyDescent="0.5">
      <c r="A34" t="s">
        <v>158</v>
      </c>
      <c r="B34" s="15">
        <v>-1.8733333333333334E-2</v>
      </c>
      <c r="C34" s="15">
        <v>0.15783278147376714</v>
      </c>
      <c r="D34" s="6">
        <v>0.35</v>
      </c>
      <c r="E34" s="4">
        <v>0.89733333333333343</v>
      </c>
    </row>
    <row r="35" spans="1:5" ht="15.75" x14ac:dyDescent="0.5">
      <c r="A35" t="s">
        <v>134</v>
      </c>
      <c r="B35" s="15">
        <v>-2.7999999999999982E-3</v>
      </c>
      <c r="C35" s="15">
        <v>0.20716698964439809</v>
      </c>
      <c r="D35" s="6">
        <v>0.5</v>
      </c>
      <c r="E35" s="4">
        <v>0.15666666666666665</v>
      </c>
    </row>
    <row r="36" spans="1:5" ht="15.75" x14ac:dyDescent="0.5">
      <c r="A36" t="s">
        <v>149</v>
      </c>
      <c r="B36" s="15">
        <v>0.1179</v>
      </c>
      <c r="C36" s="15">
        <v>0.35283374786376598</v>
      </c>
      <c r="D36" s="6">
        <v>0.19</v>
      </c>
      <c r="E36" s="4">
        <v>0.10199999999999999</v>
      </c>
    </row>
    <row r="37" spans="1:5" ht="15.75" x14ac:dyDescent="0.5">
      <c r="A37" t="s">
        <v>156</v>
      </c>
      <c r="B37" s="15">
        <v>0.15060000000000001</v>
      </c>
      <c r="C37" s="15">
        <v>0.39400005340576644</v>
      </c>
      <c r="D37" s="6">
        <v>-0.41</v>
      </c>
      <c r="E37" s="4">
        <v>0.19699999999999998</v>
      </c>
    </row>
    <row r="38" spans="1:5" ht="15.75" x14ac:dyDescent="0.5">
      <c r="A38" t="s">
        <v>159</v>
      </c>
      <c r="B38" s="15">
        <v>9.7133333333333335E-2</v>
      </c>
      <c r="C38" s="15">
        <v>0.2533334096272668</v>
      </c>
      <c r="D38" s="5">
        <v>-1.17</v>
      </c>
      <c r="E38" s="4">
        <v>-3.2000000000000001E-2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1889-3096-4CF7-B0B3-CB1436443ECF}">
  <dimension ref="A1:E10"/>
  <sheetViews>
    <sheetView workbookViewId="0">
      <selection activeCell="G24" sqref="G24"/>
    </sheetView>
  </sheetViews>
  <sheetFormatPr defaultRowHeight="14.25" x14ac:dyDescent="0.45"/>
  <cols>
    <col min="1" max="1" width="10.796875" bestFit="1" customWidth="1"/>
  </cols>
  <sheetData>
    <row r="1" spans="1:5" x14ac:dyDescent="0.45">
      <c r="A1" s="14" t="s">
        <v>202</v>
      </c>
      <c r="B1" s="14" t="s">
        <v>182</v>
      </c>
      <c r="C1" s="14" t="s">
        <v>184</v>
      </c>
      <c r="D1" s="14" t="s">
        <v>185</v>
      </c>
      <c r="E1" s="14" t="s">
        <v>187</v>
      </c>
    </row>
    <row r="2" spans="1:5" x14ac:dyDescent="0.45">
      <c r="A2" s="14">
        <v>2012</v>
      </c>
      <c r="B2" s="9">
        <v>0.14924999999999999</v>
      </c>
      <c r="C2" s="9">
        <v>0.15559999999999999</v>
      </c>
      <c r="D2" s="9">
        <v>7.2366666666666662E-2</v>
      </c>
      <c r="E2" s="9">
        <v>-1.5999999999999996E-3</v>
      </c>
    </row>
    <row r="3" spans="1:5" x14ac:dyDescent="0.45">
      <c r="A3" s="14">
        <v>2013</v>
      </c>
      <c r="B3" s="9">
        <v>8.8633333333333342E-2</v>
      </c>
      <c r="C3" s="9">
        <v>0.16646666666666665</v>
      </c>
      <c r="D3" s="9">
        <v>0.15889999999999999</v>
      </c>
      <c r="E3" s="9">
        <v>6.7933333333333332E-2</v>
      </c>
    </row>
    <row r="4" spans="1:5" x14ac:dyDescent="0.45">
      <c r="A4" s="14">
        <v>2014</v>
      </c>
      <c r="B4" s="9">
        <v>9.2900000000000024E-2</v>
      </c>
      <c r="C4" s="9">
        <v>8.2366666666666657E-2</v>
      </c>
      <c r="D4" s="9">
        <v>0.13043333333333332</v>
      </c>
      <c r="E4" s="9">
        <v>1.2499999999999999E-2</v>
      </c>
    </row>
    <row r="5" spans="1:5" x14ac:dyDescent="0.45">
      <c r="A5" s="14">
        <v>2015</v>
      </c>
      <c r="B5" s="9">
        <v>7.8666666666666676E-2</v>
      </c>
      <c r="C5" s="9">
        <v>6.5499999999999989E-2</v>
      </c>
      <c r="D5" s="9">
        <v>5.0266666666666661E-2</v>
      </c>
      <c r="E5" s="9">
        <v>-2.3433333333333334E-2</v>
      </c>
    </row>
    <row r="6" spans="1:5" x14ac:dyDescent="0.45">
      <c r="A6" s="14">
        <v>2016</v>
      </c>
      <c r="B6" s="9">
        <v>2.9800000000000004E-2</v>
      </c>
      <c r="C6" s="9">
        <v>0.10210000000000001</v>
      </c>
      <c r="D6" s="9">
        <v>0.21526666666666663</v>
      </c>
      <c r="E6" s="9">
        <v>0.16619999999999999</v>
      </c>
    </row>
    <row r="7" spans="1:5" x14ac:dyDescent="0.45">
      <c r="A7" s="14">
        <v>2017</v>
      </c>
      <c r="B7" s="9">
        <v>0.12470000000000002</v>
      </c>
      <c r="C7" s="9">
        <v>9.5100000000000004E-2</v>
      </c>
      <c r="D7" s="9">
        <v>0.1089</v>
      </c>
      <c r="E7" s="9">
        <v>8.0333333333333326E-2</v>
      </c>
    </row>
    <row r="8" spans="1:5" x14ac:dyDescent="0.45">
      <c r="A8" s="14">
        <v>2018</v>
      </c>
      <c r="B8" s="9">
        <v>0.12570000000000001</v>
      </c>
      <c r="C8" s="9">
        <v>0.10389999999999999</v>
      </c>
      <c r="D8" s="9">
        <v>7.6600000000000001E-2</v>
      </c>
      <c r="E8" s="9">
        <v>5.4933333333333334E-2</v>
      </c>
    </row>
    <row r="9" spans="1:5" x14ac:dyDescent="0.45">
      <c r="A9" s="14">
        <v>2019</v>
      </c>
      <c r="B9" s="9">
        <v>5.2033333333333327E-2</v>
      </c>
      <c r="C9" s="9">
        <v>7.3799999999999991E-2</v>
      </c>
      <c r="D9" s="9">
        <v>4.1033333333333331E-2</v>
      </c>
      <c r="E9" s="9">
        <v>-1.8733333333333334E-2</v>
      </c>
    </row>
    <row r="10" spans="1:5" x14ac:dyDescent="0.45">
      <c r="A10" s="14">
        <v>2020</v>
      </c>
      <c r="B10" s="9">
        <v>-2.7999999999999982E-3</v>
      </c>
      <c r="C10" s="9">
        <v>0.1179</v>
      </c>
      <c r="D10" s="9">
        <v>0.15060000000000001</v>
      </c>
      <c r="E10" s="9">
        <v>9.7133333333333335E-2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FCA5-BD27-4C07-A216-66CDD827833D}">
  <dimension ref="A1:E10"/>
  <sheetViews>
    <sheetView workbookViewId="0">
      <selection activeCell="F3" sqref="F3"/>
    </sheetView>
  </sheetViews>
  <sheetFormatPr defaultRowHeight="14.25" x14ac:dyDescent="0.45"/>
  <sheetData>
    <row r="1" spans="1:5" x14ac:dyDescent="0.45">
      <c r="A1" s="17" t="s">
        <v>202</v>
      </c>
      <c r="B1" s="10" t="s">
        <v>182</v>
      </c>
      <c r="C1" s="10" t="s">
        <v>184</v>
      </c>
      <c r="D1" s="10" t="s">
        <v>185</v>
      </c>
      <c r="E1" s="10" t="s">
        <v>187</v>
      </c>
    </row>
    <row r="2" spans="1:5" x14ac:dyDescent="0.45">
      <c r="A2" s="9">
        <v>2012</v>
      </c>
      <c r="B2" s="9">
        <v>0.29575014114374909</v>
      </c>
      <c r="C2" s="4">
        <v>0.14366722106933358</v>
      </c>
      <c r="D2" s="4">
        <v>0.16766675313313328</v>
      </c>
      <c r="E2" s="4">
        <v>0.27049986521400154</v>
      </c>
    </row>
    <row r="3" spans="1:5" x14ac:dyDescent="0.45">
      <c r="A3" s="9">
        <v>2013</v>
      </c>
      <c r="B3" s="9">
        <v>9.9166552225732119E-2</v>
      </c>
      <c r="C3" s="4">
        <v>8.5666974385568764E-2</v>
      </c>
      <c r="D3" s="4">
        <v>0.19366677602133345</v>
      </c>
      <c r="E3" s="4">
        <v>0.278999964396134</v>
      </c>
    </row>
    <row r="4" spans="1:5" x14ac:dyDescent="0.45">
      <c r="A4" s="9">
        <v>2014</v>
      </c>
      <c r="B4" s="9">
        <v>1.8333752949999393E-2</v>
      </c>
      <c r="C4" s="4">
        <v>6.0999870300300074E-2</v>
      </c>
      <c r="D4" s="4">
        <v>0.26583353678383287</v>
      </c>
      <c r="E4" s="4">
        <v>0.1963332494100006</v>
      </c>
    </row>
    <row r="5" spans="1:5" x14ac:dyDescent="0.45">
      <c r="A5" s="9">
        <v>2015</v>
      </c>
      <c r="B5" s="9">
        <v>0.11616706848146545</v>
      </c>
      <c r="C5" s="4">
        <v>0.10483360290526751</v>
      </c>
      <c r="D5" s="4">
        <v>3.3346811930101694E-4</v>
      </c>
      <c r="E5" s="4">
        <v>7.3000272115068057E-2</v>
      </c>
    </row>
    <row r="6" spans="1:5" x14ac:dyDescent="0.45">
      <c r="A6" s="9">
        <v>2016</v>
      </c>
      <c r="B6" s="9">
        <v>0.24083360036213244</v>
      </c>
      <c r="C6" s="4">
        <v>0.14816697438560075</v>
      </c>
      <c r="D6" s="4">
        <v>0.37783304850260063</v>
      </c>
      <c r="E6" s="4">
        <v>0.33866659800210047</v>
      </c>
    </row>
    <row r="7" spans="1:5" x14ac:dyDescent="0.45">
      <c r="A7" s="9">
        <v>2017</v>
      </c>
      <c r="B7" s="9">
        <v>8.3333333333332149E-2</v>
      </c>
      <c r="C7" s="4">
        <v>9.3333880106600972E-2</v>
      </c>
      <c r="D7" s="4">
        <v>0.17466672261556701</v>
      </c>
      <c r="E7" s="4">
        <v>0.26616605122883402</v>
      </c>
    </row>
    <row r="8" spans="1:5" x14ac:dyDescent="0.45">
      <c r="A8" s="9">
        <v>2018</v>
      </c>
      <c r="B8" s="9">
        <v>7.3833465576197924E-2</v>
      </c>
      <c r="C8" s="4">
        <v>0.12116718292236683</v>
      </c>
      <c r="D8" s="4">
        <v>0.12216695149736741</v>
      </c>
      <c r="E8" s="4">
        <v>0.18400001525876775</v>
      </c>
    </row>
    <row r="9" spans="1:5" x14ac:dyDescent="0.45">
      <c r="A9" s="9">
        <v>2019</v>
      </c>
      <c r="B9" s="9">
        <v>0.41833400726316583</v>
      </c>
      <c r="C9" s="4">
        <v>0.40716679890950047</v>
      </c>
      <c r="D9" s="4">
        <v>0.11849975585939987</v>
      </c>
      <c r="E9" s="4">
        <v>0.15783278147376714</v>
      </c>
    </row>
    <row r="10" spans="1:5" x14ac:dyDescent="0.45">
      <c r="A10" s="9">
        <v>2020</v>
      </c>
      <c r="B10" s="9">
        <v>0.20716698964439809</v>
      </c>
      <c r="C10" s="4">
        <v>0.35283374786376598</v>
      </c>
      <c r="D10" s="4">
        <v>0.39400005340576644</v>
      </c>
      <c r="E10" s="4">
        <v>0.2533334096272668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54DD-2A7A-40EB-92B2-308821C807A6}">
  <dimension ref="A1:P109"/>
  <sheetViews>
    <sheetView workbookViewId="0">
      <selection activeCell="G2" sqref="G2:G37"/>
    </sheetView>
  </sheetViews>
  <sheetFormatPr defaultRowHeight="14.25" x14ac:dyDescent="0.45"/>
  <cols>
    <col min="1" max="1" width="12.53125" style="1" customWidth="1"/>
    <col min="6" max="6" width="9.6640625" bestFit="1" customWidth="1"/>
    <col min="8" max="8" width="9.06640625" style="3"/>
    <col min="9" max="9" width="9.6640625" bestFit="1" customWidth="1"/>
    <col min="10" max="10" width="11.73046875" bestFit="1" customWidth="1"/>
    <col min="15" max="15" width="12.53125" style="1" customWidth="1"/>
  </cols>
  <sheetData>
    <row r="1" spans="1:16" x14ac:dyDescent="0.45">
      <c r="A1" s="1" t="s">
        <v>0</v>
      </c>
      <c r="B1" t="s">
        <v>1</v>
      </c>
      <c r="C1" t="s">
        <v>2</v>
      </c>
      <c r="D1" t="s">
        <v>3</v>
      </c>
      <c r="F1" s="28" t="s">
        <v>207</v>
      </c>
      <c r="G1" s="28"/>
      <c r="I1" s="29" t="s">
        <v>207</v>
      </c>
      <c r="J1" s="30"/>
      <c r="L1" s="28" t="s">
        <v>204</v>
      </c>
      <c r="M1" s="28"/>
      <c r="O1" s="19" t="s">
        <v>0</v>
      </c>
      <c r="P1" s="20" t="s">
        <v>206</v>
      </c>
    </row>
    <row r="2" spans="1:16" x14ac:dyDescent="0.45">
      <c r="A2" s="1" t="s">
        <v>4</v>
      </c>
      <c r="B2" s="2">
        <v>28.5605001449584</v>
      </c>
      <c r="C2" s="2">
        <v>28.3800001144409</v>
      </c>
      <c r="D2" s="2">
        <f>B2-C2</f>
        <v>0.18050003051749997</v>
      </c>
      <c r="F2" s="4" t="s">
        <v>112</v>
      </c>
      <c r="G2" s="4">
        <f>AVERAGE(P2,P11)</f>
        <v>0.29575014114374909</v>
      </c>
      <c r="I2" s="4" t="s">
        <v>112</v>
      </c>
      <c r="J2" s="4">
        <v>0.29575014114374909</v>
      </c>
      <c r="L2" s="4" t="s">
        <v>113</v>
      </c>
      <c r="M2" s="4">
        <f>AVERAGE(P2:P10)</f>
        <v>0.2004449632432323</v>
      </c>
      <c r="O2" s="18" t="s">
        <v>4</v>
      </c>
      <c r="P2" s="4">
        <v>0.18050003051749997</v>
      </c>
    </row>
    <row r="3" spans="1:16" x14ac:dyDescent="0.45">
      <c r="A3" s="1" t="s">
        <v>5</v>
      </c>
      <c r="B3" s="2">
        <v>28.3800001144409</v>
      </c>
      <c r="C3" s="2">
        <v>28.3800001144409</v>
      </c>
      <c r="D3" s="2">
        <f t="shared" ref="D3:D66" si="0">B3-C3</f>
        <v>0</v>
      </c>
      <c r="F3" s="4" t="s">
        <v>114</v>
      </c>
      <c r="G3" s="4">
        <f t="shared" ref="G3:G10" si="1">AVERAGE(P101,P3,P12)</f>
        <v>9.9166552225732119E-2</v>
      </c>
      <c r="I3" s="4" t="s">
        <v>115</v>
      </c>
      <c r="J3" s="4">
        <v>0.14366722106933358</v>
      </c>
      <c r="L3" s="4" t="s">
        <v>116</v>
      </c>
      <c r="M3" s="4">
        <f>AVERAGE(P11:P19)</f>
        <v>0.22038894229465494</v>
      </c>
      <c r="O3" s="18" t="s">
        <v>5</v>
      </c>
      <c r="P3" s="4">
        <v>0</v>
      </c>
    </row>
    <row r="4" spans="1:16" x14ac:dyDescent="0.45">
      <c r="A4" s="1" t="s">
        <v>6</v>
      </c>
      <c r="B4" s="2">
        <v>28.427000999450598</v>
      </c>
      <c r="C4" s="2">
        <v>28.3800001144409</v>
      </c>
      <c r="D4" s="2">
        <f t="shared" si="0"/>
        <v>4.7000885009698123E-2</v>
      </c>
      <c r="F4" s="4" t="s">
        <v>117</v>
      </c>
      <c r="G4" s="4">
        <f t="shared" si="1"/>
        <v>1.8333752949999393E-2</v>
      </c>
      <c r="I4" s="4" t="s">
        <v>118</v>
      </c>
      <c r="J4" s="4">
        <v>0.16766675313313328</v>
      </c>
      <c r="L4" s="4" t="s">
        <v>119</v>
      </c>
      <c r="M4" s="4">
        <f>AVERAGE(P20:P28)</f>
        <v>0.16627820332846749</v>
      </c>
      <c r="O4" s="18" t="s">
        <v>6</v>
      </c>
      <c r="P4" s="4">
        <v>4.7000885009698123E-2</v>
      </c>
    </row>
    <row r="5" spans="1:16" x14ac:dyDescent="0.45">
      <c r="A5" s="1" t="s">
        <v>7</v>
      </c>
      <c r="B5" s="2">
        <v>28.496500968933098</v>
      </c>
      <c r="C5" s="2">
        <v>28.3800001144409</v>
      </c>
      <c r="D5" s="2">
        <f t="shared" si="0"/>
        <v>0.11650085449219816</v>
      </c>
      <c r="F5" s="4" t="s">
        <v>120</v>
      </c>
      <c r="G5" s="4">
        <f t="shared" si="1"/>
        <v>0.11616706848146545</v>
      </c>
      <c r="I5" s="4" t="s">
        <v>121</v>
      </c>
      <c r="J5" s="4">
        <v>0.27049986521400154</v>
      </c>
      <c r="L5" s="4" t="s">
        <v>122</v>
      </c>
      <c r="M5" s="4">
        <f>AVERAGE(P29:P37)</f>
        <v>0.16805574629039041</v>
      </c>
      <c r="O5" s="18" t="s">
        <v>7</v>
      </c>
      <c r="P5" s="4">
        <v>0.11650085449219816</v>
      </c>
    </row>
    <row r="6" spans="1:16" x14ac:dyDescent="0.45">
      <c r="A6" s="1" t="s">
        <v>8</v>
      </c>
      <c r="B6" s="2">
        <v>28.712000846862701</v>
      </c>
      <c r="C6" s="2">
        <v>28.3800001144409</v>
      </c>
      <c r="D6" s="2">
        <f t="shared" si="0"/>
        <v>0.33200073242180039</v>
      </c>
      <c r="F6" s="4" t="s">
        <v>123</v>
      </c>
      <c r="G6" s="4">
        <f t="shared" si="1"/>
        <v>0.24083360036213244</v>
      </c>
      <c r="I6" s="4" t="s">
        <v>114</v>
      </c>
      <c r="J6" s="4">
        <v>9.9166552225732119E-2</v>
      </c>
      <c r="L6" s="4" t="s">
        <v>124</v>
      </c>
      <c r="M6" s="4">
        <f>AVERAGE(P38:P46)</f>
        <v>0.17161146799724372</v>
      </c>
      <c r="O6" s="18" t="s">
        <v>8</v>
      </c>
      <c r="P6" s="4">
        <v>0.33200073242180039</v>
      </c>
    </row>
    <row r="7" spans="1:16" x14ac:dyDescent="0.45">
      <c r="A7" s="1" t="s">
        <v>9</v>
      </c>
      <c r="B7" s="2">
        <v>28.549500465392999</v>
      </c>
      <c r="C7" s="2">
        <v>28.3800001144409</v>
      </c>
      <c r="D7" s="2">
        <f t="shared" si="0"/>
        <v>0.1695003509520987</v>
      </c>
      <c r="F7" s="4" t="s">
        <v>125</v>
      </c>
      <c r="G7" s="4">
        <f t="shared" si="1"/>
        <v>8.3333333333332149E-2</v>
      </c>
      <c r="I7" s="4" t="s">
        <v>126</v>
      </c>
      <c r="J7" s="4">
        <v>8.5666974385568764E-2</v>
      </c>
      <c r="L7" s="4" t="s">
        <v>127</v>
      </c>
      <c r="M7" s="4">
        <f>AVERAGE(P47:P55)</f>
        <v>0.14788860744900056</v>
      </c>
      <c r="O7" s="18" t="s">
        <v>9</v>
      </c>
      <c r="P7" s="4">
        <v>0.1695003509520987</v>
      </c>
    </row>
    <row r="8" spans="1:16" x14ac:dyDescent="0.45">
      <c r="A8" s="1" t="s">
        <v>10</v>
      </c>
      <c r="B8" s="2">
        <v>28.480000495910598</v>
      </c>
      <c r="C8" s="2">
        <v>28.3800001144409</v>
      </c>
      <c r="D8" s="2">
        <f t="shared" si="0"/>
        <v>0.10000038146969814</v>
      </c>
      <c r="F8" s="4" t="s">
        <v>128</v>
      </c>
      <c r="G8" s="4">
        <f t="shared" si="1"/>
        <v>7.3833465576197924E-2</v>
      </c>
      <c r="I8" s="4" t="s">
        <v>129</v>
      </c>
      <c r="J8" s="4">
        <v>0.19366677602133345</v>
      </c>
      <c r="L8" s="4" t="s">
        <v>130</v>
      </c>
      <c r="M8" s="4">
        <f>AVERAGE(P56:P64)</f>
        <v>0.25622219509552124</v>
      </c>
      <c r="O8" s="18" t="s">
        <v>10</v>
      </c>
      <c r="P8" s="4">
        <v>0.10000038146969814</v>
      </c>
    </row>
    <row r="9" spans="1:16" x14ac:dyDescent="0.45">
      <c r="A9" s="1" t="s">
        <v>11</v>
      </c>
      <c r="B9" s="2">
        <v>28.951001167297299</v>
      </c>
      <c r="C9" s="2">
        <v>28.3800001144409</v>
      </c>
      <c r="D9" s="2">
        <f t="shared" si="0"/>
        <v>0.57100105285639913</v>
      </c>
      <c r="F9" s="4" t="s">
        <v>131</v>
      </c>
      <c r="G9" s="4">
        <f t="shared" si="1"/>
        <v>0.41833400726316583</v>
      </c>
      <c r="I9" s="4" t="s">
        <v>132</v>
      </c>
      <c r="J9" s="4">
        <v>0.278999964396134</v>
      </c>
      <c r="L9" s="4" t="s">
        <v>133</v>
      </c>
      <c r="M9" s="4">
        <f>AVERAGE(P65:P73)</f>
        <v>0.2007782194349122</v>
      </c>
      <c r="O9" s="18" t="s">
        <v>11</v>
      </c>
      <c r="P9" s="4">
        <v>0.57100105285639913</v>
      </c>
    </row>
    <row r="10" spans="1:16" x14ac:dyDescent="0.45">
      <c r="A10" s="1" t="s">
        <v>12</v>
      </c>
      <c r="B10" s="2">
        <v>28.667500495910598</v>
      </c>
      <c r="C10" s="2">
        <v>28.3800001144409</v>
      </c>
      <c r="D10" s="2">
        <f t="shared" si="0"/>
        <v>0.28750038146969814</v>
      </c>
      <c r="F10" s="4" t="s">
        <v>134</v>
      </c>
      <c r="G10" s="4">
        <f t="shared" si="1"/>
        <v>0.20716698964439809</v>
      </c>
      <c r="I10" s="4" t="s">
        <v>117</v>
      </c>
      <c r="J10" s="4">
        <v>1.8333752949999393E-2</v>
      </c>
      <c r="L10" s="4" t="s">
        <v>135</v>
      </c>
      <c r="M10" s="4">
        <f>AVERAGE(P74:P82)</f>
        <v>0.31733396318222362</v>
      </c>
      <c r="O10" s="18" t="s">
        <v>12</v>
      </c>
      <c r="P10" s="4">
        <v>0.28750038146969814</v>
      </c>
    </row>
    <row r="11" spans="1:16" x14ac:dyDescent="0.45">
      <c r="A11" s="1" t="s">
        <v>13</v>
      </c>
      <c r="B11">
        <v>28.242000579833899</v>
      </c>
      <c r="C11">
        <v>27.831000328063901</v>
      </c>
      <c r="D11" s="2">
        <f t="shared" si="0"/>
        <v>0.41100025176999821</v>
      </c>
      <c r="F11" s="4" t="s">
        <v>115</v>
      </c>
      <c r="G11" s="4">
        <f t="shared" ref="G11:G19" si="2">AVERAGE(P20,P29,P38)</f>
        <v>0.14366722106933358</v>
      </c>
      <c r="I11" s="4" t="s">
        <v>136</v>
      </c>
      <c r="J11" s="4">
        <v>6.0999870300300074E-2</v>
      </c>
      <c r="L11" s="4" t="s">
        <v>137</v>
      </c>
      <c r="M11" s="4">
        <f>AVERAGE(P83:P91)</f>
        <v>0.1819995244343886</v>
      </c>
      <c r="O11" s="18" t="s">
        <v>13</v>
      </c>
      <c r="P11" s="4">
        <v>0.41100025176999821</v>
      </c>
    </row>
    <row r="12" spans="1:16" x14ac:dyDescent="0.45">
      <c r="A12" s="1" t="s">
        <v>14</v>
      </c>
      <c r="B12">
        <v>28.123499870300201</v>
      </c>
      <c r="C12">
        <v>27.831000328063901</v>
      </c>
      <c r="D12" s="2">
        <f t="shared" si="0"/>
        <v>0.2924995422362997</v>
      </c>
      <c r="F12" s="4" t="s">
        <v>126</v>
      </c>
      <c r="G12" s="4">
        <f t="shared" si="2"/>
        <v>8.5666974385568764E-2</v>
      </c>
      <c r="I12" s="4" t="s">
        <v>138</v>
      </c>
      <c r="J12" s="4">
        <v>0.26583353678383287</v>
      </c>
      <c r="L12" s="4" t="s">
        <v>139</v>
      </c>
      <c r="M12" s="4">
        <f>AVERAGE(P92:P100)</f>
        <v>0.1736105812920346</v>
      </c>
      <c r="O12" s="18" t="s">
        <v>14</v>
      </c>
      <c r="P12" s="4">
        <v>0.2924995422362997</v>
      </c>
    </row>
    <row r="13" spans="1:16" x14ac:dyDescent="0.45">
      <c r="A13" s="1" t="s">
        <v>15</v>
      </c>
      <c r="B13">
        <v>27.839000701904201</v>
      </c>
      <c r="C13">
        <v>27.831000328063901</v>
      </c>
      <c r="D13" s="2">
        <f t="shared" si="0"/>
        <v>8.0003738403000568E-3</v>
      </c>
      <c r="F13" s="4" t="s">
        <v>136</v>
      </c>
      <c r="G13" s="4">
        <f t="shared" si="2"/>
        <v>6.0999870300300074E-2</v>
      </c>
      <c r="I13" s="4" t="s">
        <v>140</v>
      </c>
      <c r="J13" s="4">
        <v>0.1963332494100006</v>
      </c>
      <c r="L13" s="4" t="s">
        <v>141</v>
      </c>
      <c r="M13" s="4">
        <f>AVERAGE(P101:P109)</f>
        <v>6.4277966817242557E-2</v>
      </c>
      <c r="O13" s="18" t="s">
        <v>15</v>
      </c>
      <c r="P13" s="4">
        <v>8.0003738403000568E-3</v>
      </c>
    </row>
    <row r="14" spans="1:16" x14ac:dyDescent="0.45">
      <c r="A14" s="1" t="s">
        <v>16</v>
      </c>
      <c r="B14">
        <v>27.976500511169402</v>
      </c>
      <c r="C14">
        <v>27.831000328063901</v>
      </c>
      <c r="D14" s="2">
        <f>B14-C14</f>
        <v>0.14550018310550072</v>
      </c>
      <c r="F14" s="4" t="s">
        <v>142</v>
      </c>
      <c r="G14" s="4">
        <f t="shared" si="2"/>
        <v>0.10483360290526751</v>
      </c>
      <c r="I14" s="4" t="s">
        <v>120</v>
      </c>
      <c r="J14" s="4">
        <v>0.11616706848146501</v>
      </c>
      <c r="O14" s="18" t="s">
        <v>16</v>
      </c>
      <c r="P14" s="4">
        <v>0.14550018310550072</v>
      </c>
    </row>
    <row r="15" spans="1:16" x14ac:dyDescent="0.45">
      <c r="A15" s="1" t="s">
        <v>17</v>
      </c>
      <c r="B15">
        <v>28.050000190734799</v>
      </c>
      <c r="C15">
        <v>27.831000328063901</v>
      </c>
      <c r="D15" s="2">
        <f t="shared" si="0"/>
        <v>0.21899986267089844</v>
      </c>
      <c r="F15" s="4" t="s">
        <v>143</v>
      </c>
      <c r="G15" s="4">
        <f t="shared" si="2"/>
        <v>0.14816697438560075</v>
      </c>
      <c r="I15" s="4" t="s">
        <v>142</v>
      </c>
      <c r="J15" s="4">
        <v>0.10483360290526751</v>
      </c>
      <c r="L15" s="28" t="s">
        <v>207</v>
      </c>
      <c r="M15" s="28"/>
      <c r="O15" s="18" t="s">
        <v>17</v>
      </c>
      <c r="P15" s="4">
        <v>0.21899986267089844</v>
      </c>
    </row>
    <row r="16" spans="1:16" x14ac:dyDescent="0.45">
      <c r="A16" s="1" t="s">
        <v>18</v>
      </c>
      <c r="B16">
        <v>27.831000328063901</v>
      </c>
      <c r="C16">
        <v>27.831000328063901</v>
      </c>
      <c r="D16" s="2">
        <f t="shared" si="0"/>
        <v>0</v>
      </c>
      <c r="F16" s="4" t="s">
        <v>144</v>
      </c>
      <c r="G16" s="4">
        <f t="shared" si="2"/>
        <v>9.3333880106600972E-2</v>
      </c>
      <c r="I16" s="4" t="s">
        <v>145</v>
      </c>
      <c r="J16" s="4">
        <v>3.3346811930101694E-4</v>
      </c>
      <c r="L16" s="4" t="s">
        <v>182</v>
      </c>
      <c r="M16" s="4">
        <f>AVERAGE(G2:G10)</f>
        <v>0.17254654566446359</v>
      </c>
      <c r="O16" s="18" t="s">
        <v>18</v>
      </c>
      <c r="P16" s="4">
        <v>0</v>
      </c>
    </row>
    <row r="17" spans="1:16" x14ac:dyDescent="0.45">
      <c r="A17" s="1" t="s">
        <v>19</v>
      </c>
      <c r="B17">
        <v>27.907999992370598</v>
      </c>
      <c r="C17">
        <v>27.831000328063901</v>
      </c>
      <c r="D17" s="2">
        <f t="shared" si="0"/>
        <v>7.6999664306697468E-2</v>
      </c>
      <c r="F17" s="4" t="s">
        <v>146</v>
      </c>
      <c r="G17" s="4">
        <f t="shared" si="2"/>
        <v>0.12116718292236683</v>
      </c>
      <c r="I17" s="4" t="s">
        <v>147</v>
      </c>
      <c r="J17" s="4">
        <v>7.3000272115068057E-2</v>
      </c>
      <c r="L17" s="4" t="s">
        <v>184</v>
      </c>
      <c r="M17" s="4">
        <f>AVERAGE(G11:G19)</f>
        <v>0.16864847253870055</v>
      </c>
      <c r="O17" s="18" t="s">
        <v>19</v>
      </c>
      <c r="P17" s="4">
        <v>7.6999664306697468E-2</v>
      </c>
    </row>
    <row r="18" spans="1:16" x14ac:dyDescent="0.45">
      <c r="A18" s="1" t="s">
        <v>20</v>
      </c>
      <c r="B18">
        <v>28.402000427246001</v>
      </c>
      <c r="C18">
        <v>27.831000328063901</v>
      </c>
      <c r="D18" s="2">
        <f t="shared" si="0"/>
        <v>0.57100009918210048</v>
      </c>
      <c r="F18" s="4" t="s">
        <v>148</v>
      </c>
      <c r="G18" s="4">
        <f t="shared" si="2"/>
        <v>0.40716679890950047</v>
      </c>
      <c r="I18" s="4" t="s">
        <v>123</v>
      </c>
      <c r="J18" s="4">
        <v>0.24083360036213244</v>
      </c>
      <c r="L18" s="4" t="s">
        <v>185</v>
      </c>
      <c r="M18" s="4">
        <f>AVERAGE(G20:G28)</f>
        <v>0.20162967399314463</v>
      </c>
      <c r="O18" s="18" t="s">
        <v>20</v>
      </c>
      <c r="P18" s="4">
        <v>0.57100009918210048</v>
      </c>
    </row>
    <row r="19" spans="1:16" x14ac:dyDescent="0.45">
      <c r="A19" s="1" t="s">
        <v>21</v>
      </c>
      <c r="B19">
        <v>28.090500831604</v>
      </c>
      <c r="C19">
        <v>27.831000328063901</v>
      </c>
      <c r="D19" s="2">
        <f t="shared" si="0"/>
        <v>0.25950050354009946</v>
      </c>
      <c r="F19" s="4" t="s">
        <v>149</v>
      </c>
      <c r="G19" s="4">
        <f t="shared" si="2"/>
        <v>0.35283374786376598</v>
      </c>
      <c r="I19" s="4" t="s">
        <v>143</v>
      </c>
      <c r="J19" s="4">
        <v>0.14816697438560075</v>
      </c>
      <c r="L19" s="4" t="s">
        <v>187</v>
      </c>
      <c r="M19" s="4">
        <f>AVERAGE(G29:G37)</f>
        <v>0.22431468963621562</v>
      </c>
      <c r="O19" s="18" t="s">
        <v>21</v>
      </c>
      <c r="P19" s="4">
        <v>0.25950050354009946</v>
      </c>
    </row>
    <row r="20" spans="1:16" x14ac:dyDescent="0.45">
      <c r="A20" s="1" t="s">
        <v>22</v>
      </c>
      <c r="B20">
        <v>28.715500831604</v>
      </c>
      <c r="C20">
        <v>28.541000366210898</v>
      </c>
      <c r="D20" s="2">
        <f t="shared" si="0"/>
        <v>0.17450046539310193</v>
      </c>
      <c r="F20" s="4" t="s">
        <v>118</v>
      </c>
      <c r="G20" s="4">
        <f t="shared" ref="G20:G28" si="3">AVERAGE(P47,P56,P65)</f>
        <v>0.16766675313313328</v>
      </c>
      <c r="I20" s="4" t="s">
        <v>150</v>
      </c>
      <c r="J20" s="4">
        <v>0.37783304850260063</v>
      </c>
      <c r="O20" s="18" t="s">
        <v>22</v>
      </c>
      <c r="P20" s="4">
        <v>0.17450046539310193</v>
      </c>
    </row>
    <row r="21" spans="1:16" x14ac:dyDescent="0.45">
      <c r="A21" s="1" t="s">
        <v>23</v>
      </c>
      <c r="B21">
        <v>28.683501243591301</v>
      </c>
      <c r="C21">
        <v>28.541000366210898</v>
      </c>
      <c r="D21" s="2">
        <f t="shared" si="0"/>
        <v>0.14250087738040307</v>
      </c>
      <c r="F21" s="4" t="s">
        <v>129</v>
      </c>
      <c r="G21" s="4">
        <f t="shared" si="3"/>
        <v>0.19366677602133345</v>
      </c>
      <c r="I21" s="4" t="s">
        <v>151</v>
      </c>
      <c r="J21" s="4">
        <v>0.33866659800210047</v>
      </c>
      <c r="O21" s="18" t="s">
        <v>23</v>
      </c>
      <c r="P21" s="4">
        <v>0.14250087738040307</v>
      </c>
    </row>
    <row r="22" spans="1:16" x14ac:dyDescent="0.45">
      <c r="A22" s="1" t="s">
        <v>24</v>
      </c>
      <c r="B22">
        <v>28.541000366210898</v>
      </c>
      <c r="C22">
        <v>28.541000366210898</v>
      </c>
      <c r="D22" s="2">
        <f t="shared" si="0"/>
        <v>0</v>
      </c>
      <c r="F22" s="4" t="s">
        <v>138</v>
      </c>
      <c r="G22" s="4">
        <f t="shared" si="3"/>
        <v>0.26583353678383287</v>
      </c>
      <c r="I22" s="4" t="s">
        <v>125</v>
      </c>
      <c r="J22" s="4">
        <v>8.3333333333332149E-2</v>
      </c>
      <c r="O22" s="18" t="s">
        <v>24</v>
      </c>
      <c r="P22" s="4">
        <v>0</v>
      </c>
    </row>
    <row r="23" spans="1:16" x14ac:dyDescent="0.45">
      <c r="A23" s="1" t="s">
        <v>25</v>
      </c>
      <c r="B23">
        <v>28.628001213073698</v>
      </c>
      <c r="C23">
        <v>28.541000366210898</v>
      </c>
      <c r="D23" s="2">
        <f t="shared" si="0"/>
        <v>8.7000846862800074E-2</v>
      </c>
      <c r="F23" s="4" t="s">
        <v>145</v>
      </c>
      <c r="G23" s="4">
        <f t="shared" si="3"/>
        <v>3.3346811930101694E-4</v>
      </c>
      <c r="I23" s="4" t="s">
        <v>144</v>
      </c>
      <c r="J23" s="4">
        <v>9.3333880106600972E-2</v>
      </c>
      <c r="O23" s="18" t="s">
        <v>25</v>
      </c>
      <c r="P23" s="4">
        <v>8.7000846862800074E-2</v>
      </c>
    </row>
    <row r="24" spans="1:16" x14ac:dyDescent="0.45">
      <c r="A24" s="1" t="s">
        <v>26</v>
      </c>
      <c r="B24">
        <v>28.686500549316399</v>
      </c>
      <c r="C24">
        <v>28.541000366210898</v>
      </c>
      <c r="D24" s="2">
        <f t="shared" si="0"/>
        <v>0.14550018310550072</v>
      </c>
      <c r="F24" s="4" t="s">
        <v>150</v>
      </c>
      <c r="G24" s="4">
        <f t="shared" si="3"/>
        <v>0.37783304850260063</v>
      </c>
      <c r="I24" s="4" t="s">
        <v>152</v>
      </c>
      <c r="J24" s="4">
        <v>0.17466672261556701</v>
      </c>
      <c r="O24" s="18" t="s">
        <v>26</v>
      </c>
      <c r="P24" s="4">
        <v>0.14550018310550072</v>
      </c>
    </row>
    <row r="25" spans="1:16" x14ac:dyDescent="0.45">
      <c r="A25" s="1" t="s">
        <v>27</v>
      </c>
      <c r="B25">
        <v>28.627000808715799</v>
      </c>
      <c r="C25">
        <v>28.541000366210898</v>
      </c>
      <c r="D25" s="2">
        <f t="shared" si="0"/>
        <v>8.6000442504900576E-2</v>
      </c>
      <c r="F25" s="4" t="s">
        <v>152</v>
      </c>
      <c r="G25" s="4">
        <f t="shared" si="3"/>
        <v>0.17466672261556701</v>
      </c>
      <c r="I25" s="4" t="s">
        <v>153</v>
      </c>
      <c r="J25" s="4">
        <v>0.26616605122883402</v>
      </c>
      <c r="O25" s="18" t="s">
        <v>27</v>
      </c>
      <c r="P25" s="4">
        <v>8.6000442504900576E-2</v>
      </c>
    </row>
    <row r="26" spans="1:16" x14ac:dyDescent="0.45">
      <c r="A26" s="1" t="s">
        <v>28</v>
      </c>
      <c r="B26">
        <v>28.691000938415499</v>
      </c>
      <c r="C26">
        <v>28.541000366210898</v>
      </c>
      <c r="D26" s="2">
        <f t="shared" si="0"/>
        <v>0.1500005722046005</v>
      </c>
      <c r="F26" s="4" t="s">
        <v>154</v>
      </c>
      <c r="G26" s="4">
        <f t="shared" si="3"/>
        <v>0.12216695149736741</v>
      </c>
      <c r="I26" s="4" t="s">
        <v>128</v>
      </c>
      <c r="J26" s="4">
        <v>7.3833465576197924E-2</v>
      </c>
      <c r="O26" s="18" t="s">
        <v>28</v>
      </c>
      <c r="P26" s="4">
        <v>0.1500005722046005</v>
      </c>
    </row>
    <row r="27" spans="1:16" x14ac:dyDescent="0.45">
      <c r="A27" s="1" t="s">
        <v>29</v>
      </c>
      <c r="B27">
        <v>28.853500366210898</v>
      </c>
      <c r="C27">
        <v>28.541000366210898</v>
      </c>
      <c r="D27" s="2">
        <f t="shared" si="0"/>
        <v>0.3125</v>
      </c>
      <c r="F27" s="4" t="s">
        <v>155</v>
      </c>
      <c r="G27" s="4">
        <f t="shared" si="3"/>
        <v>0.11849975585939987</v>
      </c>
      <c r="I27" s="4" t="s">
        <v>146</v>
      </c>
      <c r="J27" s="4">
        <v>0.12116718292236683</v>
      </c>
      <c r="O27" s="18" t="s">
        <v>29</v>
      </c>
      <c r="P27" s="4">
        <v>0.3125</v>
      </c>
    </row>
    <row r="28" spans="1:16" x14ac:dyDescent="0.45">
      <c r="A28" s="1" t="s">
        <v>30</v>
      </c>
      <c r="B28">
        <v>28.939500808715799</v>
      </c>
      <c r="C28">
        <v>28.541000366210898</v>
      </c>
      <c r="D28" s="2">
        <f t="shared" si="0"/>
        <v>0.39850044250490058</v>
      </c>
      <c r="F28" s="4" t="s">
        <v>156</v>
      </c>
      <c r="G28" s="4">
        <f t="shared" si="3"/>
        <v>0.39400005340576644</v>
      </c>
      <c r="I28" s="4" t="s">
        <v>154</v>
      </c>
      <c r="J28" s="4">
        <v>0.12216695149736741</v>
      </c>
      <c r="O28" s="18" t="s">
        <v>30</v>
      </c>
      <c r="P28" s="4">
        <v>0.39850044250490058</v>
      </c>
    </row>
    <row r="29" spans="1:16" x14ac:dyDescent="0.45">
      <c r="A29" s="1" t="s">
        <v>31</v>
      </c>
      <c r="B29">
        <v>29.7230014801025</v>
      </c>
      <c r="C29">
        <v>29.625500679016099</v>
      </c>
      <c r="D29" s="2">
        <f t="shared" si="0"/>
        <v>9.7500801086400912E-2</v>
      </c>
      <c r="F29" s="4" t="s">
        <v>121</v>
      </c>
      <c r="G29" s="4">
        <f t="shared" ref="G29:G37" si="4">AVERAGE(P74,P83,P92)</f>
        <v>0.27049986521400154</v>
      </c>
      <c r="I29" s="4" t="s">
        <v>157</v>
      </c>
      <c r="J29" s="4">
        <v>0.18400001525876775</v>
      </c>
      <c r="O29" s="18" t="s">
        <v>31</v>
      </c>
      <c r="P29" s="4">
        <v>9.7500801086400912E-2</v>
      </c>
    </row>
    <row r="30" spans="1:16" x14ac:dyDescent="0.45">
      <c r="A30" s="1" t="s">
        <v>32</v>
      </c>
      <c r="B30">
        <v>29.649000167846602</v>
      </c>
      <c r="C30">
        <v>29.625500679016099</v>
      </c>
      <c r="D30" s="2">
        <f t="shared" si="0"/>
        <v>2.3499488830502457E-2</v>
      </c>
      <c r="F30" s="4" t="s">
        <v>132</v>
      </c>
      <c r="G30" s="4">
        <f t="shared" si="4"/>
        <v>0.278999964396134</v>
      </c>
      <c r="I30" s="4" t="s">
        <v>131</v>
      </c>
      <c r="J30" s="4">
        <v>0.41833400726316583</v>
      </c>
      <c r="O30" s="18" t="s">
        <v>32</v>
      </c>
      <c r="P30" s="4">
        <v>2.3499488830502457E-2</v>
      </c>
    </row>
    <row r="31" spans="1:16" x14ac:dyDescent="0.45">
      <c r="A31" s="1" t="s">
        <v>33</v>
      </c>
      <c r="B31">
        <v>29.625500679016099</v>
      </c>
      <c r="C31">
        <v>29.625500679016099</v>
      </c>
      <c r="D31" s="2">
        <f t="shared" si="0"/>
        <v>0</v>
      </c>
      <c r="F31" s="4" t="s">
        <v>140</v>
      </c>
      <c r="G31" s="4">
        <f t="shared" si="4"/>
        <v>0.1963332494100006</v>
      </c>
      <c r="I31" s="4" t="s">
        <v>148</v>
      </c>
      <c r="J31" s="4">
        <v>0.40716679890950047</v>
      </c>
      <c r="O31" s="18" t="s">
        <v>33</v>
      </c>
      <c r="P31" s="4">
        <v>0</v>
      </c>
    </row>
    <row r="32" spans="1:16" x14ac:dyDescent="0.45">
      <c r="A32" s="1" t="s">
        <v>34</v>
      </c>
      <c r="B32">
        <v>29.853000640869102</v>
      </c>
      <c r="C32">
        <v>29.625500679016099</v>
      </c>
      <c r="D32" s="2">
        <f t="shared" si="0"/>
        <v>0.22749996185300247</v>
      </c>
      <c r="F32" s="4" t="s">
        <v>147</v>
      </c>
      <c r="G32" s="4">
        <f t="shared" si="4"/>
        <v>7.3000272115068057E-2</v>
      </c>
      <c r="I32" s="4" t="s">
        <v>155</v>
      </c>
      <c r="J32" s="4">
        <v>0.11849975585939987</v>
      </c>
      <c r="O32" s="18" t="s">
        <v>34</v>
      </c>
      <c r="P32" s="4">
        <v>0.22749996185300247</v>
      </c>
    </row>
    <row r="33" spans="1:16" x14ac:dyDescent="0.45">
      <c r="A33" s="1" t="s">
        <v>35</v>
      </c>
      <c r="B33">
        <v>29.685001373291001</v>
      </c>
      <c r="C33">
        <v>29.625500679016099</v>
      </c>
      <c r="D33" s="2">
        <f t="shared" si="0"/>
        <v>5.9500694274902344E-2</v>
      </c>
      <c r="F33" s="4" t="s">
        <v>151</v>
      </c>
      <c r="G33" s="4">
        <f t="shared" si="4"/>
        <v>0.33866659800210047</v>
      </c>
      <c r="I33" s="4" t="s">
        <v>158</v>
      </c>
      <c r="J33" s="4">
        <v>0.15783278147376714</v>
      </c>
      <c r="O33" s="18" t="s">
        <v>35</v>
      </c>
      <c r="P33" s="4">
        <v>5.9500694274902344E-2</v>
      </c>
    </row>
    <row r="34" spans="1:16" x14ac:dyDescent="0.45">
      <c r="A34" s="1" t="s">
        <v>36</v>
      </c>
      <c r="B34">
        <v>29.673501014709402</v>
      </c>
      <c r="C34">
        <v>29.625500679016099</v>
      </c>
      <c r="D34" s="2">
        <f t="shared" si="0"/>
        <v>4.8000335693302532E-2</v>
      </c>
      <c r="F34" s="4" t="s">
        <v>153</v>
      </c>
      <c r="G34" s="4">
        <f t="shared" si="4"/>
        <v>0.26616605122883402</v>
      </c>
      <c r="I34" s="4" t="s">
        <v>134</v>
      </c>
      <c r="J34" s="4">
        <v>0.20716698964439809</v>
      </c>
      <c r="O34" s="18" t="s">
        <v>36</v>
      </c>
      <c r="P34" s="4">
        <v>4.8000335693302532E-2</v>
      </c>
    </row>
    <row r="35" spans="1:16" x14ac:dyDescent="0.45">
      <c r="A35" s="1" t="s">
        <v>37</v>
      </c>
      <c r="B35">
        <v>29.665000915527301</v>
      </c>
      <c r="C35">
        <v>29.625500679016099</v>
      </c>
      <c r="D35" s="2">
        <f t="shared" si="0"/>
        <v>3.9500236511202047E-2</v>
      </c>
      <c r="F35" s="4" t="s">
        <v>157</v>
      </c>
      <c r="G35" s="4">
        <f t="shared" si="4"/>
        <v>0.18400001525876775</v>
      </c>
      <c r="I35" s="4" t="s">
        <v>149</v>
      </c>
      <c r="J35" s="4">
        <v>0.35283374786376598</v>
      </c>
      <c r="O35" s="18" t="s">
        <v>37</v>
      </c>
      <c r="P35" s="4">
        <v>3.9500236511202047E-2</v>
      </c>
    </row>
    <row r="36" spans="1:16" x14ac:dyDescent="0.45">
      <c r="A36" s="1" t="s">
        <v>38</v>
      </c>
      <c r="B36">
        <v>30.145000457763601</v>
      </c>
      <c r="C36">
        <v>29.625500679016099</v>
      </c>
      <c r="D36" s="2">
        <f t="shared" si="0"/>
        <v>0.51949977874750175</v>
      </c>
      <c r="F36" s="4" t="s">
        <v>158</v>
      </c>
      <c r="G36" s="4">
        <f t="shared" si="4"/>
        <v>0.15783278147376714</v>
      </c>
      <c r="I36" s="4" t="s">
        <v>156</v>
      </c>
      <c r="J36" s="4">
        <v>0.39400005340576644</v>
      </c>
      <c r="O36" s="18" t="s">
        <v>38</v>
      </c>
      <c r="P36" s="4">
        <v>0.51949977874750175</v>
      </c>
    </row>
    <row r="37" spans="1:16" x14ac:dyDescent="0.45">
      <c r="A37" s="1" t="s">
        <v>39</v>
      </c>
      <c r="B37">
        <v>30.123001098632798</v>
      </c>
      <c r="C37">
        <v>29.625500679016099</v>
      </c>
      <c r="D37" s="2">
        <f t="shared" si="0"/>
        <v>0.49750041961669922</v>
      </c>
      <c r="F37" s="4" t="s">
        <v>159</v>
      </c>
      <c r="G37" s="4">
        <f t="shared" si="4"/>
        <v>0.2533334096272668</v>
      </c>
      <c r="I37" s="4" t="s">
        <v>159</v>
      </c>
      <c r="J37" s="4">
        <v>0.2533334096272668</v>
      </c>
      <c r="O37" s="18" t="s">
        <v>39</v>
      </c>
      <c r="P37" s="4">
        <v>0.49750041961669922</v>
      </c>
    </row>
    <row r="38" spans="1:16" x14ac:dyDescent="0.45">
      <c r="A38" s="1" t="s">
        <v>40</v>
      </c>
      <c r="B38">
        <v>29.488500595092699</v>
      </c>
      <c r="C38">
        <v>29.329500198364201</v>
      </c>
      <c r="D38" s="2">
        <f t="shared" si="0"/>
        <v>0.15900039672849786</v>
      </c>
      <c r="O38" s="18" t="s">
        <v>40</v>
      </c>
      <c r="P38" s="4">
        <v>0.15900039672849786</v>
      </c>
    </row>
    <row r="39" spans="1:16" x14ac:dyDescent="0.45">
      <c r="A39" s="1" t="s">
        <v>41</v>
      </c>
      <c r="B39">
        <v>29.420500755310002</v>
      </c>
      <c r="C39">
        <v>29.329500198364201</v>
      </c>
      <c r="D39" s="2">
        <f t="shared" si="0"/>
        <v>9.1000556945800781E-2</v>
      </c>
      <c r="O39" s="18" t="s">
        <v>41</v>
      </c>
      <c r="P39" s="4">
        <v>9.1000556945800781E-2</v>
      </c>
    </row>
    <row r="40" spans="1:16" x14ac:dyDescent="0.45">
      <c r="A40" s="1" t="s">
        <v>42</v>
      </c>
      <c r="B40">
        <v>29.512499809265101</v>
      </c>
      <c r="C40">
        <v>29.329500198364201</v>
      </c>
      <c r="D40" s="2">
        <f t="shared" si="0"/>
        <v>0.18299961090090022</v>
      </c>
      <c r="O40" s="18" t="s">
        <v>42</v>
      </c>
      <c r="P40" s="4">
        <v>0.18299961090090022</v>
      </c>
    </row>
    <row r="41" spans="1:16" x14ac:dyDescent="0.45">
      <c r="A41" s="1" t="s">
        <v>43</v>
      </c>
      <c r="B41">
        <v>29.329500198364201</v>
      </c>
      <c r="C41">
        <v>29.329500198364201</v>
      </c>
      <c r="D41" s="2">
        <f t="shared" si="0"/>
        <v>0</v>
      </c>
      <c r="O41" s="18" t="s">
        <v>43</v>
      </c>
      <c r="P41" s="4">
        <v>0</v>
      </c>
    </row>
    <row r="42" spans="1:16" x14ac:dyDescent="0.45">
      <c r="A42" s="1" t="s">
        <v>44</v>
      </c>
      <c r="B42">
        <v>29.5690002441406</v>
      </c>
      <c r="C42">
        <v>29.329500198364201</v>
      </c>
      <c r="D42" s="2">
        <f t="shared" si="0"/>
        <v>0.23950004577639916</v>
      </c>
      <c r="O42" s="18" t="s">
        <v>44</v>
      </c>
      <c r="P42" s="4">
        <v>0.23950004577639916</v>
      </c>
    </row>
    <row r="43" spans="1:16" x14ac:dyDescent="0.45">
      <c r="A43" s="1" t="s">
        <v>45</v>
      </c>
      <c r="B43">
        <v>29.475501060485801</v>
      </c>
      <c r="C43">
        <v>29.329500198364201</v>
      </c>
      <c r="D43" s="2">
        <f t="shared" si="0"/>
        <v>0.14600086212159979</v>
      </c>
      <c r="O43" s="18" t="s">
        <v>45</v>
      </c>
      <c r="P43" s="4">
        <v>0.14600086212159979</v>
      </c>
    </row>
    <row r="44" spans="1:16" x14ac:dyDescent="0.45">
      <c r="A44" s="1" t="s">
        <v>46</v>
      </c>
      <c r="B44">
        <v>29.503500938415499</v>
      </c>
      <c r="C44">
        <v>29.329500198364201</v>
      </c>
      <c r="D44" s="2">
        <f t="shared" si="0"/>
        <v>0.17400074005129795</v>
      </c>
      <c r="O44" s="18" t="s">
        <v>46</v>
      </c>
      <c r="P44" s="4">
        <v>0.17400074005129795</v>
      </c>
    </row>
    <row r="45" spans="1:16" x14ac:dyDescent="0.45">
      <c r="A45" s="1" t="s">
        <v>47</v>
      </c>
      <c r="B45">
        <v>29.719000816345201</v>
      </c>
      <c r="C45">
        <v>29.329500198364201</v>
      </c>
      <c r="D45" s="2">
        <f t="shared" si="0"/>
        <v>0.38950061798099966</v>
      </c>
      <c r="O45" s="18" t="s">
        <v>47</v>
      </c>
      <c r="P45" s="4">
        <v>0.38950061798099966</v>
      </c>
    </row>
    <row r="46" spans="1:16" x14ac:dyDescent="0.45">
      <c r="A46" s="1" t="s">
        <v>48</v>
      </c>
      <c r="B46">
        <v>29.492000579833899</v>
      </c>
      <c r="C46">
        <v>29.329500198364201</v>
      </c>
      <c r="D46" s="2">
        <f t="shared" si="0"/>
        <v>0.16250038146969814</v>
      </c>
      <c r="O46" s="18" t="s">
        <v>48</v>
      </c>
      <c r="P46" s="4">
        <v>0.16250038146969814</v>
      </c>
    </row>
    <row r="47" spans="1:16" x14ac:dyDescent="0.45">
      <c r="A47" s="1" t="s">
        <v>49</v>
      </c>
      <c r="B47">
        <v>29.788000106811499</v>
      </c>
      <c r="C47">
        <v>29.668000221252399</v>
      </c>
      <c r="D47" s="2">
        <f t="shared" si="0"/>
        <v>0.11999988555909979</v>
      </c>
      <c r="O47" s="18" t="s">
        <v>49</v>
      </c>
      <c r="P47" s="4">
        <v>0.11999988555909979</v>
      </c>
    </row>
    <row r="48" spans="1:16" x14ac:dyDescent="0.45">
      <c r="A48" s="1" t="s">
        <v>50</v>
      </c>
      <c r="B48">
        <v>29.7164993286132</v>
      </c>
      <c r="C48">
        <v>29.668000221252399</v>
      </c>
      <c r="D48" s="2">
        <f t="shared" si="0"/>
        <v>4.8499107360800764E-2</v>
      </c>
      <c r="O48" s="18" t="s">
        <v>50</v>
      </c>
      <c r="P48" s="4">
        <v>4.8499107360800764E-2</v>
      </c>
    </row>
    <row r="49" spans="1:16" x14ac:dyDescent="0.45">
      <c r="A49" s="1" t="s">
        <v>51</v>
      </c>
      <c r="B49">
        <v>29.847000122070298</v>
      </c>
      <c r="C49">
        <v>29.668000221252399</v>
      </c>
      <c r="D49" s="2">
        <f t="shared" si="0"/>
        <v>0.17899990081789952</v>
      </c>
      <c r="O49" s="18" t="s">
        <v>51</v>
      </c>
      <c r="P49" s="4">
        <v>0.17899990081789952</v>
      </c>
    </row>
    <row r="50" spans="1:16" x14ac:dyDescent="0.45">
      <c r="A50" s="1" t="s">
        <v>52</v>
      </c>
      <c r="B50">
        <v>29.668000221252399</v>
      </c>
      <c r="C50">
        <v>29.668000221252399</v>
      </c>
      <c r="D50" s="2">
        <f t="shared" si="0"/>
        <v>0</v>
      </c>
      <c r="O50" s="18" t="s">
        <v>52</v>
      </c>
      <c r="P50" s="4">
        <v>0</v>
      </c>
    </row>
    <row r="51" spans="1:16" x14ac:dyDescent="0.45">
      <c r="A51" s="1" t="s">
        <v>53</v>
      </c>
      <c r="B51">
        <v>29.955499649047798</v>
      </c>
      <c r="C51">
        <v>29.668000221252399</v>
      </c>
      <c r="D51" s="2">
        <f t="shared" si="0"/>
        <v>0.2874994277953995</v>
      </c>
      <c r="O51" s="18" t="s">
        <v>53</v>
      </c>
      <c r="P51" s="4">
        <v>0.2874994277953995</v>
      </c>
    </row>
    <row r="52" spans="1:16" x14ac:dyDescent="0.45">
      <c r="A52" s="1" t="s">
        <v>54</v>
      </c>
      <c r="B52">
        <v>29.695499420166001</v>
      </c>
      <c r="C52">
        <v>29.668000221252399</v>
      </c>
      <c r="D52" s="2">
        <f t="shared" si="0"/>
        <v>2.749919891360264E-2</v>
      </c>
      <c r="O52" s="18" t="s">
        <v>54</v>
      </c>
      <c r="P52" s="4">
        <v>2.749919891360264E-2</v>
      </c>
    </row>
    <row r="53" spans="1:16" x14ac:dyDescent="0.45">
      <c r="A53" s="1" t="s">
        <v>55</v>
      </c>
      <c r="B53">
        <v>29.714500427246001</v>
      </c>
      <c r="C53">
        <v>29.668000221252399</v>
      </c>
      <c r="D53" s="2">
        <f t="shared" si="0"/>
        <v>4.6500205993602606E-2</v>
      </c>
      <c r="O53" s="18" t="s">
        <v>55</v>
      </c>
      <c r="P53" s="4">
        <v>4.6500205993602606E-2</v>
      </c>
    </row>
    <row r="54" spans="1:16" x14ac:dyDescent="0.45">
      <c r="A54" s="1" t="s">
        <v>56</v>
      </c>
      <c r="B54">
        <v>29.982500076293899</v>
      </c>
      <c r="C54">
        <v>29.668000221252399</v>
      </c>
      <c r="D54" s="2">
        <f t="shared" si="0"/>
        <v>0.31449985504150035</v>
      </c>
      <c r="O54" s="18" t="s">
        <v>56</v>
      </c>
      <c r="P54" s="4">
        <v>0.31449985504150035</v>
      </c>
    </row>
    <row r="55" spans="1:16" x14ac:dyDescent="0.45">
      <c r="A55" s="1" t="s">
        <v>57</v>
      </c>
      <c r="B55">
        <v>29.975500106811499</v>
      </c>
      <c r="C55">
        <v>29.668000221252399</v>
      </c>
      <c r="D55" s="2">
        <f t="shared" si="0"/>
        <v>0.30749988555909979</v>
      </c>
      <c r="O55" s="18" t="s">
        <v>57</v>
      </c>
      <c r="P55" s="4">
        <v>0.30749988555909979</v>
      </c>
    </row>
    <row r="56" spans="1:16" x14ac:dyDescent="0.45">
      <c r="A56" s="1" t="s">
        <v>58</v>
      </c>
      <c r="B56">
        <v>28.768500328063901</v>
      </c>
      <c r="C56">
        <v>28.524000167846602</v>
      </c>
      <c r="D56" s="2">
        <f t="shared" si="0"/>
        <v>0.24450016021729937</v>
      </c>
      <c r="O56" s="18" t="s">
        <v>58</v>
      </c>
      <c r="P56" s="4">
        <v>0.24450016021729937</v>
      </c>
    </row>
    <row r="57" spans="1:16" x14ac:dyDescent="0.45">
      <c r="A57" s="1" t="s">
        <v>59</v>
      </c>
      <c r="B57">
        <v>28.784000396728501</v>
      </c>
      <c r="C57">
        <v>28.524000167846602</v>
      </c>
      <c r="D57" s="2">
        <f t="shared" si="0"/>
        <v>0.26000022888189989</v>
      </c>
      <c r="O57" s="18" t="s">
        <v>59</v>
      </c>
      <c r="P57" s="4">
        <v>0.26000022888189989</v>
      </c>
    </row>
    <row r="58" spans="1:16" x14ac:dyDescent="0.45">
      <c r="A58" s="1" t="s">
        <v>60</v>
      </c>
      <c r="B58">
        <v>28.873499870300201</v>
      </c>
      <c r="C58">
        <v>28.524000167846602</v>
      </c>
      <c r="D58" s="2">
        <f t="shared" si="0"/>
        <v>0.34949970245359907</v>
      </c>
      <c r="O58" s="18" t="s">
        <v>60</v>
      </c>
      <c r="P58" s="4">
        <v>0.34949970245359907</v>
      </c>
    </row>
    <row r="59" spans="1:16" x14ac:dyDescent="0.45">
      <c r="A59" s="1" t="s">
        <v>61</v>
      </c>
      <c r="B59">
        <v>28.524000167846602</v>
      </c>
      <c r="C59">
        <v>28.524000167846602</v>
      </c>
      <c r="D59" s="2">
        <f t="shared" si="0"/>
        <v>0</v>
      </c>
      <c r="O59" s="18" t="s">
        <v>61</v>
      </c>
      <c r="P59" s="4">
        <v>0</v>
      </c>
    </row>
    <row r="60" spans="1:16" x14ac:dyDescent="0.45">
      <c r="A60" s="1" t="s">
        <v>62</v>
      </c>
      <c r="B60">
        <v>28.953000068664501</v>
      </c>
      <c r="C60">
        <v>28.524000167846602</v>
      </c>
      <c r="D60" s="2">
        <f t="shared" si="0"/>
        <v>0.42899990081789952</v>
      </c>
      <c r="O60" s="18" t="s">
        <v>62</v>
      </c>
      <c r="P60" s="4">
        <v>0.42899990081789952</v>
      </c>
    </row>
    <row r="61" spans="1:16" x14ac:dyDescent="0.45">
      <c r="A61" s="1" t="s">
        <v>63</v>
      </c>
      <c r="B61">
        <v>28.7575006484985</v>
      </c>
      <c r="C61">
        <v>28.524000167846602</v>
      </c>
      <c r="D61" s="2">
        <f t="shared" si="0"/>
        <v>0.2335004806518981</v>
      </c>
      <c r="O61" s="18" t="s">
        <v>63</v>
      </c>
      <c r="P61" s="4">
        <v>0.2335004806518981</v>
      </c>
    </row>
    <row r="62" spans="1:16" x14ac:dyDescent="0.45">
      <c r="A62" s="1" t="s">
        <v>64</v>
      </c>
      <c r="B62">
        <v>28.762000083923301</v>
      </c>
      <c r="C62">
        <v>28.524000167846602</v>
      </c>
      <c r="D62" s="2">
        <f t="shared" si="0"/>
        <v>0.23799991607669924</v>
      </c>
      <c r="O62" s="18" t="s">
        <v>64</v>
      </c>
      <c r="P62" s="4">
        <v>0.23799991607669924</v>
      </c>
    </row>
    <row r="63" spans="1:16" x14ac:dyDescent="0.45">
      <c r="A63" s="1" t="s">
        <v>65</v>
      </c>
      <c r="B63">
        <v>28.564999580383301</v>
      </c>
      <c r="C63">
        <v>28.524000167846602</v>
      </c>
      <c r="D63" s="2">
        <f t="shared" si="0"/>
        <v>4.0999412536699253E-2</v>
      </c>
      <c r="O63" s="18" t="s">
        <v>65</v>
      </c>
      <c r="P63" s="4">
        <v>4.0999412536699253E-2</v>
      </c>
    </row>
    <row r="64" spans="1:16" x14ac:dyDescent="0.45">
      <c r="A64" s="1" t="s">
        <v>66</v>
      </c>
      <c r="B64">
        <v>29.034500122070298</v>
      </c>
      <c r="C64">
        <v>28.524000167846602</v>
      </c>
      <c r="D64" s="2">
        <f t="shared" si="0"/>
        <v>0.51049995422369676</v>
      </c>
      <c r="O64" s="18" t="s">
        <v>66</v>
      </c>
      <c r="P64" s="4">
        <v>0.51049995422369676</v>
      </c>
    </row>
    <row r="65" spans="1:16" x14ac:dyDescent="0.45">
      <c r="A65" s="1" t="s">
        <v>67</v>
      </c>
      <c r="B65">
        <v>28.798500061035099</v>
      </c>
      <c r="C65">
        <v>28.659999847412099</v>
      </c>
      <c r="D65" s="2">
        <f t="shared" si="0"/>
        <v>0.13850021362300069</v>
      </c>
      <c r="O65" s="18" t="s">
        <v>67</v>
      </c>
      <c r="P65" s="4">
        <v>0.13850021362300069</v>
      </c>
    </row>
    <row r="66" spans="1:16" x14ac:dyDescent="0.45">
      <c r="A66" s="1" t="s">
        <v>68</v>
      </c>
      <c r="B66">
        <v>28.932500839233398</v>
      </c>
      <c r="C66">
        <v>28.659999847412099</v>
      </c>
      <c r="D66" s="2">
        <f t="shared" si="0"/>
        <v>0.27250099182129972</v>
      </c>
      <c r="O66" s="18" t="s">
        <v>68</v>
      </c>
      <c r="P66" s="4">
        <v>0.27250099182129972</v>
      </c>
    </row>
    <row r="67" spans="1:16" x14ac:dyDescent="0.45">
      <c r="A67" s="1" t="s">
        <v>69</v>
      </c>
      <c r="B67">
        <v>28.929000854492099</v>
      </c>
      <c r="C67">
        <v>28.659999847412099</v>
      </c>
      <c r="D67" s="2">
        <f t="shared" ref="D67:D109" si="5">B67-C67</f>
        <v>0.26900100707999997</v>
      </c>
      <c r="O67" s="18" t="s">
        <v>69</v>
      </c>
      <c r="P67" s="4">
        <v>0.26900100707999997</v>
      </c>
    </row>
    <row r="68" spans="1:16" x14ac:dyDescent="0.45">
      <c r="A68" s="1" t="s">
        <v>70</v>
      </c>
      <c r="B68">
        <v>28.661000251770002</v>
      </c>
      <c r="C68">
        <v>28.659999847412099</v>
      </c>
      <c r="D68" s="2">
        <f t="shared" si="5"/>
        <v>1.0004043579030508E-3</v>
      </c>
      <c r="O68" s="18" t="s">
        <v>70</v>
      </c>
      <c r="P68" s="4">
        <v>1.0004043579030508E-3</v>
      </c>
    </row>
    <row r="69" spans="1:16" x14ac:dyDescent="0.45">
      <c r="A69" s="1" t="s">
        <v>71</v>
      </c>
      <c r="B69">
        <v>29.076999664306602</v>
      </c>
      <c r="C69">
        <v>28.659999847412099</v>
      </c>
      <c r="D69" s="2">
        <f t="shared" si="5"/>
        <v>0.41699981689450283</v>
      </c>
      <c r="O69" s="18" t="s">
        <v>71</v>
      </c>
      <c r="P69" s="4">
        <v>0.41699981689450283</v>
      </c>
    </row>
    <row r="70" spans="1:16" x14ac:dyDescent="0.45">
      <c r="A70" s="1" t="s">
        <v>72</v>
      </c>
      <c r="B70">
        <v>28.923000335693299</v>
      </c>
      <c r="C70">
        <v>28.659999847412099</v>
      </c>
      <c r="D70" s="2">
        <f t="shared" si="5"/>
        <v>0.26300048828120026</v>
      </c>
      <c r="O70" s="18" t="s">
        <v>72</v>
      </c>
      <c r="P70" s="4">
        <v>0.26300048828120026</v>
      </c>
    </row>
    <row r="71" spans="1:16" x14ac:dyDescent="0.45">
      <c r="A71" s="1" t="s">
        <v>73</v>
      </c>
      <c r="B71">
        <v>28.742000579833899</v>
      </c>
      <c r="C71">
        <v>28.659999847412099</v>
      </c>
      <c r="D71" s="2">
        <f t="shared" si="5"/>
        <v>8.2000732421800393E-2</v>
      </c>
      <c r="O71" s="18" t="s">
        <v>73</v>
      </c>
      <c r="P71" s="4">
        <v>8.2000732421800393E-2</v>
      </c>
    </row>
    <row r="72" spans="1:16" x14ac:dyDescent="0.45">
      <c r="A72" s="1" t="s">
        <v>74</v>
      </c>
      <c r="B72">
        <v>28.659999847412099</v>
      </c>
      <c r="C72">
        <v>28.659999847412099</v>
      </c>
      <c r="D72" s="2">
        <f t="shared" si="5"/>
        <v>0</v>
      </c>
      <c r="O72" s="18" t="s">
        <v>74</v>
      </c>
      <c r="P72" s="4">
        <v>0</v>
      </c>
    </row>
    <row r="73" spans="1:16" x14ac:dyDescent="0.45">
      <c r="A73" s="1" t="s">
        <v>75</v>
      </c>
      <c r="B73">
        <v>29.024000167846602</v>
      </c>
      <c r="C73">
        <v>28.659999847412099</v>
      </c>
      <c r="D73" s="2">
        <f t="shared" si="5"/>
        <v>0.36400032043450281</v>
      </c>
      <c r="O73" s="18" t="s">
        <v>75</v>
      </c>
      <c r="P73" s="4">
        <v>0.36400032043450281</v>
      </c>
    </row>
    <row r="74" spans="1:16" x14ac:dyDescent="0.45">
      <c r="A74" s="1" t="s">
        <v>76</v>
      </c>
      <c r="B74">
        <v>29.209500312805101</v>
      </c>
      <c r="C74">
        <v>28.854499816894499</v>
      </c>
      <c r="D74" s="2">
        <f t="shared" si="5"/>
        <v>0.3550004959106019</v>
      </c>
      <c r="O74" s="18" t="s">
        <v>76</v>
      </c>
      <c r="P74" s="4">
        <v>0.3550004959106019</v>
      </c>
    </row>
    <row r="75" spans="1:16" x14ac:dyDescent="0.45">
      <c r="A75" s="1" t="s">
        <v>77</v>
      </c>
      <c r="B75">
        <v>29.234001159667901</v>
      </c>
      <c r="C75">
        <v>28.854499816894499</v>
      </c>
      <c r="D75" s="2">
        <f t="shared" si="5"/>
        <v>0.37950134277340197</v>
      </c>
      <c r="O75" s="18" t="s">
        <v>77</v>
      </c>
      <c r="P75" s="4">
        <v>0.37950134277340197</v>
      </c>
    </row>
    <row r="76" spans="1:16" x14ac:dyDescent="0.45">
      <c r="A76" s="1" t="s">
        <v>78</v>
      </c>
      <c r="B76">
        <v>29.093500137329102</v>
      </c>
      <c r="C76">
        <v>28.854499816894499</v>
      </c>
      <c r="D76" s="2">
        <f t="shared" si="5"/>
        <v>0.23900032043460229</v>
      </c>
      <c r="O76" s="18" t="s">
        <v>78</v>
      </c>
      <c r="P76" s="4">
        <v>0.23900032043460229</v>
      </c>
    </row>
    <row r="77" spans="1:16" x14ac:dyDescent="0.45">
      <c r="A77" s="1" t="s">
        <v>79</v>
      </c>
      <c r="B77">
        <v>28.959000587463301</v>
      </c>
      <c r="C77">
        <v>28.854499816894499</v>
      </c>
      <c r="D77" s="2">
        <f t="shared" si="5"/>
        <v>0.10450077056880147</v>
      </c>
      <c r="O77" s="18" t="s">
        <v>79</v>
      </c>
      <c r="P77" s="4">
        <v>0.10450077056880147</v>
      </c>
    </row>
    <row r="78" spans="1:16" x14ac:dyDescent="0.45">
      <c r="A78" s="1" t="s">
        <v>80</v>
      </c>
      <c r="B78">
        <v>29.515000343322701</v>
      </c>
      <c r="C78">
        <v>28.854499816894499</v>
      </c>
      <c r="D78" s="2">
        <f t="shared" si="5"/>
        <v>0.66050052642820134</v>
      </c>
      <c r="O78" s="18" t="s">
        <v>80</v>
      </c>
      <c r="P78" s="4">
        <v>0.66050052642820134</v>
      </c>
    </row>
    <row r="79" spans="1:16" x14ac:dyDescent="0.45">
      <c r="A79" s="1" t="s">
        <v>81</v>
      </c>
      <c r="B79">
        <v>29.1870002746582</v>
      </c>
      <c r="C79">
        <v>28.854499816894499</v>
      </c>
      <c r="D79" s="2">
        <f t="shared" si="5"/>
        <v>0.3325004577637003</v>
      </c>
      <c r="O79" s="18" t="s">
        <v>81</v>
      </c>
      <c r="P79" s="4">
        <v>0.3325004577637003</v>
      </c>
    </row>
    <row r="80" spans="1:16" x14ac:dyDescent="0.45">
      <c r="A80" s="1" t="s">
        <v>82</v>
      </c>
      <c r="B80">
        <v>29.040000915527301</v>
      </c>
      <c r="C80">
        <v>28.854499816894499</v>
      </c>
      <c r="D80" s="2">
        <f t="shared" si="5"/>
        <v>0.18550109863280184</v>
      </c>
      <c r="O80" s="18" t="s">
        <v>82</v>
      </c>
      <c r="P80" s="4">
        <v>0.18550109863280184</v>
      </c>
    </row>
    <row r="81" spans="1:16" x14ac:dyDescent="0.45">
      <c r="A81" s="1" t="s">
        <v>83</v>
      </c>
      <c r="B81">
        <v>28.854499816894499</v>
      </c>
      <c r="C81">
        <v>28.854499816894499</v>
      </c>
      <c r="D81" s="2">
        <f t="shared" si="5"/>
        <v>0</v>
      </c>
      <c r="O81" s="18" t="s">
        <v>83</v>
      </c>
      <c r="P81" s="4">
        <v>0</v>
      </c>
    </row>
    <row r="82" spans="1:16" x14ac:dyDescent="0.45">
      <c r="A82" s="1" t="s">
        <v>84</v>
      </c>
      <c r="B82">
        <v>29.454000473022401</v>
      </c>
      <c r="C82">
        <v>28.854499816894499</v>
      </c>
      <c r="D82" s="2">
        <f t="shared" si="5"/>
        <v>0.59950065612790127</v>
      </c>
      <c r="O82" s="18" t="s">
        <v>84</v>
      </c>
      <c r="P82" s="4">
        <v>0.59950065612790127</v>
      </c>
    </row>
    <row r="83" spans="1:16" x14ac:dyDescent="0.45">
      <c r="A83" s="1" t="s">
        <v>85</v>
      </c>
      <c r="B83">
        <v>29.724500656127901</v>
      </c>
      <c r="C83">
        <v>29.470500946044901</v>
      </c>
      <c r="D83" s="2">
        <f t="shared" si="5"/>
        <v>0.25399971008300071</v>
      </c>
      <c r="O83" s="18" t="s">
        <v>85</v>
      </c>
      <c r="P83" s="4">
        <v>0.25399971008300071</v>
      </c>
    </row>
    <row r="84" spans="1:16" x14ac:dyDescent="0.45">
      <c r="A84" s="1" t="s">
        <v>86</v>
      </c>
      <c r="B84">
        <v>29.836999893188398</v>
      </c>
      <c r="C84">
        <v>29.470500946044901</v>
      </c>
      <c r="D84" s="2">
        <f t="shared" si="5"/>
        <v>0.36649894714349784</v>
      </c>
      <c r="O84" s="18" t="s">
        <v>86</v>
      </c>
      <c r="P84" s="4">
        <v>0.36649894714349784</v>
      </c>
    </row>
    <row r="85" spans="1:16" x14ac:dyDescent="0.45">
      <c r="A85" s="1" t="s">
        <v>87</v>
      </c>
      <c r="B85">
        <v>29.564500808715799</v>
      </c>
      <c r="C85">
        <v>29.470500946044901</v>
      </c>
      <c r="D85" s="2">
        <f t="shared" si="5"/>
        <v>9.3999862670898438E-2</v>
      </c>
      <c r="O85" s="18" t="s">
        <v>87</v>
      </c>
      <c r="P85" s="4">
        <v>9.3999862670898438E-2</v>
      </c>
    </row>
    <row r="86" spans="1:16" x14ac:dyDescent="0.45">
      <c r="A86" s="1" t="s">
        <v>88</v>
      </c>
      <c r="B86">
        <v>29.470500946044901</v>
      </c>
      <c r="C86">
        <v>29.470500946044901</v>
      </c>
      <c r="D86" s="2">
        <f t="shared" si="5"/>
        <v>0</v>
      </c>
      <c r="O86" s="18" t="s">
        <v>88</v>
      </c>
      <c r="P86" s="4">
        <v>0</v>
      </c>
    </row>
    <row r="87" spans="1:16" x14ac:dyDescent="0.45">
      <c r="A87" s="1" t="s">
        <v>89</v>
      </c>
      <c r="B87">
        <v>29.6905002593994</v>
      </c>
      <c r="C87">
        <v>29.470500946044901</v>
      </c>
      <c r="D87" s="2">
        <f t="shared" si="5"/>
        <v>0.21999931335449929</v>
      </c>
      <c r="O87" s="18" t="s">
        <v>89</v>
      </c>
      <c r="P87" s="4">
        <v>0.21999931335449929</v>
      </c>
    </row>
    <row r="88" spans="1:16" x14ac:dyDescent="0.45">
      <c r="A88" s="1" t="s">
        <v>90</v>
      </c>
      <c r="B88">
        <v>29.767499923706001</v>
      </c>
      <c r="C88">
        <v>29.470500946044901</v>
      </c>
      <c r="D88" s="2">
        <f t="shared" si="5"/>
        <v>0.29699897766110084</v>
      </c>
      <c r="O88" s="18" t="s">
        <v>90</v>
      </c>
      <c r="P88" s="4">
        <v>0.29699897766110084</v>
      </c>
    </row>
    <row r="89" spans="1:16" x14ac:dyDescent="0.45">
      <c r="A89" s="1" t="s">
        <v>91</v>
      </c>
      <c r="B89">
        <v>29.606000900268501</v>
      </c>
      <c r="C89">
        <v>29.470500946044901</v>
      </c>
      <c r="D89" s="2">
        <f t="shared" si="5"/>
        <v>0.13549995422360084</v>
      </c>
      <c r="O89" s="18" t="s">
        <v>91</v>
      </c>
      <c r="P89" s="4">
        <v>0.13549995422360084</v>
      </c>
    </row>
    <row r="90" spans="1:16" x14ac:dyDescent="0.45">
      <c r="A90" s="1" t="s">
        <v>92</v>
      </c>
      <c r="B90">
        <v>29.581000328063901</v>
      </c>
      <c r="C90">
        <v>29.470500946044901</v>
      </c>
      <c r="D90" s="2">
        <f t="shared" si="5"/>
        <v>0.11049938201900034</v>
      </c>
      <c r="O90" s="18" t="s">
        <v>92</v>
      </c>
      <c r="P90" s="4">
        <v>0.11049938201900034</v>
      </c>
    </row>
    <row r="91" spans="1:16" x14ac:dyDescent="0.45">
      <c r="A91" s="1" t="s">
        <v>93</v>
      </c>
      <c r="B91">
        <v>29.6310005187988</v>
      </c>
      <c r="C91">
        <v>29.470500946044901</v>
      </c>
      <c r="D91" s="2">
        <f t="shared" si="5"/>
        <v>0.16049957275389914</v>
      </c>
      <c r="O91" s="18" t="s">
        <v>93</v>
      </c>
      <c r="P91" s="4">
        <v>0.16049957275389914</v>
      </c>
    </row>
    <row r="92" spans="1:16" x14ac:dyDescent="0.45">
      <c r="A92" s="1" t="s">
        <v>94</v>
      </c>
      <c r="B92">
        <v>30.3975009918212</v>
      </c>
      <c r="C92">
        <v>30.195001602172798</v>
      </c>
      <c r="D92" s="2">
        <f t="shared" si="5"/>
        <v>0.20249938964840197</v>
      </c>
      <c r="O92" s="18" t="s">
        <v>94</v>
      </c>
      <c r="P92" s="4">
        <v>0.20249938964840197</v>
      </c>
    </row>
    <row r="93" spans="1:16" x14ac:dyDescent="0.45">
      <c r="A93" s="1" t="s">
        <v>95</v>
      </c>
      <c r="B93">
        <v>30.2860012054443</v>
      </c>
      <c r="C93">
        <v>30.195001602172798</v>
      </c>
      <c r="D93" s="2">
        <f t="shared" si="5"/>
        <v>9.0999603271502139E-2</v>
      </c>
      <c r="O93" s="18" t="s">
        <v>95</v>
      </c>
      <c r="P93" s="4">
        <v>9.0999603271502139E-2</v>
      </c>
    </row>
    <row r="94" spans="1:16" x14ac:dyDescent="0.45">
      <c r="A94" s="1" t="s">
        <v>96</v>
      </c>
      <c r="B94">
        <v>30.451001167297299</v>
      </c>
      <c r="C94">
        <v>30.195001602172798</v>
      </c>
      <c r="D94" s="2">
        <f t="shared" si="5"/>
        <v>0.25599956512450106</v>
      </c>
      <c r="O94" s="18" t="s">
        <v>96</v>
      </c>
      <c r="P94" s="4">
        <v>0.25599956512450106</v>
      </c>
    </row>
    <row r="95" spans="1:16" x14ac:dyDescent="0.45">
      <c r="A95" s="1" t="s">
        <v>97</v>
      </c>
      <c r="B95">
        <v>30.309501647949201</v>
      </c>
      <c r="C95">
        <v>30.195001602172798</v>
      </c>
      <c r="D95" s="2">
        <f t="shared" si="5"/>
        <v>0.11450004577640271</v>
      </c>
      <c r="O95" s="18" t="s">
        <v>97</v>
      </c>
      <c r="P95" s="4">
        <v>0.11450004577640271</v>
      </c>
    </row>
    <row r="96" spans="1:16" x14ac:dyDescent="0.45">
      <c r="A96" s="1" t="s">
        <v>98</v>
      </c>
      <c r="B96">
        <v>30.330501556396399</v>
      </c>
      <c r="C96">
        <v>30.195001602172798</v>
      </c>
      <c r="D96" s="2">
        <f t="shared" si="5"/>
        <v>0.13549995422360084</v>
      </c>
      <c r="O96" s="18" t="s">
        <v>98</v>
      </c>
      <c r="P96" s="4">
        <v>0.13549995422360084</v>
      </c>
    </row>
    <row r="97" spans="1:16" x14ac:dyDescent="0.45">
      <c r="A97" s="1" t="s">
        <v>99</v>
      </c>
      <c r="B97">
        <v>30.364000320434499</v>
      </c>
      <c r="C97">
        <v>30.195001602172798</v>
      </c>
      <c r="D97" s="2">
        <f t="shared" si="5"/>
        <v>0.16899871826170099</v>
      </c>
      <c r="O97" s="18" t="s">
        <v>99</v>
      </c>
      <c r="P97" s="4">
        <v>0.16899871826170099</v>
      </c>
    </row>
    <row r="98" spans="1:16" x14ac:dyDescent="0.45">
      <c r="A98" s="1" t="s">
        <v>100</v>
      </c>
      <c r="B98">
        <v>30.426000595092699</v>
      </c>
      <c r="C98">
        <v>30.195001602172798</v>
      </c>
      <c r="D98" s="2">
        <f t="shared" si="5"/>
        <v>0.23099899291990056</v>
      </c>
      <c r="O98" s="18" t="s">
        <v>100</v>
      </c>
      <c r="P98" s="4">
        <v>0.23099899291990056</v>
      </c>
    </row>
    <row r="99" spans="1:16" x14ac:dyDescent="0.45">
      <c r="A99" s="1" t="s">
        <v>101</v>
      </c>
      <c r="B99">
        <v>30.558000564575099</v>
      </c>
      <c r="C99">
        <v>30.195001602172798</v>
      </c>
      <c r="D99" s="2">
        <f t="shared" si="5"/>
        <v>0.36299896240230112</v>
      </c>
      <c r="O99" s="18" t="s">
        <v>101</v>
      </c>
      <c r="P99" s="4">
        <v>0.36299896240230112</v>
      </c>
    </row>
    <row r="100" spans="1:16" x14ac:dyDescent="0.45">
      <c r="A100" s="1" t="s">
        <v>102</v>
      </c>
      <c r="B100">
        <v>30.195001602172798</v>
      </c>
      <c r="C100">
        <v>30.195001602172798</v>
      </c>
      <c r="D100" s="2">
        <f t="shared" si="5"/>
        <v>0</v>
      </c>
      <c r="O100" s="18" t="s">
        <v>102</v>
      </c>
      <c r="P100" s="4">
        <v>0</v>
      </c>
    </row>
    <row r="101" spans="1:16" x14ac:dyDescent="0.45">
      <c r="A101" s="1" t="s">
        <v>103</v>
      </c>
      <c r="B101">
        <v>29.340000152587798</v>
      </c>
      <c r="C101">
        <v>29.335000038146902</v>
      </c>
      <c r="D101" s="2">
        <f t="shared" si="5"/>
        <v>5.0001144408966525E-3</v>
      </c>
      <c r="O101" s="18" t="s">
        <v>103</v>
      </c>
      <c r="P101" s="4">
        <v>5.0001144408966525E-3</v>
      </c>
    </row>
    <row r="102" spans="1:16" x14ac:dyDescent="0.45">
      <c r="A102" s="1" t="s">
        <v>104</v>
      </c>
      <c r="B102">
        <v>29.335000038146902</v>
      </c>
      <c r="C102">
        <v>29.335000038146902</v>
      </c>
      <c r="D102" s="2">
        <f t="shared" si="5"/>
        <v>0</v>
      </c>
      <c r="O102" s="18" t="s">
        <v>104</v>
      </c>
      <c r="P102" s="4">
        <v>0</v>
      </c>
    </row>
    <row r="103" spans="1:16" x14ac:dyDescent="0.45">
      <c r="A103" s="1" t="s">
        <v>105</v>
      </c>
      <c r="B103">
        <v>29.421500205993599</v>
      </c>
      <c r="C103">
        <v>29.335000038146902</v>
      </c>
      <c r="D103" s="2">
        <f t="shared" si="5"/>
        <v>8.6500167846697451E-2</v>
      </c>
      <c r="O103" s="18" t="s">
        <v>105</v>
      </c>
      <c r="P103" s="4">
        <v>8.6500167846697451E-2</v>
      </c>
    </row>
    <row r="104" spans="1:16" x14ac:dyDescent="0.45">
      <c r="A104" s="1" t="s">
        <v>106</v>
      </c>
      <c r="B104">
        <v>29.5065002441406</v>
      </c>
      <c r="C104">
        <v>29.335000038146902</v>
      </c>
      <c r="D104" s="2">
        <f t="shared" si="5"/>
        <v>0.17150020599369853</v>
      </c>
      <c r="O104" s="18" t="s">
        <v>106</v>
      </c>
      <c r="P104" s="4">
        <v>0.17150020599369853</v>
      </c>
    </row>
    <row r="105" spans="1:16" x14ac:dyDescent="0.45">
      <c r="A105" s="1" t="s">
        <v>107</v>
      </c>
      <c r="B105">
        <v>29.415499687194799</v>
      </c>
      <c r="C105">
        <v>29.335000038146902</v>
      </c>
      <c r="D105" s="2">
        <f t="shared" si="5"/>
        <v>8.0499649047897748E-2</v>
      </c>
      <c r="O105" s="18" t="s">
        <v>107</v>
      </c>
      <c r="P105" s="4">
        <v>8.0499649047897748E-2</v>
      </c>
    </row>
    <row r="106" spans="1:16" x14ac:dyDescent="0.45">
      <c r="A106" s="1" t="s">
        <v>108</v>
      </c>
      <c r="B106">
        <v>29.3795003890991</v>
      </c>
      <c r="C106">
        <v>29.335000038146902</v>
      </c>
      <c r="D106" s="2">
        <f t="shared" si="5"/>
        <v>4.4500350952198175E-2</v>
      </c>
      <c r="O106" s="18" t="s">
        <v>108</v>
      </c>
      <c r="P106" s="4">
        <v>4.4500350952198175E-2</v>
      </c>
    </row>
    <row r="107" spans="1:16" x14ac:dyDescent="0.45">
      <c r="A107" s="1" t="s">
        <v>109</v>
      </c>
      <c r="B107">
        <v>29.448000907897899</v>
      </c>
      <c r="C107">
        <v>29.335000038146902</v>
      </c>
      <c r="D107" s="2">
        <f t="shared" si="5"/>
        <v>0.11300086975099788</v>
      </c>
      <c r="O107" s="18" t="s">
        <v>109</v>
      </c>
      <c r="P107" s="4">
        <v>0.11300086975099788</v>
      </c>
    </row>
    <row r="108" spans="1:16" x14ac:dyDescent="0.45">
      <c r="A108" s="1" t="s">
        <v>110</v>
      </c>
      <c r="B108">
        <v>29.409500122070298</v>
      </c>
      <c r="C108">
        <v>29.335000038146902</v>
      </c>
      <c r="D108" s="2">
        <f t="shared" si="5"/>
        <v>7.4500083923396687E-2</v>
      </c>
      <c r="O108" s="18" t="s">
        <v>110</v>
      </c>
      <c r="P108" s="4">
        <v>7.4500083923396687E-2</v>
      </c>
    </row>
    <row r="109" spans="1:16" x14ac:dyDescent="0.45">
      <c r="A109" s="1" t="s">
        <v>111</v>
      </c>
      <c r="B109">
        <v>29.338000297546301</v>
      </c>
      <c r="C109">
        <v>29.335000038146902</v>
      </c>
      <c r="D109" s="2">
        <f t="shared" si="5"/>
        <v>3.0002593993998516E-3</v>
      </c>
      <c r="O109" s="18" t="s">
        <v>111</v>
      </c>
      <c r="P109" s="4">
        <v>3.0002593993998516E-3</v>
      </c>
    </row>
  </sheetData>
  <mergeCells count="4">
    <mergeCell ref="L1:M1"/>
    <mergeCell ref="F1:G1"/>
    <mergeCell ref="I1:J1"/>
    <mergeCell ref="L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11</vt:i4>
      </vt:variant>
    </vt:vector>
  </HeadingPairs>
  <TitlesOfParts>
    <vt:vector size="11" baseType="lpstr">
      <vt:lpstr>Index</vt:lpstr>
      <vt:lpstr>bulanan asst sla</vt:lpstr>
      <vt:lpstr>ASST bulanan</vt:lpstr>
      <vt:lpstr>SLA bulanan</vt:lpstr>
      <vt:lpstr>SLA pertahun</vt:lpstr>
      <vt:lpstr>gabungan</vt:lpstr>
      <vt:lpstr>SLA seasonal pertahun</vt:lpstr>
      <vt:lpstr>asst seasonal pertahun</vt:lpstr>
      <vt:lpstr>A-SST</vt:lpstr>
      <vt:lpstr>Lama Rob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P</dc:creator>
  <cp:lastModifiedBy>Danica P</cp:lastModifiedBy>
  <dcterms:created xsi:type="dcterms:W3CDTF">2025-07-08T07:16:50Z</dcterms:created>
  <dcterms:modified xsi:type="dcterms:W3CDTF">2025-07-15T08:01:38Z</dcterms:modified>
</cp:coreProperties>
</file>