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<sst xmlns="http://schemas.openxmlformats.org/spreadsheetml/2006/main" count="90" uniqueCount="26">
  <si>
    <t>Categoria</t>
  </si>
  <si>
    <t>Descrição</t>
  </si>
  <si>
    <t>Quantidade</t>
  </si>
  <si>
    <t>Plano</t>
  </si>
  <si>
    <t xml:space="preserve">Custo unitário </t>
  </si>
  <si>
    <t>Custo Total</t>
  </si>
  <si>
    <t xml:space="preserve">Custo Acumulado </t>
  </si>
  <si>
    <t>Custo por Colaborador</t>
  </si>
  <si>
    <t>Custo por Colaborador Acumulado</t>
  </si>
  <si>
    <t xml:space="preserve">Local e Estrutura </t>
  </si>
  <si>
    <t>Local de realização do evento</t>
  </si>
  <si>
    <t>Básico</t>
  </si>
  <si>
    <t>Médio</t>
  </si>
  <si>
    <t>Premium</t>
  </si>
  <si>
    <t>Decoração do evento</t>
  </si>
  <si>
    <t>Local e Estrutura</t>
  </si>
  <si>
    <t>Equipamentos audiovisuais</t>
  </si>
  <si>
    <t>Alimentação</t>
  </si>
  <si>
    <t>Comida (buffet)</t>
  </si>
  <si>
    <t>Serviço de Garçons</t>
  </si>
  <si>
    <t>Música</t>
  </si>
  <si>
    <t>banda/DJ</t>
  </si>
  <si>
    <t>Marketing</t>
  </si>
  <si>
    <t>Produção de convites personalizados</t>
  </si>
  <si>
    <t>Brindes</t>
  </si>
  <si>
    <t>Bebidas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</si>
</sst>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R$ -416]#,##0.00"/>
    <numFmt numFmtId="165" formatCode="_([$R$ -416]* #,##0.00_);_([$R$ -416]* \(#,##0.00\);_([$R$ -416]* &quot;-&quot;??_);_(@_)"/>
  </numFmts>
  <fonts count="4">
    <font>
      <sz val="10.0"/>
      <color rgb="FF000000"/>
      <name val="Arial"/>
      <scheme val="minor"/>
    </font>
    <font>
      <color theme="1"/>
      <name val="Arial"/>
      <scheme val="minor"/>
    </font>
    <font>
      <color rgb="FF434343"/>
      <name val="Roboto"/>
    </font>
    <font>
      <b/>
      <sz val="18.0"/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8F9FA"/>
        <bgColor rgb="FFF8F9FA"/>
      </patternFill>
    </fill>
  </fills>
  <borders count="14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F8F9FA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000000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</borders>
  <cellStyleXfs count="1">
    <xf borderId="0" fillId="0" fontId="0" numFmtId="0" applyAlignment="1" applyFont="1"/>
  </cellStyleXfs>
  <cellXfs count="5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1"/>
    </xf>
    <xf borderId="2" fillId="0" fontId="1" numFmtId="0" xfId="0" applyAlignment="1" applyBorder="1" applyFont="1">
      <alignment horizontal="left" readingOrder="0" shrinkToFit="0" vertical="center" wrapText="1"/>
    </xf>
    <xf borderId="2" fillId="0" fontId="1" numFmtId="49" xfId="0" applyAlignment="1" applyBorder="1" applyFont="1" applyNumberForma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0" xfId="0" applyAlignment="1" applyBorder="1" applyFont="1">
      <alignment readingOrder="0" shrinkToFit="0" vertical="center" wrapText="1"/>
    </xf>
    <xf borderId="5" fillId="0" fontId="1" numFmtId="0" xfId="0" applyAlignment="1" applyBorder="1" applyFont="1">
      <alignment readingOrder="0" shrinkToFit="0" vertical="center" wrapText="1"/>
    </xf>
    <xf borderId="5" fillId="0" fontId="1" numFmtId="0" xfId="0" applyAlignment="1" applyBorder="1" applyFont="1">
      <alignment readingOrder="0" shrinkToFit="0" vertical="center" wrapText="0"/>
    </xf>
    <xf borderId="5" fillId="0" fontId="1" numFmtId="164" xfId="0" applyAlignment="1" applyBorder="1" applyFont="1" applyNumberFormat="1">
      <alignment readingOrder="0" shrinkToFit="0" vertical="center" wrapText="0"/>
    </xf>
    <xf borderId="5" fillId="0" fontId="1" numFmtId="165" xfId="0" applyAlignment="1" applyBorder="1" applyFont="1" applyNumberFormat="1">
      <alignment readingOrder="0" shrinkToFit="0" vertical="center" wrapText="0"/>
    </xf>
    <xf borderId="5" fillId="0" fontId="1" numFmtId="165" xfId="0" applyAlignment="1" applyBorder="1" applyFont="1" applyNumberFormat="1">
      <alignment shrinkToFit="0" vertical="center" wrapText="1"/>
    </xf>
    <xf borderId="5" fillId="0" fontId="1" numFmtId="164" xfId="0" applyAlignment="1" applyBorder="1" applyFont="1" applyNumberFormat="1">
      <alignment shrinkToFit="0" vertical="center" wrapText="1"/>
    </xf>
    <xf borderId="6" fillId="0" fontId="1" numFmtId="164" xfId="0" applyAlignment="1" applyBorder="1" applyFont="1" applyNumberFormat="1">
      <alignment shrinkToFit="0" vertical="center" wrapText="0"/>
    </xf>
    <xf borderId="7" fillId="0" fontId="1" numFmtId="0" xfId="0" applyAlignment="1" applyBorder="1" applyFont="1">
      <alignment readingOrder="0" shrinkToFit="0" vertical="center" wrapText="1"/>
    </xf>
    <xf borderId="8" fillId="0" fontId="1" numFmtId="0" xfId="0" applyAlignment="1" applyBorder="1" applyFont="1">
      <alignment readingOrder="0" shrinkToFit="0" vertical="center" wrapText="1"/>
    </xf>
    <xf borderId="8" fillId="0" fontId="1" numFmtId="0" xfId="0" applyAlignment="1" applyBorder="1" applyFont="1">
      <alignment readingOrder="0" shrinkToFit="0" vertical="center" wrapText="0"/>
    </xf>
    <xf borderId="8" fillId="0" fontId="1" numFmtId="164" xfId="0" applyAlignment="1" applyBorder="1" applyFont="1" applyNumberFormat="1">
      <alignment readingOrder="0" shrinkToFit="0" vertical="center" wrapText="1"/>
    </xf>
    <xf borderId="8" fillId="0" fontId="1" numFmtId="165" xfId="0" applyAlignment="1" applyBorder="1" applyFont="1" applyNumberFormat="1">
      <alignment readingOrder="0" shrinkToFit="0" vertical="center" wrapText="1"/>
    </xf>
    <xf borderId="8" fillId="0" fontId="1" numFmtId="165" xfId="0" applyAlignment="1" applyBorder="1" applyFont="1" applyNumberFormat="1">
      <alignment shrinkToFit="0" vertical="center" wrapText="1"/>
    </xf>
    <xf borderId="8" fillId="0" fontId="1" numFmtId="164" xfId="0" applyAlignment="1" applyBorder="1" applyFont="1" applyNumberFormat="1">
      <alignment readingOrder="0" shrinkToFit="0" vertical="center" wrapText="1"/>
    </xf>
    <xf borderId="9" fillId="0" fontId="1" numFmtId="164" xfId="0" applyAlignment="1" applyBorder="1" applyFont="1" applyNumberFormat="1">
      <alignment shrinkToFit="0" vertical="center" wrapText="0"/>
    </xf>
    <xf borderId="5" fillId="0" fontId="1" numFmtId="164" xfId="0" applyAlignment="1" applyBorder="1" applyFont="1" applyNumberFormat="1">
      <alignment readingOrder="0" shrinkToFit="0" vertical="center" wrapText="1"/>
    </xf>
    <xf borderId="8" fillId="0" fontId="1" numFmtId="164" xfId="0" applyAlignment="1" applyBorder="1" applyFont="1" applyNumberFormat="1">
      <alignment readingOrder="0" shrinkToFit="0" vertical="center" wrapText="0"/>
    </xf>
    <xf borderId="8" fillId="0" fontId="1" numFmtId="165" xfId="0" applyAlignment="1" applyBorder="1" applyFont="1" applyNumberFormat="1">
      <alignment readingOrder="0" shrinkToFit="0" vertical="center" wrapText="0"/>
    </xf>
    <xf borderId="5" fillId="0" fontId="1" numFmtId="164" xfId="0" applyAlignment="1" applyBorder="1" applyFont="1" applyNumberFormat="1">
      <alignment readingOrder="0" shrinkToFit="0" vertical="center" wrapText="1"/>
    </xf>
    <xf borderId="5" fillId="0" fontId="1" numFmtId="165" xfId="0" applyAlignment="1" applyBorder="1" applyFont="1" applyNumberFormat="1">
      <alignment readingOrder="0" shrinkToFit="0" vertical="center" wrapText="1"/>
    </xf>
    <xf borderId="8" fillId="0" fontId="1" numFmtId="164" xfId="0" applyAlignment="1" applyBorder="1" applyFont="1" applyNumberFormat="1">
      <alignment shrinkToFit="0" vertical="center" wrapText="1"/>
    </xf>
    <xf borderId="7" fillId="0" fontId="1" numFmtId="0" xfId="0" applyAlignment="1" applyBorder="1" applyFont="1">
      <alignment readingOrder="0" shrinkToFit="0" textRotation="0" vertical="center" wrapText="1"/>
    </xf>
    <xf borderId="5" fillId="2" fontId="2" numFmtId="0" xfId="0" applyAlignment="1" applyBorder="1" applyFill="1" applyFont="1">
      <alignment shrinkToFit="0" vertical="center" wrapText="0"/>
    </xf>
    <xf borderId="4" fillId="0" fontId="1" numFmtId="0" xfId="0" applyAlignment="1" applyBorder="1" applyFont="1">
      <alignment readingOrder="0" shrinkToFit="0" textRotation="0" vertical="center" wrapText="1"/>
    </xf>
    <xf borderId="8" fillId="3" fontId="2" numFmtId="0" xfId="0" applyAlignment="1" applyBorder="1" applyFill="1" applyFont="1">
      <alignment shrinkToFit="0" vertical="center" wrapText="0"/>
    </xf>
    <xf borderId="5" fillId="2" fontId="2" numFmtId="164" xfId="0" applyAlignment="1" applyBorder="1" applyFont="1" applyNumberFormat="1">
      <alignment readingOrder="0" shrinkToFit="0" vertical="center" wrapText="0"/>
    </xf>
    <xf borderId="5" fillId="2" fontId="2" numFmtId="165" xfId="0" applyAlignment="1" applyBorder="1" applyFont="1" applyNumberFormat="1">
      <alignment horizontal="right" readingOrder="0" shrinkToFit="0" vertical="center" wrapText="0"/>
    </xf>
    <xf borderId="5" fillId="2" fontId="2" numFmtId="0" xfId="0" applyAlignment="1" applyBorder="1" applyFont="1">
      <alignment shrinkToFit="0" vertical="center" wrapText="0"/>
    </xf>
    <xf borderId="4" fillId="0" fontId="1" numFmtId="0" xfId="0" applyAlignment="1" applyBorder="1" applyFont="1">
      <alignment readingOrder="0" shrinkToFit="0" vertical="center" wrapText="1"/>
    </xf>
    <xf borderId="5" fillId="0" fontId="1" numFmtId="0" xfId="0" applyAlignment="1" applyBorder="1" applyFont="1">
      <alignment readingOrder="0" shrinkToFit="0" vertical="center" wrapText="1"/>
    </xf>
    <xf borderId="5" fillId="0" fontId="1" numFmtId="164" xfId="0" applyAlignment="1" applyBorder="1" applyFont="1" applyNumberFormat="1">
      <alignment readingOrder="0" shrinkToFit="0" vertical="center" wrapText="0"/>
    </xf>
    <xf borderId="5" fillId="0" fontId="1" numFmtId="165" xfId="0" applyAlignment="1" applyBorder="1" applyFont="1" applyNumberFormat="1">
      <alignment readingOrder="0" shrinkToFit="0" vertical="center" wrapText="0"/>
    </xf>
    <xf borderId="5" fillId="0" fontId="1" numFmtId="165" xfId="0" applyAlignment="1" applyBorder="1" applyFont="1" applyNumberFormat="1">
      <alignment shrinkToFit="0" vertical="center" wrapText="1"/>
    </xf>
    <xf borderId="7" fillId="0" fontId="1" numFmtId="0" xfId="0" applyAlignment="1" applyBorder="1" applyFont="1">
      <alignment readingOrder="0" shrinkToFit="0" vertical="center" wrapText="1"/>
    </xf>
    <xf borderId="8" fillId="0" fontId="1" numFmtId="0" xfId="0" applyAlignment="1" applyBorder="1" applyFont="1">
      <alignment readingOrder="0" shrinkToFit="0" vertical="center" wrapText="1"/>
    </xf>
    <xf borderId="8" fillId="0" fontId="1" numFmtId="165" xfId="0" applyAlignment="1" applyBorder="1" applyFont="1" applyNumberFormat="1">
      <alignment readingOrder="0" shrinkToFit="0" vertical="center" wrapText="1"/>
    </xf>
    <xf borderId="8" fillId="0" fontId="1" numFmtId="165" xfId="0" applyAlignment="1" applyBorder="1" applyFont="1" applyNumberFormat="1">
      <alignment shrinkToFit="0" vertical="center" wrapText="1"/>
    </xf>
    <xf borderId="10" fillId="0" fontId="1" numFmtId="0" xfId="0" applyAlignment="1" applyBorder="1" applyFont="1">
      <alignment readingOrder="0" shrinkToFit="0" vertical="center" wrapText="1"/>
    </xf>
    <xf borderId="11" fillId="0" fontId="1" numFmtId="0" xfId="0" applyAlignment="1" applyBorder="1" applyFont="1">
      <alignment readingOrder="0" shrinkToFit="0" vertical="center" wrapText="1"/>
    </xf>
    <xf borderId="12" fillId="2" fontId="2" numFmtId="0" xfId="0" applyAlignment="1" applyBorder="1" applyFont="1">
      <alignment shrinkToFit="0" vertical="center" wrapText="0"/>
    </xf>
    <xf borderId="11" fillId="0" fontId="1" numFmtId="164" xfId="0" applyAlignment="1" applyBorder="1" applyFont="1" applyNumberFormat="1">
      <alignment readingOrder="0" shrinkToFit="0" vertical="center" wrapText="0"/>
    </xf>
    <xf borderId="11" fillId="0" fontId="1" numFmtId="165" xfId="0" applyAlignment="1" applyBorder="1" applyFont="1" applyNumberFormat="1">
      <alignment readingOrder="0" shrinkToFit="0" vertical="center" wrapText="0"/>
    </xf>
    <xf borderId="11" fillId="0" fontId="1" numFmtId="165" xfId="0" applyAlignment="1" applyBorder="1" applyFont="1" applyNumberFormat="1">
      <alignment shrinkToFit="0" vertical="center" wrapText="1"/>
    </xf>
    <xf borderId="11" fillId="0" fontId="1" numFmtId="164" xfId="0" applyAlignment="1" applyBorder="1" applyFont="1" applyNumberFormat="1">
      <alignment shrinkToFit="0" vertical="center" wrapText="1"/>
    </xf>
    <xf borderId="13" fillId="0" fontId="1" numFmtId="164" xfId="0" applyAlignment="1" applyBorder="1" applyFont="1" applyNumberFormat="1">
      <alignment shrinkToFit="0" vertical="center" wrapText="0"/>
    </xf>
    <xf borderId="0" fillId="0" fontId="3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shrinkToFit="0" wrapText="1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1">
    <tableStyle count="3" pivot="0" name="Página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I28" displayName="Tabela_1" name="Tabela_1" id="1">
  <tableColumns count="9">
    <tableColumn name="Categoria" id="1"/>
    <tableColumn name="Descrição" id="2"/>
    <tableColumn name="Quantidade" id="3"/>
    <tableColumn name="Plano" id="4"/>
    <tableColumn name="Custo unitário " id="5"/>
    <tableColumn name="Custo Total" id="6"/>
    <tableColumn name="Custo Acumulado " id="7"/>
    <tableColumn name="Custo por Colaborador" id="8"/>
    <tableColumn name="Custo por Colaborador Acumulado" id="9"/>
  </tableColumns>
  <tableStyleInfo name="Página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4.0"/>
    <col customWidth="1" min="3" max="3" width="15.88"/>
    <col customWidth="1" min="4" max="4" width="22.88"/>
    <col customWidth="1" min="5" max="5" width="19.5"/>
    <col customWidth="1" min="6" max="6" width="15.38"/>
    <col customWidth="1" min="7" max="7" width="20.5"/>
    <col customWidth="1" min="8" max="8" width="27.5"/>
    <col customWidth="1" min="9" max="9" width="33.5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3" t="s">
        <v>5</v>
      </c>
      <c r="G1" s="2" t="s">
        <v>6</v>
      </c>
      <c r="H1" s="2" t="s">
        <v>7</v>
      </c>
      <c r="I1" s="5" t="s">
        <v>8</v>
      </c>
    </row>
    <row r="2">
      <c r="A2" s="6" t="s">
        <v>9</v>
      </c>
      <c r="B2" s="7" t="s">
        <v>10</v>
      </c>
      <c r="C2" s="7">
        <v>1.0</v>
      </c>
      <c r="D2" s="8" t="s">
        <v>11</v>
      </c>
      <c r="E2" s="9">
        <v>7000.0</v>
      </c>
      <c r="F2" s="10">
        <f t="shared" ref="F2:F3" si="1">PRODUCT(E2,C2)</f>
        <v>7000</v>
      </c>
      <c r="G2" s="11">
        <f t="shared" ref="G2:G4" si="2">SUM(F2)</f>
        <v>7000</v>
      </c>
      <c r="H2" s="12">
        <f>DIVIDE( F2,65)</f>
        <v>107.6923077</v>
      </c>
      <c r="I2" s="13">
        <f>SUM(H2)</f>
        <v>107.6923077</v>
      </c>
    </row>
    <row r="3">
      <c r="A3" s="14" t="s">
        <v>9</v>
      </c>
      <c r="B3" s="15" t="s">
        <v>10</v>
      </c>
      <c r="C3" s="15">
        <v>1.0</v>
      </c>
      <c r="D3" s="16" t="s">
        <v>12</v>
      </c>
      <c r="E3" s="17">
        <v>10000.0</v>
      </c>
      <c r="F3" s="18">
        <f t="shared" si="1"/>
        <v>10000</v>
      </c>
      <c r="G3" s="19">
        <f t="shared" si="2"/>
        <v>10000</v>
      </c>
      <c r="H3" s="20">
        <f t="shared" ref="H3:H28" si="3">DIVIDE(F3,65)</f>
        <v>153.8461538</v>
      </c>
      <c r="I3" s="21">
        <f t="shared" ref="I3:I4" si="4">H3</f>
        <v>153.8461538</v>
      </c>
    </row>
    <row r="4">
      <c r="A4" s="6" t="s">
        <v>9</v>
      </c>
      <c r="B4" s="7" t="s">
        <v>10</v>
      </c>
      <c r="C4" s="7">
        <v>1.0</v>
      </c>
      <c r="D4" s="8" t="s">
        <v>13</v>
      </c>
      <c r="E4" s="9">
        <v>20000.0</v>
      </c>
      <c r="F4" s="10">
        <f t="shared" ref="F4:F28" si="5">E4*C4</f>
        <v>20000</v>
      </c>
      <c r="G4" s="11">
        <f t="shared" si="2"/>
        <v>20000</v>
      </c>
      <c r="H4" s="22">
        <f t="shared" si="3"/>
        <v>307.6923077</v>
      </c>
      <c r="I4" s="13">
        <f t="shared" si="4"/>
        <v>307.6923077</v>
      </c>
    </row>
    <row r="5">
      <c r="A5" s="14" t="s">
        <v>9</v>
      </c>
      <c r="B5" s="15" t="s">
        <v>14</v>
      </c>
      <c r="C5" s="15">
        <v>1.0</v>
      </c>
      <c r="D5" s="16" t="s">
        <v>11</v>
      </c>
      <c r="E5" s="23">
        <v>2000.0</v>
      </c>
      <c r="F5" s="24">
        <f t="shared" si="5"/>
        <v>2000</v>
      </c>
      <c r="G5" s="19">
        <f t="shared" ref="G5:G28" si="6">SUM(G2,F5)</f>
        <v>9000</v>
      </c>
      <c r="H5" s="20">
        <f t="shared" si="3"/>
        <v>30.76923077</v>
      </c>
      <c r="I5" s="21">
        <f t="shared" ref="I5:I28" si="7">SUM(I2,H5)</f>
        <v>138.4615385</v>
      </c>
    </row>
    <row r="6">
      <c r="A6" s="6" t="s">
        <v>9</v>
      </c>
      <c r="B6" s="7" t="s">
        <v>14</v>
      </c>
      <c r="C6" s="7">
        <v>1.0</v>
      </c>
      <c r="D6" s="8" t="s">
        <v>12</v>
      </c>
      <c r="E6" s="25">
        <v>4000.0</v>
      </c>
      <c r="F6" s="26">
        <f t="shared" si="5"/>
        <v>4000</v>
      </c>
      <c r="G6" s="11">
        <f t="shared" si="6"/>
        <v>14000</v>
      </c>
      <c r="H6" s="22">
        <f t="shared" si="3"/>
        <v>61.53846154</v>
      </c>
      <c r="I6" s="13">
        <f t="shared" si="7"/>
        <v>215.3846154</v>
      </c>
    </row>
    <row r="7">
      <c r="A7" s="14" t="s">
        <v>9</v>
      </c>
      <c r="B7" s="15" t="s">
        <v>14</v>
      </c>
      <c r="C7" s="15">
        <v>1.0</v>
      </c>
      <c r="D7" s="16" t="s">
        <v>13</v>
      </c>
      <c r="E7" s="23">
        <v>8000.0</v>
      </c>
      <c r="F7" s="24">
        <f t="shared" si="5"/>
        <v>8000</v>
      </c>
      <c r="G7" s="19">
        <f t="shared" si="6"/>
        <v>28000</v>
      </c>
      <c r="H7" s="20">
        <f t="shared" si="3"/>
        <v>123.0769231</v>
      </c>
      <c r="I7" s="21">
        <f t="shared" si="7"/>
        <v>430.7692308</v>
      </c>
    </row>
    <row r="8">
      <c r="A8" s="6" t="s">
        <v>15</v>
      </c>
      <c r="B8" s="7" t="s">
        <v>16</v>
      </c>
      <c r="C8" s="7">
        <v>1.0</v>
      </c>
      <c r="D8" s="8" t="s">
        <v>11</v>
      </c>
      <c r="E8" s="9">
        <v>3000.0</v>
      </c>
      <c r="F8" s="10">
        <f t="shared" si="5"/>
        <v>3000</v>
      </c>
      <c r="G8" s="11">
        <f t="shared" si="6"/>
        <v>12000</v>
      </c>
      <c r="H8" s="12">
        <f t="shared" si="3"/>
        <v>46.15384615</v>
      </c>
      <c r="I8" s="13">
        <f t="shared" si="7"/>
        <v>184.6153846</v>
      </c>
    </row>
    <row r="9">
      <c r="A9" s="14" t="s">
        <v>15</v>
      </c>
      <c r="B9" s="15" t="s">
        <v>16</v>
      </c>
      <c r="C9" s="15">
        <v>1.0</v>
      </c>
      <c r="D9" s="16" t="s">
        <v>12</v>
      </c>
      <c r="E9" s="23">
        <v>3000.0</v>
      </c>
      <c r="F9" s="24">
        <f t="shared" si="5"/>
        <v>3000</v>
      </c>
      <c r="G9" s="19">
        <f t="shared" si="6"/>
        <v>17000</v>
      </c>
      <c r="H9" s="27">
        <f t="shared" si="3"/>
        <v>46.15384615</v>
      </c>
      <c r="I9" s="21">
        <f t="shared" si="7"/>
        <v>261.5384615</v>
      </c>
    </row>
    <row r="10">
      <c r="A10" s="6" t="s">
        <v>15</v>
      </c>
      <c r="B10" s="7" t="s">
        <v>16</v>
      </c>
      <c r="C10" s="7">
        <v>1.0</v>
      </c>
      <c r="D10" s="8" t="s">
        <v>13</v>
      </c>
      <c r="E10" s="9">
        <v>3000.0</v>
      </c>
      <c r="F10" s="10">
        <f t="shared" si="5"/>
        <v>3000</v>
      </c>
      <c r="G10" s="11">
        <f t="shared" si="6"/>
        <v>31000</v>
      </c>
      <c r="H10" s="12">
        <f t="shared" si="3"/>
        <v>46.15384615</v>
      </c>
      <c r="I10" s="13">
        <f t="shared" si="7"/>
        <v>476.9230769</v>
      </c>
    </row>
    <row r="11">
      <c r="A11" s="28" t="s">
        <v>17</v>
      </c>
      <c r="B11" s="15" t="s">
        <v>18</v>
      </c>
      <c r="C11" s="15">
        <v>2.0</v>
      </c>
      <c r="D11" s="29" t="s">
        <v>11</v>
      </c>
      <c r="E11" s="23">
        <v>1500.0</v>
      </c>
      <c r="F11" s="24">
        <f t="shared" si="5"/>
        <v>3000</v>
      </c>
      <c r="G11" s="19">
        <f t="shared" si="6"/>
        <v>15000</v>
      </c>
      <c r="H11" s="27">
        <f t="shared" si="3"/>
        <v>46.15384615</v>
      </c>
      <c r="I11" s="21">
        <f t="shared" si="7"/>
        <v>230.7692308</v>
      </c>
    </row>
    <row r="12">
      <c r="A12" s="30" t="s">
        <v>17</v>
      </c>
      <c r="B12" s="7" t="s">
        <v>18</v>
      </c>
      <c r="C12" s="7">
        <v>2.0</v>
      </c>
      <c r="D12" s="31" t="s">
        <v>12</v>
      </c>
      <c r="E12" s="32">
        <v>2000.0</v>
      </c>
      <c r="F12" s="33">
        <f t="shared" si="5"/>
        <v>4000</v>
      </c>
      <c r="G12" s="11">
        <f t="shared" si="6"/>
        <v>21000</v>
      </c>
      <c r="H12" s="12">
        <f t="shared" si="3"/>
        <v>61.53846154</v>
      </c>
      <c r="I12" s="13">
        <f t="shared" si="7"/>
        <v>323.0769231</v>
      </c>
    </row>
    <row r="13">
      <c r="A13" s="28" t="s">
        <v>17</v>
      </c>
      <c r="B13" s="15" t="s">
        <v>18</v>
      </c>
      <c r="C13" s="15">
        <v>2.0</v>
      </c>
      <c r="D13" s="34" t="s">
        <v>13</v>
      </c>
      <c r="E13" s="23">
        <v>3000.0</v>
      </c>
      <c r="F13" s="24">
        <f t="shared" si="5"/>
        <v>6000</v>
      </c>
      <c r="G13" s="19">
        <f t="shared" si="6"/>
        <v>37000</v>
      </c>
      <c r="H13" s="27">
        <f t="shared" si="3"/>
        <v>92.30769231</v>
      </c>
      <c r="I13" s="21">
        <f t="shared" si="7"/>
        <v>569.2307692</v>
      </c>
    </row>
    <row r="14">
      <c r="A14" s="30" t="s">
        <v>17</v>
      </c>
      <c r="B14" s="7" t="s">
        <v>19</v>
      </c>
      <c r="C14" s="7">
        <v>2.0</v>
      </c>
      <c r="D14" s="29" t="s">
        <v>11</v>
      </c>
      <c r="E14" s="9">
        <v>800.0</v>
      </c>
      <c r="F14" s="10">
        <f t="shared" si="5"/>
        <v>1600</v>
      </c>
      <c r="G14" s="11">
        <f t="shared" si="6"/>
        <v>16600</v>
      </c>
      <c r="H14" s="12">
        <f t="shared" si="3"/>
        <v>24.61538462</v>
      </c>
      <c r="I14" s="13">
        <f t="shared" si="7"/>
        <v>255.3846154</v>
      </c>
    </row>
    <row r="15">
      <c r="A15" s="28" t="s">
        <v>17</v>
      </c>
      <c r="B15" s="15" t="s">
        <v>19</v>
      </c>
      <c r="C15" s="15">
        <v>2.0</v>
      </c>
      <c r="D15" s="31" t="s">
        <v>12</v>
      </c>
      <c r="E15" s="17">
        <v>1000.0</v>
      </c>
      <c r="F15" s="18">
        <f t="shared" si="5"/>
        <v>2000</v>
      </c>
      <c r="G15" s="19">
        <f t="shared" si="6"/>
        <v>23000</v>
      </c>
      <c r="H15" s="27">
        <f t="shared" si="3"/>
        <v>30.76923077</v>
      </c>
      <c r="I15" s="21">
        <f t="shared" si="7"/>
        <v>353.8461538</v>
      </c>
    </row>
    <row r="16">
      <c r="A16" s="30" t="s">
        <v>17</v>
      </c>
      <c r="B16" s="7" t="s">
        <v>19</v>
      </c>
      <c r="C16" s="7">
        <v>2.0</v>
      </c>
      <c r="D16" s="34" t="s">
        <v>13</v>
      </c>
      <c r="E16" s="9">
        <v>1200.0</v>
      </c>
      <c r="F16" s="10">
        <f t="shared" si="5"/>
        <v>2400</v>
      </c>
      <c r="G16" s="11">
        <f t="shared" si="6"/>
        <v>39400</v>
      </c>
      <c r="H16" s="12">
        <f t="shared" si="3"/>
        <v>36.92307692</v>
      </c>
      <c r="I16" s="13">
        <f t="shared" si="7"/>
        <v>606.1538462</v>
      </c>
    </row>
    <row r="17">
      <c r="A17" s="14" t="s">
        <v>20</v>
      </c>
      <c r="B17" s="15" t="s">
        <v>21</v>
      </c>
      <c r="C17" s="15">
        <v>2.0</v>
      </c>
      <c r="D17" s="29" t="s">
        <v>11</v>
      </c>
      <c r="E17" s="23">
        <v>2000.0</v>
      </c>
      <c r="F17" s="24">
        <f t="shared" si="5"/>
        <v>4000</v>
      </c>
      <c r="G17" s="19">
        <f t="shared" si="6"/>
        <v>20600</v>
      </c>
      <c r="H17" s="27">
        <f t="shared" si="3"/>
        <v>61.53846154</v>
      </c>
      <c r="I17" s="21">
        <f t="shared" si="7"/>
        <v>316.9230769</v>
      </c>
    </row>
    <row r="18">
      <c r="A18" s="6" t="s">
        <v>20</v>
      </c>
      <c r="B18" s="7" t="s">
        <v>21</v>
      </c>
      <c r="C18" s="7">
        <v>2.0</v>
      </c>
      <c r="D18" s="31" t="s">
        <v>12</v>
      </c>
      <c r="E18" s="25">
        <v>5000.0</v>
      </c>
      <c r="F18" s="26">
        <f t="shared" si="5"/>
        <v>10000</v>
      </c>
      <c r="G18" s="11">
        <f t="shared" si="6"/>
        <v>33000</v>
      </c>
      <c r="H18" s="12">
        <f t="shared" si="3"/>
        <v>153.8461538</v>
      </c>
      <c r="I18" s="13">
        <f t="shared" si="7"/>
        <v>507.6923077</v>
      </c>
    </row>
    <row r="19">
      <c r="A19" s="14" t="s">
        <v>20</v>
      </c>
      <c r="B19" s="15" t="s">
        <v>21</v>
      </c>
      <c r="C19" s="15">
        <v>2.0</v>
      </c>
      <c r="D19" s="34" t="s">
        <v>13</v>
      </c>
      <c r="E19" s="23">
        <v>10000.0</v>
      </c>
      <c r="F19" s="24">
        <f t="shared" si="5"/>
        <v>20000</v>
      </c>
      <c r="G19" s="19">
        <f t="shared" si="6"/>
        <v>59400</v>
      </c>
      <c r="H19" s="27">
        <f t="shared" si="3"/>
        <v>307.6923077</v>
      </c>
      <c r="I19" s="21">
        <f t="shared" si="7"/>
        <v>913.8461538</v>
      </c>
    </row>
    <row r="20">
      <c r="A20" s="6" t="s">
        <v>22</v>
      </c>
      <c r="B20" s="7" t="s">
        <v>23</v>
      </c>
      <c r="C20" s="7">
        <v>100.0</v>
      </c>
      <c r="D20" s="29" t="s">
        <v>11</v>
      </c>
      <c r="E20" s="9">
        <v>2.0</v>
      </c>
      <c r="F20" s="10">
        <f t="shared" si="5"/>
        <v>200</v>
      </c>
      <c r="G20" s="11">
        <f t="shared" si="6"/>
        <v>20800</v>
      </c>
      <c r="H20" s="12">
        <f t="shared" si="3"/>
        <v>3.076923077</v>
      </c>
      <c r="I20" s="13">
        <f t="shared" si="7"/>
        <v>320</v>
      </c>
    </row>
    <row r="21">
      <c r="A21" s="14" t="s">
        <v>22</v>
      </c>
      <c r="B21" s="15" t="s">
        <v>23</v>
      </c>
      <c r="C21" s="15">
        <v>100.0</v>
      </c>
      <c r="D21" s="31" t="s">
        <v>12</v>
      </c>
      <c r="E21" s="17">
        <v>5.0</v>
      </c>
      <c r="F21" s="18">
        <f t="shared" si="5"/>
        <v>500</v>
      </c>
      <c r="G21" s="19">
        <f t="shared" si="6"/>
        <v>33500</v>
      </c>
      <c r="H21" s="27">
        <f t="shared" si="3"/>
        <v>7.692307692</v>
      </c>
      <c r="I21" s="21">
        <f t="shared" si="7"/>
        <v>515.3846154</v>
      </c>
    </row>
    <row r="22">
      <c r="A22" s="6" t="s">
        <v>22</v>
      </c>
      <c r="B22" s="7" t="s">
        <v>23</v>
      </c>
      <c r="C22" s="7">
        <v>100.0</v>
      </c>
      <c r="D22" s="34" t="s">
        <v>13</v>
      </c>
      <c r="E22" s="9">
        <v>10.0</v>
      </c>
      <c r="F22" s="10">
        <f t="shared" si="5"/>
        <v>1000</v>
      </c>
      <c r="G22" s="11">
        <f t="shared" si="6"/>
        <v>60400</v>
      </c>
      <c r="H22" s="12">
        <f t="shared" si="3"/>
        <v>15.38461538</v>
      </c>
      <c r="I22" s="13">
        <f t="shared" si="7"/>
        <v>929.2307692</v>
      </c>
    </row>
    <row r="23">
      <c r="A23" s="14" t="s">
        <v>22</v>
      </c>
      <c r="B23" s="15" t="s">
        <v>24</v>
      </c>
      <c r="C23" s="15">
        <v>100.0</v>
      </c>
      <c r="D23" s="29" t="s">
        <v>11</v>
      </c>
      <c r="E23" s="23">
        <v>10.0</v>
      </c>
      <c r="F23" s="24">
        <f t="shared" si="5"/>
        <v>1000</v>
      </c>
      <c r="G23" s="19">
        <f t="shared" si="6"/>
        <v>21800</v>
      </c>
      <c r="H23" s="27">
        <f t="shared" si="3"/>
        <v>15.38461538</v>
      </c>
      <c r="I23" s="21">
        <f t="shared" si="7"/>
        <v>335.3846154</v>
      </c>
    </row>
    <row r="24">
      <c r="A24" s="6" t="s">
        <v>22</v>
      </c>
      <c r="B24" s="7" t="s">
        <v>24</v>
      </c>
      <c r="C24" s="7">
        <v>100.0</v>
      </c>
      <c r="D24" s="31" t="s">
        <v>12</v>
      </c>
      <c r="E24" s="25">
        <v>15.0</v>
      </c>
      <c r="F24" s="26">
        <f t="shared" si="5"/>
        <v>1500</v>
      </c>
      <c r="G24" s="11">
        <f t="shared" si="6"/>
        <v>35000</v>
      </c>
      <c r="H24" s="12">
        <f t="shared" si="3"/>
        <v>23.07692308</v>
      </c>
      <c r="I24" s="13">
        <f t="shared" si="7"/>
        <v>538.4615385</v>
      </c>
    </row>
    <row r="25">
      <c r="A25" s="14" t="s">
        <v>22</v>
      </c>
      <c r="B25" s="15" t="s">
        <v>24</v>
      </c>
      <c r="C25" s="15">
        <v>100.0</v>
      </c>
      <c r="D25" s="34" t="s">
        <v>13</v>
      </c>
      <c r="E25" s="23">
        <v>30.0</v>
      </c>
      <c r="F25" s="24">
        <f t="shared" si="5"/>
        <v>3000</v>
      </c>
      <c r="G25" s="19">
        <f t="shared" si="6"/>
        <v>63400</v>
      </c>
      <c r="H25" s="27">
        <f t="shared" si="3"/>
        <v>46.15384615</v>
      </c>
      <c r="I25" s="21">
        <f t="shared" si="7"/>
        <v>975.3846154</v>
      </c>
    </row>
    <row r="26">
      <c r="A26" s="35" t="s">
        <v>17</v>
      </c>
      <c r="B26" s="36" t="s">
        <v>25</v>
      </c>
      <c r="C26" s="36">
        <v>1.0</v>
      </c>
      <c r="D26" s="29" t="s">
        <v>11</v>
      </c>
      <c r="E26" s="37">
        <v>3400.0</v>
      </c>
      <c r="F26" s="38">
        <f t="shared" si="5"/>
        <v>3400</v>
      </c>
      <c r="G26" s="39">
        <f t="shared" si="6"/>
        <v>25200</v>
      </c>
      <c r="H26" s="12">
        <f t="shared" si="3"/>
        <v>52.30769231</v>
      </c>
      <c r="I26" s="13">
        <f t="shared" si="7"/>
        <v>387.6923077</v>
      </c>
    </row>
    <row r="27">
      <c r="A27" s="40" t="s">
        <v>17</v>
      </c>
      <c r="B27" s="41" t="s">
        <v>25</v>
      </c>
      <c r="C27" s="41">
        <v>1.0</v>
      </c>
      <c r="D27" s="31" t="s">
        <v>12</v>
      </c>
      <c r="E27" s="20">
        <v>4000.0</v>
      </c>
      <c r="F27" s="42">
        <f t="shared" si="5"/>
        <v>4000</v>
      </c>
      <c r="G27" s="43">
        <f t="shared" si="6"/>
        <v>39000</v>
      </c>
      <c r="H27" s="27">
        <f t="shared" si="3"/>
        <v>61.53846154</v>
      </c>
      <c r="I27" s="21">
        <f t="shared" si="7"/>
        <v>600</v>
      </c>
    </row>
    <row r="28">
      <c r="A28" s="44" t="s">
        <v>17</v>
      </c>
      <c r="B28" s="45" t="s">
        <v>25</v>
      </c>
      <c r="C28" s="45">
        <v>1.0</v>
      </c>
      <c r="D28" s="46" t="s">
        <v>13</v>
      </c>
      <c r="E28" s="47">
        <v>5000.0</v>
      </c>
      <c r="F28" s="48">
        <f t="shared" si="5"/>
        <v>5000</v>
      </c>
      <c r="G28" s="49">
        <f t="shared" si="6"/>
        <v>68400</v>
      </c>
      <c r="H28" s="50">
        <f t="shared" si="3"/>
        <v>76.92307692</v>
      </c>
      <c r="I28" s="51">
        <f t="shared" si="7"/>
        <v>1052.307692</v>
      </c>
    </row>
    <row r="31">
      <c r="C31" s="52"/>
      <c r="D31" s="52"/>
    </row>
    <row r="32">
      <c r="C32" s="52"/>
      <c r="D32" s="52"/>
    </row>
    <row r="33">
      <c r="C33" s="52"/>
      <c r="D33" s="52"/>
    </row>
    <row r="42">
      <c r="A42" s="52"/>
    </row>
    <row r="44">
      <c r="A44" s="52"/>
      <c r="B44" s="52"/>
    </row>
    <row r="45">
      <c r="A45" s="53"/>
      <c r="B45" s="53"/>
      <c r="C45" s="53"/>
      <c r="D45" s="53"/>
    </row>
    <row r="46">
      <c r="A46" s="53"/>
      <c r="B46" s="54"/>
      <c r="C46" s="54"/>
      <c r="D46" s="54"/>
    </row>
    <row r="47">
      <c r="A47" s="53"/>
      <c r="B47" s="54"/>
      <c r="C47" s="54"/>
      <c r="D47" s="54"/>
    </row>
    <row r="48">
      <c r="A48" s="53"/>
      <c r="B48" s="54"/>
      <c r="C48" s="54"/>
      <c r="D48" s="54"/>
    </row>
    <row r="49">
      <c r="A49" s="53"/>
      <c r="B49" s="54"/>
      <c r="C49" s="54"/>
      <c r="D49" s="54"/>
    </row>
  </sheetData>
  <mergeCells count="1">
    <mergeCell ref="A42:B43"/>
  </mergeCells>
  <dataValidations>
    <dataValidation type="custom" allowBlank="1" showDropDown="1" sqref="E2:E28 G2:H28">
      <formula1>AND(ISNUMBER(E2),(NOT(OR(NOT(ISERROR(DATEVALUE(E2))), AND(ISNUMBER(E2), LEFT(CELL("format", E2))="D")))))</formula1>
    </dataValidation>
  </dataValidations>
  <drawing r:id="rId1"/>
  <tableParts count="1">
    <tablePart r:id="rId3"/>
  </tableParts>
</worksheet>
</file>