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cpt.sharepoint.com/sites/GPS2223-Team14/Project Files/Support/"/>
    </mc:Choice>
  </mc:AlternateContent>
  <xr:revisionPtr revIDLastSave="1744" documentId="13_ncr:1_{137B6226-989C-4500-A83C-BE659B0078F3}" xr6:coauthVersionLast="47" xr6:coauthVersionMax="47" xr10:uidLastSave="{993EF354-080A-42B5-A594-8DA27090569C}"/>
  <bookViews>
    <workbookView xWindow="-120" yWindow="-120" windowWidth="29040" windowHeight="15840" xr2:uid="{00000000-000D-0000-FFFF-FFFF00000000}"/>
  </bookViews>
  <sheets>
    <sheet name="Gantt" sheetId="1" r:id="rId1"/>
    <sheet name="Chart" sheetId="2" r:id="rId2"/>
    <sheet name="Tabl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" i="1" l="1"/>
  <c r="X48" i="1"/>
  <c r="Y48" i="1"/>
  <c r="Z48" i="1"/>
  <c r="AA48" i="1"/>
  <c r="J49" i="1" a="1"/>
  <c r="J49" i="1"/>
  <c r="L49" i="1"/>
  <c r="I58" i="1" a="1"/>
  <c r="I58" i="1"/>
  <c r="I57" i="1" a="1"/>
  <c r="I57" i="1"/>
  <c r="I56" i="1" a="1"/>
  <c r="I56" i="1"/>
  <c r="I54" i="1" a="1"/>
  <c r="I54" i="1"/>
  <c r="I53" i="1" a="1"/>
  <c r="I53" i="1"/>
  <c r="I52" i="1" a="1"/>
  <c r="I52" i="1"/>
  <c r="I51" i="1" a="1"/>
  <c r="I51" i="1"/>
  <c r="I50" i="1" a="1"/>
  <c r="I50" i="1"/>
  <c r="I49" i="1" a="1"/>
  <c r="I49" i="1"/>
  <c r="J41" i="1" a="1"/>
  <c r="J41" i="1"/>
  <c r="L33" i="1"/>
  <c r="K33" i="1"/>
  <c r="J33" i="1" a="1"/>
  <c r="J33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O19" i="1"/>
  <c r="O20" i="1"/>
  <c r="O21" i="1"/>
  <c r="O22" i="1"/>
  <c r="O23" i="1"/>
  <c r="O24" i="1"/>
  <c r="O25" i="1"/>
  <c r="O26" i="1"/>
  <c r="L10" i="1"/>
  <c r="L11" i="1"/>
  <c r="L12" i="1"/>
  <c r="L13" i="1"/>
  <c r="L14" i="1"/>
  <c r="L15" i="1"/>
  <c r="L16" i="1"/>
  <c r="L17" i="1"/>
  <c r="L9" i="1"/>
  <c r="Q11" i="1"/>
  <c r="R11" i="1"/>
  <c r="S11" i="1"/>
  <c r="T11" i="1"/>
  <c r="U11" i="1"/>
  <c r="V11" i="1"/>
  <c r="W11" i="1"/>
  <c r="X11" i="1"/>
  <c r="Y11" i="1"/>
  <c r="Z11" i="1"/>
  <c r="AA11" i="1"/>
  <c r="Q12" i="1"/>
  <c r="R12" i="1"/>
  <c r="S12" i="1"/>
  <c r="T12" i="1"/>
  <c r="U12" i="1"/>
  <c r="V12" i="1"/>
  <c r="W12" i="1"/>
  <c r="X12" i="1"/>
  <c r="Y12" i="1"/>
  <c r="Z12" i="1"/>
  <c r="AA12" i="1"/>
  <c r="Q13" i="1"/>
  <c r="R13" i="1"/>
  <c r="S13" i="1"/>
  <c r="T13" i="1"/>
  <c r="U13" i="1"/>
  <c r="V13" i="1"/>
  <c r="W13" i="1"/>
  <c r="X13" i="1"/>
  <c r="Y13" i="1"/>
  <c r="Z13" i="1"/>
  <c r="AA13" i="1"/>
  <c r="Q14" i="1"/>
  <c r="R14" i="1"/>
  <c r="S14" i="1"/>
  <c r="T14" i="1"/>
  <c r="U14" i="1"/>
  <c r="V14" i="1"/>
  <c r="W14" i="1"/>
  <c r="X14" i="1"/>
  <c r="Y14" i="1"/>
  <c r="Z14" i="1"/>
  <c r="AA14" i="1"/>
  <c r="Q15" i="1"/>
  <c r="R15" i="1"/>
  <c r="S15" i="1"/>
  <c r="T15" i="1"/>
  <c r="U15" i="1"/>
  <c r="V15" i="1"/>
  <c r="W15" i="1"/>
  <c r="X15" i="1"/>
  <c r="Y15" i="1"/>
  <c r="Z15" i="1"/>
  <c r="AA15" i="1"/>
  <c r="Q16" i="1"/>
  <c r="R16" i="1"/>
  <c r="S16" i="1"/>
  <c r="T16" i="1"/>
  <c r="U16" i="1"/>
  <c r="V16" i="1"/>
  <c r="W16" i="1"/>
  <c r="X16" i="1"/>
  <c r="Y16" i="1"/>
  <c r="Z16" i="1"/>
  <c r="AA16" i="1"/>
  <c r="Q17" i="1"/>
  <c r="R17" i="1"/>
  <c r="S17" i="1"/>
  <c r="T17" i="1"/>
  <c r="U17" i="1"/>
  <c r="V17" i="1"/>
  <c r="W17" i="1"/>
  <c r="X17" i="1"/>
  <c r="Y17" i="1"/>
  <c r="Z17" i="1"/>
  <c r="AA17" i="1"/>
  <c r="Q9" i="1"/>
  <c r="D60" i="1"/>
  <c r="D61" i="1"/>
  <c r="K64" i="1"/>
  <c r="E69" i="1"/>
  <c r="D97" i="1"/>
  <c r="U3" i="1"/>
  <c r="V3" i="1"/>
  <c r="N4" i="1"/>
  <c r="D9" i="1"/>
  <c r="D10" i="1"/>
  <c r="J53" i="1" l="1" a="1"/>
  <c r="J53" i="1" s="1"/>
  <c r="L53" i="1" s="1"/>
  <c r="K53" i="1"/>
  <c r="K49" i="1"/>
  <c r="V48" i="1"/>
  <c r="Q10" i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K10" i="1"/>
  <c r="I10" i="1" a="1"/>
  <c r="I10" i="1" s="1"/>
  <c r="K16" i="1"/>
  <c r="J10" i="1" a="1"/>
  <c r="J10" i="1" s="1"/>
  <c r="J16" i="1" a="1"/>
  <c r="J16" i="1" s="1"/>
  <c r="D11" i="1"/>
  <c r="I48" i="1" l="1" a="1"/>
  <c r="I48" i="1" s="1"/>
  <c r="K12" i="1"/>
  <c r="R9" i="1"/>
  <c r="I9" i="1" a="1"/>
  <c r="I9" i="1" s="1"/>
  <c r="I16" i="1" a="1"/>
  <c r="I16" i="1" s="1"/>
  <c r="J12" i="1" a="1"/>
  <c r="J12" i="1" s="1"/>
  <c r="D12" i="1"/>
  <c r="Q18" i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S9" i="1" l="1"/>
  <c r="T9" i="1" s="1"/>
  <c r="U9" i="1" s="1"/>
  <c r="V9" i="1" s="1"/>
  <c r="W9" i="1" s="1"/>
  <c r="X9" i="1" s="1"/>
  <c r="Y9" i="1" s="1"/>
  <c r="Z9" i="1" s="1"/>
  <c r="AA9" i="1" s="1"/>
  <c r="K9" i="1"/>
  <c r="I14" i="1" a="1"/>
  <c r="I14" i="1" s="1"/>
  <c r="D13" i="1"/>
  <c r="K14" i="1" l="1"/>
  <c r="J14" i="1" a="1"/>
  <c r="J14" i="1" s="1"/>
  <c r="D14" i="1"/>
  <c r="R21" i="1"/>
  <c r="S21" i="1" s="1"/>
  <c r="T21" i="1" s="1"/>
  <c r="U21" i="1" s="1"/>
  <c r="V21" i="1" s="1"/>
  <c r="W21" i="1" s="1"/>
  <c r="X21" i="1" s="1"/>
  <c r="Y21" i="1" s="1"/>
  <c r="Z21" i="1" s="1"/>
  <c r="AA21" i="1" s="1"/>
  <c r="R23" i="1"/>
  <c r="S23" i="1" s="1"/>
  <c r="T23" i="1" s="1"/>
  <c r="U23" i="1" s="1"/>
  <c r="V23" i="1" s="1"/>
  <c r="W23" i="1" s="1"/>
  <c r="X23" i="1" s="1"/>
  <c r="Y23" i="1" s="1"/>
  <c r="Z23" i="1" s="1"/>
  <c r="AA23" i="1" s="1"/>
  <c r="R24" i="1"/>
  <c r="S24" i="1" s="1"/>
  <c r="T24" i="1" s="1"/>
  <c r="U24" i="1" s="1"/>
  <c r="V24" i="1" s="1"/>
  <c r="W24" i="1" s="1"/>
  <c r="X24" i="1" s="1"/>
  <c r="Y24" i="1" s="1"/>
  <c r="Z24" i="1" s="1"/>
  <c r="AA24" i="1" s="1"/>
  <c r="R25" i="1"/>
  <c r="S25" i="1" s="1"/>
  <c r="T25" i="1" s="1"/>
  <c r="U25" i="1" s="1"/>
  <c r="V25" i="1" s="1"/>
  <c r="W25" i="1" s="1"/>
  <c r="X25" i="1" s="1"/>
  <c r="R26" i="1"/>
  <c r="S26" i="1" s="1"/>
  <c r="T26" i="1" s="1"/>
  <c r="U26" i="1" s="1"/>
  <c r="V26" i="1" s="1"/>
  <c r="W26" i="1" s="1"/>
  <c r="X26" i="1" s="1"/>
  <c r="Y26" i="1" s="1"/>
  <c r="Z26" i="1" s="1"/>
  <c r="AA26" i="1" s="1"/>
  <c r="O27" i="1"/>
  <c r="P27" i="1" s="1"/>
  <c r="S27" i="1" s="1"/>
  <c r="T27" i="1" s="1"/>
  <c r="U27" i="1" s="1"/>
  <c r="V27" i="1" s="1"/>
  <c r="W27" i="1" s="1"/>
  <c r="X27" i="1" s="1"/>
  <c r="Y27" i="1" s="1"/>
  <c r="Z27" i="1"/>
  <c r="O28" i="1"/>
  <c r="P28" i="1" s="1"/>
  <c r="S28" i="1" s="1"/>
  <c r="T28" i="1" s="1"/>
  <c r="U28" i="1" s="1"/>
  <c r="V28" i="1" s="1"/>
  <c r="W28" i="1" s="1"/>
  <c r="X28" i="1" s="1"/>
  <c r="Y28" i="1" s="1"/>
  <c r="Z28" i="1" s="1"/>
  <c r="AA28" i="1" s="1"/>
  <c r="O29" i="1"/>
  <c r="P29" i="1" s="1"/>
  <c r="O30" i="1"/>
  <c r="P30" i="1" s="1"/>
  <c r="S30" i="1" s="1"/>
  <c r="T30" i="1" s="1"/>
  <c r="U30" i="1" s="1"/>
  <c r="V30" i="1" s="1"/>
  <c r="W30" i="1" s="1"/>
  <c r="X30" i="1" s="1"/>
  <c r="Y30" i="1" s="1"/>
  <c r="Z30" i="1" s="1"/>
  <c r="AA30" i="1" s="1"/>
  <c r="O31" i="1"/>
  <c r="P31" i="1" s="1"/>
  <c r="S31" i="1" s="1"/>
  <c r="T31" i="1" s="1"/>
  <c r="U31" i="1" s="1"/>
  <c r="V31" i="1" s="1"/>
  <c r="W31" i="1" s="1"/>
  <c r="X31" i="1" s="1"/>
  <c r="Y31" i="1" s="1"/>
  <c r="Z31" i="1" s="1"/>
  <c r="AA31" i="1" s="1"/>
  <c r="O32" i="1"/>
  <c r="P32" i="1" s="1"/>
  <c r="S32" i="1" s="1"/>
  <c r="T32" i="1" s="1"/>
  <c r="U32" i="1" s="1"/>
  <c r="V32" i="1" s="1"/>
  <c r="W32" i="1" s="1"/>
  <c r="X32" i="1" s="1"/>
  <c r="Y32" i="1"/>
  <c r="Z32" i="1" s="1"/>
  <c r="AA32" i="1" s="1"/>
  <c r="O33" i="1"/>
  <c r="P33" i="1" s="1"/>
  <c r="O34" i="1"/>
  <c r="P34" i="1" s="1"/>
  <c r="Q34" i="1" s="1"/>
  <c r="O35" i="1"/>
  <c r="P35" i="1" s="1"/>
  <c r="Q35" i="1" s="1"/>
  <c r="O36" i="1"/>
  <c r="P36" i="1" s="1"/>
  <c r="Q36" i="1" s="1"/>
  <c r="O37" i="1"/>
  <c r="P37" i="1"/>
  <c r="Q37" i="1" s="1"/>
  <c r="O38" i="1"/>
  <c r="P38" i="1" s="1"/>
  <c r="Q38" i="1" s="1"/>
  <c r="O39" i="1"/>
  <c r="P39" i="1" s="1"/>
  <c r="Q39" i="1" s="1"/>
  <c r="O40" i="1"/>
  <c r="P40" i="1" s="1"/>
  <c r="Q40" i="1" s="1"/>
  <c r="O41" i="1"/>
  <c r="P41" i="1"/>
  <c r="Q41" i="1" s="1"/>
  <c r="O42" i="1"/>
  <c r="P42" i="1" s="1"/>
  <c r="Q42" i="1" s="1"/>
  <c r="O43" i="1"/>
  <c r="P43" i="1" s="1"/>
  <c r="Q43" i="1" s="1"/>
  <c r="R43" i="1" s="1"/>
  <c r="O44" i="1"/>
  <c r="P44" i="1" s="1"/>
  <c r="Q44" i="1" s="1"/>
  <c r="R44" i="1" s="1"/>
  <c r="O45" i="1"/>
  <c r="P45" i="1" s="1"/>
  <c r="Q45" i="1" s="1"/>
  <c r="R45" i="1" s="1"/>
  <c r="O46" i="1"/>
  <c r="O47" i="1"/>
  <c r="P47" i="1" s="1"/>
  <c r="Q47" i="1"/>
  <c r="R47" i="1" s="1"/>
  <c r="U47" i="1" s="1"/>
  <c r="V47" i="1" s="1"/>
  <c r="W47" i="1" s="1"/>
  <c r="X47" i="1" s="1"/>
  <c r="Y47" i="1"/>
  <c r="O50" i="1"/>
  <c r="P50" i="1" s="1"/>
  <c r="Q50" i="1" s="1"/>
  <c r="R50" i="1" s="1"/>
  <c r="S50" i="1" s="1"/>
  <c r="O51" i="1"/>
  <c r="P51" i="1" s="1"/>
  <c r="Q51" i="1" s="1"/>
  <c r="R51" i="1" s="1"/>
  <c r="S51" i="1" s="1"/>
  <c r="V51" i="1" s="1"/>
  <c r="W51" i="1"/>
  <c r="O52" i="1"/>
  <c r="P52" i="1" s="1"/>
  <c r="Q52" i="1" s="1"/>
  <c r="R52" i="1" s="1"/>
  <c r="S52" i="1" s="1"/>
  <c r="V52" i="1" s="1"/>
  <c r="O54" i="1"/>
  <c r="P54" i="1" s="1"/>
  <c r="Q54" i="1" s="1"/>
  <c r="R54" i="1" s="1"/>
  <c r="S54" i="1" s="1"/>
  <c r="V54" i="1" s="1"/>
  <c r="O55" i="1"/>
  <c r="P55" i="1" s="1"/>
  <c r="O56" i="1"/>
  <c r="P56" i="1" s="1"/>
  <c r="Q56" i="1" s="1"/>
  <c r="R56" i="1" s="1"/>
  <c r="S56" i="1" s="1"/>
  <c r="O57" i="1"/>
  <c r="P57" i="1" s="1"/>
  <c r="Q57" i="1"/>
  <c r="R57" i="1" s="1"/>
  <c r="S57" i="1" s="1"/>
  <c r="O58" i="1"/>
  <c r="P58" i="1"/>
  <c r="Q58" i="1" s="1"/>
  <c r="R58" i="1" s="1"/>
  <c r="S58" i="1" s="1"/>
  <c r="O59" i="1"/>
  <c r="P59" i="1" s="1"/>
  <c r="Q59" i="1" s="1"/>
  <c r="R59" i="1" s="1"/>
  <c r="S59" i="1" s="1"/>
  <c r="T59" i="1"/>
  <c r="O60" i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O61" i="1"/>
  <c r="P61" i="1" s="1"/>
  <c r="Q61" i="1"/>
  <c r="R61" i="1" s="1"/>
  <c r="S61" i="1" s="1"/>
  <c r="T61" i="1" s="1"/>
  <c r="U61" i="1" s="1"/>
  <c r="V61" i="1" s="1"/>
  <c r="O62" i="1"/>
  <c r="P62" i="1"/>
  <c r="Q62" i="1" s="1"/>
  <c r="R62" i="1" s="1"/>
  <c r="O63" i="1"/>
  <c r="P63" i="1"/>
  <c r="Q63" i="1"/>
  <c r="R63" i="1" s="1"/>
  <c r="S63" i="1" s="1"/>
  <c r="T63" i="1" s="1"/>
  <c r="U63" i="1" s="1"/>
  <c r="O64" i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O65" i="1"/>
  <c r="P65" i="1" s="1"/>
  <c r="Q65" i="1"/>
  <c r="O66" i="1"/>
  <c r="P66" i="1" s="1"/>
  <c r="Q66" i="1" s="1"/>
  <c r="R66" i="1" s="1"/>
  <c r="O67" i="1"/>
  <c r="P67" i="1" s="1"/>
  <c r="O68" i="1"/>
  <c r="P68" i="1" s="1"/>
  <c r="Q68" i="1" s="1"/>
  <c r="R68" i="1" s="1"/>
  <c r="S68" i="1" s="1"/>
  <c r="T68" i="1" s="1"/>
  <c r="O69" i="1"/>
  <c r="P69" i="1" s="1"/>
  <c r="Q69" i="1"/>
  <c r="R69" i="1" s="1"/>
  <c r="O70" i="1"/>
  <c r="P70" i="1" s="1"/>
  <c r="Q70" i="1" s="1"/>
  <c r="R70" i="1" s="1"/>
  <c r="S70" i="1" s="1"/>
  <c r="T70" i="1" s="1"/>
  <c r="O71" i="1"/>
  <c r="P71" i="1" s="1"/>
  <c r="Q71" i="1" s="1"/>
  <c r="O72" i="1"/>
  <c r="O73" i="1"/>
  <c r="P73" i="1" s="1"/>
  <c r="Q73" i="1" s="1"/>
  <c r="R73" i="1" s="1"/>
  <c r="S73" i="1" s="1"/>
  <c r="T73" i="1" s="1"/>
  <c r="U73" i="1" s="1"/>
  <c r="V73" i="1" s="1"/>
  <c r="O74" i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O75" i="1"/>
  <c r="P75" i="1"/>
  <c r="Q75" i="1" s="1"/>
  <c r="O76" i="1"/>
  <c r="P76" i="1" s="1"/>
  <c r="Q76" i="1" s="1"/>
  <c r="R76" i="1" s="1"/>
  <c r="S76" i="1"/>
  <c r="O77" i="1"/>
  <c r="P77" i="1" s="1"/>
  <c r="Q77" i="1"/>
  <c r="R77" i="1" s="1"/>
  <c r="S77" i="1" s="1"/>
  <c r="T77" i="1" s="1"/>
  <c r="U77" i="1" s="1"/>
  <c r="V77" i="1" s="1"/>
  <c r="W77" i="1" s="1"/>
  <c r="O78" i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O79" i="1"/>
  <c r="P79" i="1"/>
  <c r="Q79" i="1" s="1"/>
  <c r="R79" i="1" s="1"/>
  <c r="S79" i="1" s="1"/>
  <c r="T79" i="1" s="1"/>
  <c r="U79" i="1" s="1"/>
  <c r="O80" i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O81" i="1"/>
  <c r="P81" i="1" s="1"/>
  <c r="Q81" i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O82" i="1"/>
  <c r="P82" i="1" s="1"/>
  <c r="Q82" i="1" s="1"/>
  <c r="R82" i="1" s="1"/>
  <c r="S82" i="1" s="1"/>
  <c r="T82" i="1" s="1"/>
  <c r="U82" i="1" s="1"/>
  <c r="V82" i="1" s="1"/>
  <c r="W82" i="1" s="1"/>
  <c r="X82" i="1" s="1"/>
  <c r="O83" i="1"/>
  <c r="P83" i="1" s="1"/>
  <c r="Q83" i="1" s="1"/>
  <c r="O84" i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O85" i="1"/>
  <c r="P85" i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I85" i="1" s="1" a="1"/>
  <c r="I85" i="1" s="1"/>
  <c r="O86" i="1"/>
  <c r="P86" i="1" s="1"/>
  <c r="Q86" i="1" s="1"/>
  <c r="R86" i="1" s="1"/>
  <c r="S86" i="1" s="1"/>
  <c r="T86" i="1" s="1"/>
  <c r="U86" i="1" s="1"/>
  <c r="V86" i="1" s="1"/>
  <c r="W86" i="1" s="1"/>
  <c r="X86" i="1" s="1"/>
  <c r="O87" i="1"/>
  <c r="P87" i="1" s="1"/>
  <c r="Q87" i="1" s="1"/>
  <c r="O88" i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O89" i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J89" i="1" s="1" a="1"/>
  <c r="J89" i="1" s="1"/>
  <c r="L89" i="1" s="1"/>
  <c r="O90" i="1"/>
  <c r="P90" i="1" s="1"/>
  <c r="Q90" i="1" s="1"/>
  <c r="R90" i="1" s="1"/>
  <c r="S90" i="1" s="1"/>
  <c r="T90" i="1" s="1"/>
  <c r="U90" i="1" s="1"/>
  <c r="V90" i="1" s="1"/>
  <c r="W90" i="1" s="1"/>
  <c r="X90" i="1" s="1"/>
  <c r="O91" i="1"/>
  <c r="P91" i="1" s="1"/>
  <c r="Q91" i="1"/>
  <c r="O92" i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O93" i="1"/>
  <c r="P93" i="1" s="1"/>
  <c r="Q93" i="1" s="1"/>
  <c r="R93" i="1" s="1"/>
  <c r="S93" i="1" s="1"/>
  <c r="T93" i="1" s="1"/>
  <c r="U93" i="1" s="1"/>
  <c r="O94" i="1"/>
  <c r="P94" i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O95" i="1"/>
  <c r="O96" i="1"/>
  <c r="P96" i="1" s="1"/>
  <c r="Q96" i="1" s="1"/>
  <c r="O97" i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O98" i="1"/>
  <c r="P98" i="1" s="1"/>
  <c r="Q98" i="1" s="1"/>
  <c r="R98" i="1" s="1"/>
  <c r="S98" i="1" s="1"/>
  <c r="T98" i="1" s="1"/>
  <c r="O99" i="1"/>
  <c r="O100" i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W3" i="1"/>
  <c r="X3" i="1"/>
  <c r="Y3" i="1"/>
  <c r="Z3" i="1"/>
  <c r="AA3" i="1"/>
  <c r="N3" i="1"/>
  <c r="E60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E97" i="1"/>
  <c r="D98" i="1"/>
  <c r="E98" i="1"/>
  <c r="D99" i="1"/>
  <c r="E99" i="1"/>
  <c r="D100" i="1"/>
  <c r="E100" i="1"/>
  <c r="I24" i="1" a="1"/>
  <c r="I24" i="1" s="1"/>
  <c r="J24" i="1" a="1"/>
  <c r="J24" i="1" s="1"/>
  <c r="L24" i="1" s="1"/>
  <c r="K24" i="1"/>
  <c r="I26" i="1" a="1"/>
  <c r="I26" i="1" s="1"/>
  <c r="J26" i="1" a="1"/>
  <c r="J26" i="1" s="1"/>
  <c r="L26" i="1" s="1"/>
  <c r="K26" i="1"/>
  <c r="I28" i="1" a="1"/>
  <c r="I28" i="1" s="1"/>
  <c r="J28" i="1" a="1"/>
  <c r="J28" i="1" s="1"/>
  <c r="L28" i="1" s="1"/>
  <c r="K28" i="1"/>
  <c r="K31" i="1"/>
  <c r="I42" i="1" a="1"/>
  <c r="I42" i="1" s="1"/>
  <c r="V58" i="1" l="1"/>
  <c r="W58" i="1" s="1"/>
  <c r="X58" i="1" s="1"/>
  <c r="Y58" i="1" s="1"/>
  <c r="V57" i="1"/>
  <c r="W57" i="1" s="1"/>
  <c r="X57" i="1" s="1"/>
  <c r="Y57" i="1" s="1"/>
  <c r="V56" i="1"/>
  <c r="W56" i="1" s="1"/>
  <c r="W54" i="1"/>
  <c r="X54" i="1" s="1"/>
  <c r="Y54" i="1" s="1"/>
  <c r="W52" i="1"/>
  <c r="U42" i="1"/>
  <c r="T41" i="1"/>
  <c r="T40" i="1"/>
  <c r="T39" i="1"/>
  <c r="T38" i="1"/>
  <c r="T37" i="1"/>
  <c r="T36" i="1"/>
  <c r="T35" i="1"/>
  <c r="Y25" i="1"/>
  <c r="Z25" i="1" s="1"/>
  <c r="AA25" i="1" s="1"/>
  <c r="J25" i="1" a="1"/>
  <c r="J25" i="1" s="1"/>
  <c r="L25" i="1" s="1"/>
  <c r="K25" i="1"/>
  <c r="S29" i="1"/>
  <c r="T29" i="1" s="1"/>
  <c r="U29" i="1" s="1"/>
  <c r="V29" i="1" s="1"/>
  <c r="W29" i="1" s="1"/>
  <c r="X29" i="1" s="1"/>
  <c r="Y29" i="1" s="1"/>
  <c r="Z29" i="1" s="1"/>
  <c r="AA29" i="1" s="1"/>
  <c r="K30" i="1"/>
  <c r="J30" i="1" a="1"/>
  <c r="J30" i="1" s="1"/>
  <c r="L30" i="1" s="1"/>
  <c r="I30" i="1" a="1"/>
  <c r="I30" i="1" s="1"/>
  <c r="J23" i="1" a="1"/>
  <c r="J23" i="1" s="1"/>
  <c r="L23" i="1" s="1"/>
  <c r="K23" i="1"/>
  <c r="I32" i="1" a="1"/>
  <c r="I32" i="1" s="1"/>
  <c r="I23" i="1" a="1"/>
  <c r="I23" i="1" s="1"/>
  <c r="K32" i="1"/>
  <c r="J32" i="1" a="1"/>
  <c r="J32" i="1" s="1"/>
  <c r="L32" i="1" s="1"/>
  <c r="J31" i="1" a="1"/>
  <c r="J31" i="1" s="1"/>
  <c r="L31" i="1" s="1"/>
  <c r="I25" i="1" a="1"/>
  <c r="I25" i="1" s="1"/>
  <c r="K74" i="1"/>
  <c r="I31" i="1" a="1"/>
  <c r="I31" i="1" s="1"/>
  <c r="D15" i="1"/>
  <c r="R22" i="1"/>
  <c r="S22" i="1" s="1"/>
  <c r="T22" i="1" s="1"/>
  <c r="U22" i="1" s="1"/>
  <c r="V22" i="1" s="1"/>
  <c r="W22" i="1" s="1"/>
  <c r="X22" i="1" s="1"/>
  <c r="Y22" i="1" s="1"/>
  <c r="Z22" i="1" s="1"/>
  <c r="AA22" i="1" s="1"/>
  <c r="J22" i="1" a="1"/>
  <c r="J22" i="1" s="1"/>
  <c r="L22" i="1" s="1"/>
  <c r="K22" i="1"/>
  <c r="I21" i="1" a="1"/>
  <c r="I21" i="1" s="1"/>
  <c r="J21" i="1" a="1"/>
  <c r="J21" i="1" s="1"/>
  <c r="L21" i="1" s="1"/>
  <c r="K21" i="1"/>
  <c r="R20" i="1"/>
  <c r="S20" i="1" s="1"/>
  <c r="T20" i="1" s="1"/>
  <c r="U20" i="1" s="1"/>
  <c r="V20" i="1" s="1"/>
  <c r="W20" i="1" s="1"/>
  <c r="X20" i="1" s="1"/>
  <c r="Y20" i="1" s="1"/>
  <c r="Z20" i="1" s="1"/>
  <c r="AA20" i="1" s="1"/>
  <c r="K20" i="1"/>
  <c r="R19" i="1"/>
  <c r="S19" i="1" s="1"/>
  <c r="T19" i="1" s="1"/>
  <c r="U19" i="1" s="1"/>
  <c r="V19" i="1" s="1"/>
  <c r="W19" i="1" s="1"/>
  <c r="X19" i="1" s="1"/>
  <c r="Y19" i="1" s="1"/>
  <c r="Z19" i="1" s="1"/>
  <c r="AA19" i="1" s="1"/>
  <c r="I19" i="1" a="1"/>
  <c r="I19" i="1" s="1"/>
  <c r="J19" i="1" a="1"/>
  <c r="J19" i="1" s="1"/>
  <c r="L19" i="1" s="1"/>
  <c r="V50" i="1"/>
  <c r="Z57" i="1"/>
  <c r="U44" i="1"/>
  <c r="V44" i="1" s="1"/>
  <c r="W44" i="1" s="1"/>
  <c r="X44" i="1" s="1"/>
  <c r="Y44" i="1" s="1"/>
  <c r="Z44" i="1" s="1"/>
  <c r="AA44" i="1" s="1"/>
  <c r="Z58" i="1"/>
  <c r="S33" i="1"/>
  <c r="T33" i="1" s="1"/>
  <c r="U33" i="1" s="1"/>
  <c r="V33" i="1" s="1"/>
  <c r="W33" i="1" s="1"/>
  <c r="X33" i="1" s="1"/>
  <c r="Y33" i="1" s="1"/>
  <c r="Z33" i="1" s="1"/>
  <c r="AA33" i="1" s="1"/>
  <c r="Y82" i="1"/>
  <c r="Z82" i="1" s="1"/>
  <c r="AA82" i="1" s="1"/>
  <c r="I82" i="1" a="1"/>
  <c r="I82" i="1" s="1"/>
  <c r="X77" i="1"/>
  <c r="Y77" i="1" s="1"/>
  <c r="Z77" i="1" s="1"/>
  <c r="AA77" i="1" s="1"/>
  <c r="Y86" i="1"/>
  <c r="Z86" i="1" s="1"/>
  <c r="AA86" i="1" s="1"/>
  <c r="Y90" i="1"/>
  <c r="Z90" i="1" s="1"/>
  <c r="AA90" i="1" s="1"/>
  <c r="W73" i="1"/>
  <c r="X73" i="1" s="1"/>
  <c r="Y73" i="1" s="1"/>
  <c r="Z73" i="1" s="1"/>
  <c r="AA73" i="1" s="1"/>
  <c r="U98" i="1"/>
  <c r="V98" i="1" s="1"/>
  <c r="W98" i="1" s="1"/>
  <c r="X98" i="1" s="1"/>
  <c r="Y98" i="1" s="1"/>
  <c r="Z98" i="1" s="1"/>
  <c r="AA98" i="1" s="1"/>
  <c r="V93" i="1"/>
  <c r="W93" i="1" s="1"/>
  <c r="X93" i="1" s="1"/>
  <c r="Y93" i="1" s="1"/>
  <c r="Z93" i="1" s="1"/>
  <c r="AA93" i="1" s="1"/>
  <c r="X51" i="1"/>
  <c r="Z47" i="1"/>
  <c r="AA27" i="1"/>
  <c r="J27" i="1" s="1" a="1"/>
  <c r="J27" i="1" s="1"/>
  <c r="L27" i="1" s="1"/>
  <c r="I89" i="1" a="1"/>
  <c r="I89" i="1" s="1"/>
  <c r="K81" i="1"/>
  <c r="J74" i="1" a="1"/>
  <c r="J74" i="1" s="1"/>
  <c r="L74" i="1" s="1"/>
  <c r="P95" i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I92" i="1" a="1"/>
  <c r="I92" i="1" s="1"/>
  <c r="K92" i="1"/>
  <c r="J92" i="1" a="1"/>
  <c r="J92" i="1" s="1"/>
  <c r="L92" i="1" s="1"/>
  <c r="R91" i="1"/>
  <c r="S91" i="1" s="1"/>
  <c r="T91" i="1" s="1"/>
  <c r="U91" i="1" s="1"/>
  <c r="V91" i="1" s="1"/>
  <c r="W91" i="1" s="1"/>
  <c r="X91" i="1" s="1"/>
  <c r="Y91" i="1" s="1"/>
  <c r="Z91" i="1" s="1"/>
  <c r="AA91" i="1" s="1"/>
  <c r="J88" i="1" a="1"/>
  <c r="J88" i="1" s="1"/>
  <c r="L88" i="1" s="1"/>
  <c r="I88" i="1" a="1"/>
  <c r="I88" i="1" s="1"/>
  <c r="K88" i="1"/>
  <c r="R87" i="1"/>
  <c r="S87" i="1" s="1"/>
  <c r="T87" i="1" s="1"/>
  <c r="U87" i="1" s="1"/>
  <c r="V87" i="1" s="1"/>
  <c r="W87" i="1" s="1"/>
  <c r="X87" i="1" s="1"/>
  <c r="Y87" i="1" s="1"/>
  <c r="Z87" i="1" s="1"/>
  <c r="AA87" i="1" s="1"/>
  <c r="I84" i="1" a="1"/>
  <c r="I84" i="1" s="1"/>
  <c r="K84" i="1"/>
  <c r="J84" i="1" a="1"/>
  <c r="J84" i="1" s="1"/>
  <c r="L84" i="1" s="1"/>
  <c r="R83" i="1"/>
  <c r="S83" i="1" s="1"/>
  <c r="T83" i="1" s="1"/>
  <c r="U83" i="1" s="1"/>
  <c r="V83" i="1" s="1"/>
  <c r="W83" i="1" s="1"/>
  <c r="X83" i="1" s="1"/>
  <c r="Y83" i="1" s="1"/>
  <c r="Z83" i="1" s="1"/>
  <c r="AA83" i="1" s="1"/>
  <c r="K83" i="1"/>
  <c r="V79" i="1"/>
  <c r="W79" i="1" s="1"/>
  <c r="X79" i="1" s="1"/>
  <c r="Y79" i="1" s="1"/>
  <c r="Z79" i="1" s="1"/>
  <c r="AA79" i="1" s="1"/>
  <c r="I79" i="1" a="1"/>
  <c r="I79" i="1" s="1"/>
  <c r="S66" i="1"/>
  <c r="V63" i="1"/>
  <c r="W63" i="1" s="1"/>
  <c r="X63" i="1" s="1"/>
  <c r="Y63" i="1" s="1"/>
  <c r="Z63" i="1" s="1"/>
  <c r="AA63" i="1" s="1"/>
  <c r="X56" i="1"/>
  <c r="R71" i="1"/>
  <c r="S71" i="1" s="1"/>
  <c r="T71" i="1" s="1"/>
  <c r="U71" i="1" s="1"/>
  <c r="V71" i="1" s="1"/>
  <c r="W71" i="1" s="1"/>
  <c r="X71" i="1" s="1"/>
  <c r="Y71" i="1" s="1"/>
  <c r="Z71" i="1" s="1"/>
  <c r="AA71" i="1" s="1"/>
  <c r="K71" i="1"/>
  <c r="S62" i="1"/>
  <c r="T62" i="1" s="1"/>
  <c r="U62" i="1" s="1"/>
  <c r="V62" i="1" s="1"/>
  <c r="W62" i="1" s="1"/>
  <c r="X62" i="1" s="1"/>
  <c r="Y62" i="1" s="1"/>
  <c r="Z62" i="1" s="1"/>
  <c r="AA62" i="1" s="1"/>
  <c r="K94" i="1"/>
  <c r="I86" i="1" a="1"/>
  <c r="I86" i="1" s="1"/>
  <c r="K78" i="1"/>
  <c r="J94" i="1" a="1"/>
  <c r="J94" i="1" s="1"/>
  <c r="L94" i="1" s="1"/>
  <c r="K85" i="1"/>
  <c r="K82" i="1"/>
  <c r="J81" i="1" a="1"/>
  <c r="J81" i="1" s="1"/>
  <c r="L81" i="1" s="1"/>
  <c r="J78" i="1" a="1"/>
  <c r="J78" i="1" s="1"/>
  <c r="L78" i="1" s="1"/>
  <c r="I74" i="1" a="1"/>
  <c r="I74" i="1" s="1"/>
  <c r="R75" i="1"/>
  <c r="S75" i="1" s="1"/>
  <c r="T75" i="1" s="1"/>
  <c r="U75" i="1" s="1"/>
  <c r="V75" i="1" s="1"/>
  <c r="W75" i="1" s="1"/>
  <c r="X75" i="1" s="1"/>
  <c r="Y75" i="1" s="1"/>
  <c r="Z75" i="1" s="1"/>
  <c r="AA75" i="1" s="1"/>
  <c r="Q67" i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Q55" i="1"/>
  <c r="R55" i="1" s="1"/>
  <c r="S55" i="1" s="1"/>
  <c r="P99" i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U70" i="1"/>
  <c r="R65" i="1"/>
  <c r="S65" i="1" s="1"/>
  <c r="T65" i="1" s="1"/>
  <c r="U65" i="1" s="1"/>
  <c r="V65" i="1" s="1"/>
  <c r="W65" i="1" s="1"/>
  <c r="X65" i="1" s="1"/>
  <c r="Y65" i="1" s="1"/>
  <c r="Z65" i="1" s="1"/>
  <c r="AA65" i="1" s="1"/>
  <c r="U59" i="1"/>
  <c r="V59" i="1" s="1"/>
  <c r="W59" i="1" s="1"/>
  <c r="X59" i="1" s="1"/>
  <c r="Y59" i="1" s="1"/>
  <c r="Z59" i="1" s="1"/>
  <c r="AA59" i="1" s="1"/>
  <c r="U45" i="1"/>
  <c r="V45" i="1" s="1"/>
  <c r="W45" i="1" s="1"/>
  <c r="X45" i="1" s="1"/>
  <c r="Y45" i="1" s="1"/>
  <c r="Z45" i="1" s="1"/>
  <c r="AA45" i="1" s="1"/>
  <c r="K97" i="1"/>
  <c r="J97" i="1" a="1"/>
  <c r="J97" i="1" s="1"/>
  <c r="L97" i="1" s="1"/>
  <c r="I97" i="1" a="1"/>
  <c r="I97" i="1" s="1"/>
  <c r="I94" i="1" a="1"/>
  <c r="I94" i="1" s="1"/>
  <c r="K89" i="1"/>
  <c r="K86" i="1"/>
  <c r="J85" i="1" a="1"/>
  <c r="J85" i="1" s="1"/>
  <c r="L85" i="1" s="1"/>
  <c r="J82" i="1" a="1"/>
  <c r="J82" i="1" s="1"/>
  <c r="L82" i="1" s="1"/>
  <c r="I81" i="1" a="1"/>
  <c r="I81" i="1" s="1"/>
  <c r="I78" i="1" a="1"/>
  <c r="I78" i="1" s="1"/>
  <c r="I100" i="1" a="1"/>
  <c r="I100" i="1" s="1"/>
  <c r="K100" i="1"/>
  <c r="J100" i="1" a="1"/>
  <c r="J100" i="1" s="1"/>
  <c r="L100" i="1" s="1"/>
  <c r="R96" i="1"/>
  <c r="S96" i="1" s="1"/>
  <c r="T96" i="1" s="1"/>
  <c r="U96" i="1" s="1"/>
  <c r="V96" i="1" s="1"/>
  <c r="W96" i="1" s="1"/>
  <c r="X96" i="1" s="1"/>
  <c r="Y96" i="1" s="1"/>
  <c r="Z96" i="1" s="1"/>
  <c r="AA96" i="1" s="1"/>
  <c r="J80" i="1" a="1"/>
  <c r="J80" i="1" s="1"/>
  <c r="L80" i="1" s="1"/>
  <c r="I80" i="1" a="1"/>
  <c r="I80" i="1" s="1"/>
  <c r="K80" i="1"/>
  <c r="T76" i="1"/>
  <c r="U76" i="1" s="1"/>
  <c r="V76" i="1" s="1"/>
  <c r="W76" i="1" s="1"/>
  <c r="X76" i="1" s="1"/>
  <c r="Y76" i="1" s="1"/>
  <c r="Z76" i="1" s="1"/>
  <c r="AA76" i="1" s="1"/>
  <c r="J76" i="1" a="1"/>
  <c r="J76" i="1" s="1"/>
  <c r="L76" i="1" s="1"/>
  <c r="P72" i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K72" i="1"/>
  <c r="S69" i="1"/>
  <c r="U68" i="1"/>
  <c r="V68" i="1" s="1"/>
  <c r="W68" i="1" s="1"/>
  <c r="X68" i="1" s="1"/>
  <c r="Y68" i="1" s="1"/>
  <c r="Z68" i="1" s="1"/>
  <c r="AA68" i="1" s="1"/>
  <c r="J64" i="1" a="1"/>
  <c r="J64" i="1" s="1"/>
  <c r="L64" i="1" s="1"/>
  <c r="I64" i="1" a="1"/>
  <c r="I64" i="1" s="1"/>
  <c r="W61" i="1"/>
  <c r="I60" i="1" a="1"/>
  <c r="I60" i="1" s="1"/>
  <c r="K60" i="1"/>
  <c r="J60" i="1" a="1"/>
  <c r="J60" i="1" s="1"/>
  <c r="L60" i="1" s="1"/>
  <c r="Z54" i="1"/>
  <c r="P46" i="1"/>
  <c r="Q46" i="1" s="1"/>
  <c r="R46" i="1" s="1"/>
  <c r="U46" i="1" s="1"/>
  <c r="V46" i="1" s="1"/>
  <c r="W46" i="1" s="1"/>
  <c r="X46" i="1" s="1"/>
  <c r="Y46" i="1" s="1"/>
  <c r="Z46" i="1" s="1"/>
  <c r="AA46" i="1" s="1"/>
  <c r="O7" i="1"/>
  <c r="X52" i="1" l="1"/>
  <c r="Y52" i="1" s="1"/>
  <c r="Z52" i="1" s="1"/>
  <c r="J48" i="1" a="1"/>
  <c r="J48" i="1" s="1"/>
  <c r="L48" i="1" s="1"/>
  <c r="K48" i="1"/>
  <c r="AA58" i="1"/>
  <c r="J58" i="1" a="1"/>
  <c r="J58" i="1" s="1"/>
  <c r="L58" i="1" s="1"/>
  <c r="K58" i="1"/>
  <c r="AA57" i="1"/>
  <c r="J57" i="1" a="1"/>
  <c r="J57" i="1" s="1"/>
  <c r="L57" i="1" s="1"/>
  <c r="K57" i="1"/>
  <c r="Y56" i="1"/>
  <c r="Z56" i="1" s="1"/>
  <c r="AA56" i="1" s="1"/>
  <c r="J56" i="1" a="1"/>
  <c r="J56" i="1" s="1"/>
  <c r="L56" i="1" s="1"/>
  <c r="K56" i="1"/>
  <c r="V55" i="1"/>
  <c r="W55" i="1" s="1"/>
  <c r="X55" i="1" s="1"/>
  <c r="Y55" i="1" s="1"/>
  <c r="Z55" i="1" s="1"/>
  <c r="AA55" i="1" s="1"/>
  <c r="J55" i="1" a="1"/>
  <c r="J55" i="1" s="1"/>
  <c r="L55" i="1" s="1"/>
  <c r="K55" i="1"/>
  <c r="I55" i="1" a="1"/>
  <c r="I55" i="1" s="1"/>
  <c r="Y51" i="1"/>
  <c r="W50" i="1"/>
  <c r="V42" i="1"/>
  <c r="U41" i="1"/>
  <c r="V41" i="1" s="1"/>
  <c r="W41" i="1" s="1"/>
  <c r="X41" i="1" s="1"/>
  <c r="Y41" i="1" s="1"/>
  <c r="Z41" i="1"/>
  <c r="U34" i="1"/>
  <c r="V34" i="1" s="1"/>
  <c r="W34" i="1" s="1"/>
  <c r="X34" i="1" s="1"/>
  <c r="Y34" i="1" s="1"/>
  <c r="Z34" i="1" s="1"/>
  <c r="AA34" i="1" s="1"/>
  <c r="K34" i="1"/>
  <c r="J34" i="1" a="1"/>
  <c r="J34" i="1" s="1"/>
  <c r="L34" i="1" s="1"/>
  <c r="U37" i="1"/>
  <c r="V37" i="1" s="1"/>
  <c r="W37" i="1" s="1"/>
  <c r="X37" i="1" s="1"/>
  <c r="Y37" i="1" s="1"/>
  <c r="U39" i="1"/>
  <c r="V39" i="1" s="1"/>
  <c r="W39" i="1" s="1"/>
  <c r="X39" i="1" s="1"/>
  <c r="Y39" i="1" s="1"/>
  <c r="Z39" i="1" s="1"/>
  <c r="AA39" i="1" s="1"/>
  <c r="K39" i="1"/>
  <c r="J39" i="1" a="1"/>
  <c r="J39" i="1" s="1"/>
  <c r="L39" i="1" s="1"/>
  <c r="Z37" i="1"/>
  <c r="U36" i="1"/>
  <c r="U38" i="1"/>
  <c r="U40" i="1"/>
  <c r="U35" i="1"/>
  <c r="I62" i="1" a="1"/>
  <c r="I62" i="1" s="1"/>
  <c r="I83" i="1" a="1"/>
  <c r="I83" i="1" s="1"/>
  <c r="I65" i="1" a="1"/>
  <c r="I65" i="1" s="1"/>
  <c r="J83" i="1" a="1"/>
  <c r="J83" i="1" s="1"/>
  <c r="L83" i="1" s="1"/>
  <c r="J20" i="1" a="1"/>
  <c r="J20" i="1" s="1"/>
  <c r="L20" i="1" s="1"/>
  <c r="I22" i="1" a="1"/>
  <c r="I22" i="1" s="1"/>
  <c r="I20" i="1" a="1"/>
  <c r="I20" i="1" s="1"/>
  <c r="J29" i="1" a="1"/>
  <c r="J29" i="1" s="1"/>
  <c r="L29" i="1" s="1"/>
  <c r="I29" i="1" a="1"/>
  <c r="I29" i="1" s="1"/>
  <c r="K62" i="1"/>
  <c r="J79" i="1" a="1"/>
  <c r="J79" i="1" s="1"/>
  <c r="L79" i="1" s="1"/>
  <c r="K99" i="1"/>
  <c r="I77" i="1" a="1"/>
  <c r="I77" i="1" s="1"/>
  <c r="K79" i="1"/>
  <c r="I44" i="1" a="1"/>
  <c r="I44" i="1" s="1"/>
  <c r="K19" i="1"/>
  <c r="K29" i="1"/>
  <c r="D16" i="1"/>
  <c r="J18" i="1" a="1"/>
  <c r="J18" i="1" s="1"/>
  <c r="L18" i="1" s="1"/>
  <c r="K46" i="1"/>
  <c r="K68" i="1"/>
  <c r="I72" i="1" a="1"/>
  <c r="I72" i="1" s="1"/>
  <c r="K76" i="1"/>
  <c r="K73" i="1"/>
  <c r="J45" i="1" a="1"/>
  <c r="J45" i="1" s="1"/>
  <c r="L45" i="1" s="1"/>
  <c r="K59" i="1"/>
  <c r="J65" i="1" a="1"/>
  <c r="J65" i="1" s="1"/>
  <c r="L65" i="1" s="1"/>
  <c r="I99" i="1" a="1"/>
  <c r="I99" i="1" s="1"/>
  <c r="K87" i="1"/>
  <c r="K96" i="1"/>
  <c r="K44" i="1"/>
  <c r="I46" i="1" a="1"/>
  <c r="I46" i="1" s="1"/>
  <c r="J72" i="1" a="1"/>
  <c r="J72" i="1" s="1"/>
  <c r="L72" i="1" s="1"/>
  <c r="I76" i="1" a="1"/>
  <c r="I76" i="1" s="1"/>
  <c r="K45" i="1"/>
  <c r="I59" i="1" a="1"/>
  <c r="I59" i="1" s="1"/>
  <c r="J99" i="1" a="1"/>
  <c r="J99" i="1" s="1"/>
  <c r="L99" i="1" s="1"/>
  <c r="K91" i="1"/>
  <c r="J44" i="1" a="1"/>
  <c r="J44" i="1" s="1"/>
  <c r="L44" i="1" s="1"/>
  <c r="J46" i="1" a="1"/>
  <c r="J46" i="1" s="1"/>
  <c r="L46" i="1" s="1"/>
  <c r="I73" i="1" a="1"/>
  <c r="I73" i="1" s="1"/>
  <c r="I45" i="1" a="1"/>
  <c r="I45" i="1" s="1"/>
  <c r="J59" i="1" a="1"/>
  <c r="J59" i="1" s="1"/>
  <c r="L59" i="1" s="1"/>
  <c r="J91" i="1" a="1"/>
  <c r="J91" i="1" s="1"/>
  <c r="L91" i="1" s="1"/>
  <c r="I68" i="1" a="1"/>
  <c r="I68" i="1" s="1"/>
  <c r="T69" i="1"/>
  <c r="J77" i="1" a="1"/>
  <c r="J77" i="1" s="1"/>
  <c r="L77" i="1" s="1"/>
  <c r="V70" i="1"/>
  <c r="K67" i="1"/>
  <c r="K75" i="1"/>
  <c r="I90" i="1" a="1"/>
  <c r="I90" i="1" s="1"/>
  <c r="J62" i="1" a="1"/>
  <c r="J62" i="1" s="1"/>
  <c r="L62" i="1" s="1"/>
  <c r="I71" i="1" a="1"/>
  <c r="I71" i="1" s="1"/>
  <c r="J63" i="1" a="1"/>
  <c r="J63" i="1" s="1"/>
  <c r="L63" i="1" s="1"/>
  <c r="I87" i="1" a="1"/>
  <c r="I87" i="1" s="1"/>
  <c r="J95" i="1" a="1"/>
  <c r="J95" i="1" s="1"/>
  <c r="L95" i="1" s="1"/>
  <c r="J93" i="1" a="1"/>
  <c r="J93" i="1" s="1"/>
  <c r="L93" i="1" s="1"/>
  <c r="AA47" i="1"/>
  <c r="I47" i="1" s="1" a="1"/>
  <c r="I47" i="1" s="1"/>
  <c r="I96" i="1" a="1"/>
  <c r="I96" i="1" s="1"/>
  <c r="K98" i="1"/>
  <c r="J73" i="1" a="1"/>
  <c r="J73" i="1" s="1"/>
  <c r="L73" i="1" s="1"/>
  <c r="J86" i="1" a="1"/>
  <c r="J86" i="1" s="1"/>
  <c r="L86" i="1" s="1"/>
  <c r="K65" i="1"/>
  <c r="I93" i="1" a="1"/>
  <c r="I93" i="1" s="1"/>
  <c r="J90" i="1" a="1"/>
  <c r="J90" i="1" s="1"/>
  <c r="L90" i="1" s="1"/>
  <c r="I67" i="1" a="1"/>
  <c r="I67" i="1" s="1"/>
  <c r="I75" i="1" a="1"/>
  <c r="I75" i="1" s="1"/>
  <c r="K63" i="1"/>
  <c r="K95" i="1"/>
  <c r="K27" i="1"/>
  <c r="J96" i="1" a="1"/>
  <c r="J96" i="1" s="1"/>
  <c r="L96" i="1" s="1"/>
  <c r="I98" i="1" a="1"/>
  <c r="I98" i="1" s="1"/>
  <c r="AA52" i="1"/>
  <c r="J52" i="1" s="1" a="1"/>
  <c r="J52" i="1" s="1"/>
  <c r="AA54" i="1"/>
  <c r="X61" i="1"/>
  <c r="Y61" i="1" s="1"/>
  <c r="Z61" i="1" s="1"/>
  <c r="AA61" i="1" s="1"/>
  <c r="J68" i="1" a="1"/>
  <c r="J68" i="1" s="1"/>
  <c r="L68" i="1" s="1"/>
  <c r="J67" i="1" a="1"/>
  <c r="J67" i="1" s="1"/>
  <c r="L67" i="1" s="1"/>
  <c r="J75" i="1" a="1"/>
  <c r="J75" i="1" s="1"/>
  <c r="L75" i="1" s="1"/>
  <c r="J71" i="1" a="1"/>
  <c r="J71" i="1" s="1"/>
  <c r="L71" i="1" s="1"/>
  <c r="I63" i="1" a="1"/>
  <c r="I63" i="1" s="1"/>
  <c r="T66" i="1"/>
  <c r="J87" i="1" a="1"/>
  <c r="J87" i="1" s="1"/>
  <c r="L87" i="1" s="1"/>
  <c r="I91" i="1" a="1"/>
  <c r="I91" i="1" s="1"/>
  <c r="I95" i="1" a="1"/>
  <c r="I95" i="1" s="1"/>
  <c r="I27" i="1" a="1"/>
  <c r="I27" i="1" s="1"/>
  <c r="K93" i="1"/>
  <c r="J98" i="1" a="1"/>
  <c r="J98" i="1" s="1"/>
  <c r="L98" i="1" s="1"/>
  <c r="K90" i="1"/>
  <c r="K77" i="1"/>
  <c r="P7" i="1"/>
  <c r="O6" i="1" a="1"/>
  <c r="O6" i="1" s="1"/>
  <c r="H7" i="1"/>
  <c r="N6" i="1" a="1"/>
  <c r="N6" i="1" s="1"/>
  <c r="O4" i="1"/>
  <c r="P4" i="1" s="1"/>
  <c r="Q4" i="1" s="1"/>
  <c r="R4" i="1" s="1"/>
  <c r="S4" i="1" s="1"/>
  <c r="T4" i="1" s="1"/>
  <c r="O2" i="1"/>
  <c r="Z51" i="1" l="1"/>
  <c r="X50" i="1"/>
  <c r="J54" i="1" a="1"/>
  <c r="J54" i="1" s="1"/>
  <c r="L54" i="1" s="1"/>
  <c r="K54" i="1"/>
  <c r="K52" i="1"/>
  <c r="L52" i="1"/>
  <c r="W42" i="1"/>
  <c r="AA41" i="1"/>
  <c r="K41" i="1" s="1"/>
  <c r="L41" i="1"/>
  <c r="I41" i="1" a="1"/>
  <c r="I41" i="1" s="1"/>
  <c r="AA37" i="1"/>
  <c r="K37" i="1"/>
  <c r="J37" i="1" a="1"/>
  <c r="J37" i="1" s="1"/>
  <c r="L37" i="1" s="1"/>
  <c r="V40" i="1"/>
  <c r="V38" i="1"/>
  <c r="V36" i="1"/>
  <c r="V35" i="1"/>
  <c r="I18" i="1" a="1"/>
  <c r="I18" i="1" s="1"/>
  <c r="K18" i="1"/>
  <c r="E10" i="1"/>
  <c r="E11" i="1"/>
  <c r="E12" i="1"/>
  <c r="E13" i="1"/>
  <c r="E14" i="1"/>
  <c r="E15" i="1"/>
  <c r="D17" i="1"/>
  <c r="D18" i="1" s="1"/>
  <c r="E16" i="1"/>
  <c r="I17" i="1" a="1"/>
  <c r="I17" i="1" s="1"/>
  <c r="J17" i="1" a="1"/>
  <c r="J17" i="1" s="1"/>
  <c r="K17" i="1"/>
  <c r="J9" i="1" a="1"/>
  <c r="J9" i="1" s="1"/>
  <c r="I12" i="1" a="1"/>
  <c r="I12" i="1" s="1"/>
  <c r="I61" i="1" a="1"/>
  <c r="I61" i="1" s="1"/>
  <c r="P2" i="1"/>
  <c r="O3" i="1"/>
  <c r="J61" i="1" a="1"/>
  <c r="J61" i="1" s="1"/>
  <c r="L61" i="1" s="1"/>
  <c r="U69" i="1"/>
  <c r="U66" i="1"/>
  <c r="V66" i="1" s="1"/>
  <c r="W66" i="1" s="1"/>
  <c r="X66" i="1" s="1"/>
  <c r="Y66" i="1" s="1"/>
  <c r="Z66" i="1" s="1"/>
  <c r="AA66" i="1" s="1"/>
  <c r="W70" i="1"/>
  <c r="X70" i="1" s="1"/>
  <c r="Y70" i="1" s="1"/>
  <c r="Z70" i="1" s="1"/>
  <c r="AA70" i="1" s="1"/>
  <c r="K47" i="1"/>
  <c r="J47" i="1" a="1"/>
  <c r="J47" i="1" s="1"/>
  <c r="L47" i="1" s="1"/>
  <c r="U43" i="1"/>
  <c r="I43" i="1" a="1"/>
  <c r="I43" i="1" s="1"/>
  <c r="K61" i="1"/>
  <c r="Q7" i="1"/>
  <c r="R7" i="1" s="1"/>
  <c r="P6" i="1" a="1"/>
  <c r="P6" i="1" s="1"/>
  <c r="E9" i="1"/>
  <c r="AA51" i="1" l="1"/>
  <c r="J51" i="1" s="1" a="1"/>
  <c r="J51" i="1" s="1"/>
  <c r="L51" i="1" s="1"/>
  <c r="K51" i="1"/>
  <c r="Y50" i="1"/>
  <c r="V43" i="1"/>
  <c r="W43" i="1" s="1"/>
  <c r="X43" i="1" s="1"/>
  <c r="Y43" i="1" s="1"/>
  <c r="Z43" i="1" s="1"/>
  <c r="AA43" i="1" s="1"/>
  <c r="J43" i="1" a="1"/>
  <c r="J43" i="1" s="1"/>
  <c r="L43" i="1" s="1"/>
  <c r="X42" i="1"/>
  <c r="W36" i="1"/>
  <c r="W38" i="1"/>
  <c r="W40" i="1"/>
  <c r="W35" i="1"/>
  <c r="K70" i="1"/>
  <c r="I70" i="1" a="1"/>
  <c r="I70" i="1" s="1"/>
  <c r="J70" i="1" a="1"/>
  <c r="J70" i="1" s="1"/>
  <c r="L70" i="1" s="1"/>
  <c r="E17" i="1"/>
  <c r="P3" i="1"/>
  <c r="Q2" i="1"/>
  <c r="Q3" i="1" s="1"/>
  <c r="K66" i="1"/>
  <c r="K43" i="1"/>
  <c r="I66" i="1" a="1"/>
  <c r="I66" i="1" s="1"/>
  <c r="V69" i="1"/>
  <c r="J66" i="1" a="1"/>
  <c r="J66" i="1" s="1"/>
  <c r="L66" i="1" s="1"/>
  <c r="Q6" i="1" a="1"/>
  <c r="Q6" i="1" s="1"/>
  <c r="S7" i="1"/>
  <c r="Z50" i="1" l="1"/>
  <c r="Y42" i="1"/>
  <c r="X40" i="1"/>
  <c r="X38" i="1"/>
  <c r="X36" i="1"/>
  <c r="X35" i="1"/>
  <c r="E18" i="1"/>
  <c r="D19" i="1"/>
  <c r="R2" i="1"/>
  <c r="R3" i="1"/>
  <c r="W69" i="1"/>
  <c r="X69" i="1" s="1"/>
  <c r="Y69" i="1" s="1"/>
  <c r="Z69" i="1" s="1"/>
  <c r="AA69" i="1" s="1"/>
  <c r="R6" i="1" a="1"/>
  <c r="R6" i="1" s="1"/>
  <c r="S2" i="1"/>
  <c r="AA50" i="1" l="1"/>
  <c r="J50" i="1" s="1" a="1"/>
  <c r="J50" i="1" s="1"/>
  <c r="L50" i="1" s="1"/>
  <c r="K50" i="1"/>
  <c r="Z42" i="1"/>
  <c r="Y36" i="1"/>
  <c r="Y38" i="1"/>
  <c r="Y40" i="1"/>
  <c r="Y35" i="1"/>
  <c r="I69" i="1" a="1"/>
  <c r="I69" i="1" s="1"/>
  <c r="K69" i="1"/>
  <c r="D20" i="1"/>
  <c r="E19" i="1"/>
  <c r="J69" i="1" a="1"/>
  <c r="J69" i="1" s="1"/>
  <c r="L69" i="1" s="1"/>
  <c r="S3" i="1"/>
  <c r="T7" i="1"/>
  <c r="S6" i="1" a="1"/>
  <c r="S6" i="1" s="1"/>
  <c r="T2" i="1"/>
  <c r="AA42" i="1" l="1"/>
  <c r="K42" i="1" s="1"/>
  <c r="J42" i="1" a="1"/>
  <c r="J42" i="1" s="1"/>
  <c r="L42" i="1" s="1"/>
  <c r="Z40" i="1"/>
  <c r="Z38" i="1"/>
  <c r="Z36" i="1"/>
  <c r="Z35" i="1"/>
  <c r="J13" i="1" a="1"/>
  <c r="J13" i="1" s="1"/>
  <c r="I15" i="1" a="1"/>
  <c r="I15" i="1" s="1"/>
  <c r="I11" i="1" a="1"/>
  <c r="I11" i="1" s="1"/>
  <c r="D21" i="1"/>
  <c r="E20" i="1"/>
  <c r="T3" i="1"/>
  <c r="T6" i="1" a="1"/>
  <c r="T6" i="1" s="1"/>
  <c r="AA36" i="1" l="1"/>
  <c r="AA38" i="1"/>
  <c r="AA40" i="1"/>
  <c r="AA35" i="1"/>
  <c r="K11" i="1"/>
  <c r="J11" i="1" a="1"/>
  <c r="J11" i="1" s="1"/>
  <c r="K15" i="1"/>
  <c r="J15" i="1" a="1"/>
  <c r="J15" i="1" s="1"/>
  <c r="K13" i="1"/>
  <c r="I13" i="1" a="1"/>
  <c r="I13" i="1" s="1"/>
  <c r="D22" i="1"/>
  <c r="E21" i="1"/>
  <c r="K35" i="1" l="1"/>
  <c r="J35" i="1" a="1"/>
  <c r="J35" i="1" s="1"/>
  <c r="L35" i="1" s="1"/>
  <c r="K40" i="1"/>
  <c r="J40" i="1" a="1"/>
  <c r="J40" i="1" s="1"/>
  <c r="L40" i="1" s="1"/>
  <c r="K38" i="1"/>
  <c r="J38" i="1" a="1"/>
  <c r="J38" i="1" s="1"/>
  <c r="L38" i="1" s="1"/>
  <c r="K36" i="1"/>
  <c r="J36" i="1" a="1"/>
  <c r="J36" i="1" s="1"/>
  <c r="L36" i="1" s="1"/>
  <c r="K7" i="1"/>
  <c r="I7" i="1" l="1"/>
  <c r="L7" i="1" l="1"/>
  <c r="J7" i="1"/>
  <c r="E22" i="1" l="1"/>
  <c r="D23" i="1"/>
  <c r="E23" i="1" l="1"/>
  <c r="D24" i="1"/>
  <c r="E24" i="1" l="1"/>
  <c r="D25" i="1"/>
  <c r="D26" i="1" s="1"/>
  <c r="E26" i="1" l="1"/>
  <c r="D27" i="1"/>
  <c r="E25" i="1"/>
  <c r="E27" i="1" l="1"/>
  <c r="D28" i="1"/>
  <c r="E28" i="1" l="1"/>
  <c r="D29" i="1"/>
  <c r="E29" i="1" l="1"/>
  <c r="D30" i="1"/>
  <c r="E30" i="1" l="1"/>
  <c r="D31" i="1"/>
  <c r="D32" i="1" s="1"/>
  <c r="E32" i="1" l="1"/>
  <c r="D33" i="1"/>
  <c r="E31" i="1"/>
  <c r="E33" i="1" l="1"/>
  <c r="D34" i="1"/>
  <c r="E34" i="1" l="1"/>
  <c r="D35" i="1"/>
  <c r="E35" i="1" l="1"/>
  <c r="D36" i="1"/>
  <c r="E36" i="1" l="1"/>
  <c r="D37" i="1"/>
  <c r="E37" i="1" l="1"/>
  <c r="D38" i="1"/>
  <c r="E38" i="1" l="1"/>
  <c r="D39" i="1"/>
  <c r="E39" i="1" l="1"/>
  <c r="D40" i="1"/>
  <c r="E40" i="1" l="1"/>
  <c r="D41" i="1"/>
  <c r="E41" i="1" l="1"/>
  <c r="D42" i="1"/>
  <c r="E42" i="1" l="1"/>
  <c r="D43" i="1"/>
  <c r="E43" i="1" l="1"/>
  <c r="D44" i="1"/>
  <c r="D45" i="1" s="1"/>
  <c r="D46" i="1" l="1"/>
  <c r="E45" i="1"/>
  <c r="E44" i="1"/>
  <c r="D47" i="1" l="1"/>
  <c r="E46" i="1"/>
  <c r="D48" i="1" l="1"/>
  <c r="E47" i="1"/>
  <c r="E48" i="1" l="1"/>
  <c r="D49" i="1"/>
  <c r="D50" i="1" s="1"/>
  <c r="D51" i="1" s="1"/>
  <c r="D52" i="1" s="1"/>
  <c r="D53" i="1" s="1"/>
  <c r="D54" i="1" s="1"/>
  <c r="D55" i="1" s="1"/>
  <c r="D56" i="1" s="1"/>
  <c r="D57" i="1" s="1"/>
  <c r="D58" i="1" s="1"/>
  <c r="E52" i="1" l="1"/>
  <c r="E49" i="1"/>
  <c r="E50" i="1"/>
  <c r="E54" i="1" l="1"/>
  <c r="E53" i="1"/>
  <c r="E51" i="1"/>
  <c r="E56" i="1" l="1"/>
  <c r="E57" i="1" l="1"/>
  <c r="E55" i="1"/>
  <c r="E58" i="1" l="1"/>
  <c r="N5" i="1" l="1" a="1"/>
  <c r="N5" i="1" s="1"/>
  <c r="O5" i="1" s="1" a="1"/>
  <c r="O5" i="1" s="1"/>
  <c r="P5" i="1" s="1" a="1"/>
  <c r="P5" i="1" s="1"/>
  <c r="Q5" i="1" s="1" a="1"/>
  <c r="Q5" i="1" s="1"/>
  <c r="R5" i="1" s="1" a="1"/>
  <c r="R5" i="1" s="1"/>
  <c r="S5" i="1" s="1" a="1"/>
  <c r="S5" i="1" s="1"/>
  <c r="T5" i="1" s="1" a="1"/>
  <c r="T5" i="1" s="1"/>
  <c r="D7" i="1"/>
  <c r="E7" i="1"/>
  <c r="G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<sst xmlns="http://schemas.openxmlformats.org/spreadsheetml/2006/main" count="276" uniqueCount="106">
  <si>
    <t>GPS-ISEC
Gestão de Medicamentos
Análise de Valor Adquirido</t>
  </si>
  <si>
    <t xml:space="preserve">Custo orçamentado do trabalho (BCW)	</t>
  </si>
  <si>
    <t xml:space="preserve">Custo Real do Trabalho (ACW)	</t>
  </si>
  <si>
    <t>Análise de Valor Adquirido</t>
  </si>
  <si>
    <t xml:space="preserve">Calendário (semanas)	</t>
  </si>
  <si>
    <t>Horário de base</t>
  </si>
  <si>
    <t>Início previsto</t>
  </si>
  <si>
    <t>Planeado completo</t>
  </si>
  <si>
    <t>Comece desde o início anterior</t>
  </si>
  <si>
    <t>Duração prevista (semanas)</t>
  </si>
  <si>
    <t>Esforço estimado (horas)</t>
  </si>
  <si>
    <t>Início real</t>
  </si>
  <si>
    <t>Real completo</t>
  </si>
  <si>
    <t>Esforço real (horas)</t>
  </si>
  <si>
    <t>Valor real (horas)</t>
  </si>
  <si>
    <t>Plano inicial 1- Primeira Reunião</t>
  </si>
  <si>
    <t>Orçamento em Conclusão (BAC)</t>
  </si>
  <si>
    <t>Valor Planeado (PV)</t>
  </si>
  <si>
    <t>Valor Adquirido (EV)</t>
  </si>
  <si>
    <t>WBS</t>
  </si>
  <si>
    <t>Valores Totais</t>
  </si>
  <si>
    <t>Custo Real (AC)</t>
  </si>
  <si>
    <t>Fase</t>
  </si>
  <si>
    <t>Tarefa</t>
  </si>
  <si>
    <t>Sub-Tarefa</t>
  </si>
  <si>
    <t>Notas</t>
  </si>
  <si>
    <t xml:space="preserve">Trabalho real gasto (Marca com X quando a tarefa terminada)	</t>
  </si>
  <si>
    <t>2.1 Especificações de requisitos</t>
  </si>
  <si>
    <t>2.1.1 Especificação de requisitos de software</t>
  </si>
  <si>
    <t>2.1.1.1 Análise do requisitos necessários</t>
  </si>
  <si>
    <t>10-20 requisitos funcionais iniciais,10-20casos de uso, 20-30 mockups</t>
  </si>
  <si>
    <t>x</t>
  </si>
  <si>
    <t>2.1.1.2 Escrita dos requisitos iniciais</t>
  </si>
  <si>
    <t>2.1.1.3 Escrita dos requisitos não funcionais</t>
  </si>
  <si>
    <t>2.1.1.4 Escrita dos casos de uso</t>
  </si>
  <si>
    <t>2.1.1.5 Realização dos mockups</t>
  </si>
  <si>
    <t>2.1.1.6 Revisão</t>
  </si>
  <si>
    <r>
      <rPr>
        <sz val="10"/>
        <color rgb="FF000000"/>
        <rFont val="Arial"/>
        <family val="2"/>
      </rPr>
      <t>Uso do "</t>
    </r>
    <r>
      <rPr>
        <i/>
        <sz val="10"/>
        <color rgb="FF000000"/>
        <rFont val="Arial"/>
        <family val="2"/>
      </rPr>
      <t>inspection method".</t>
    </r>
  </si>
  <si>
    <t>2.1.2 Plano de risco</t>
  </si>
  <si>
    <t>2.1.2.1 Identificação de riscos</t>
  </si>
  <si>
    <t>2-4 riscos</t>
  </si>
  <si>
    <t>2.1.2.2 Análise de riscos</t>
  </si>
  <si>
    <t>2.1.2.3 Escrita do plano de risco</t>
  </si>
  <si>
    <t>2.1.2.4 Revisão</t>
  </si>
  <si>
    <r>
      <rPr>
        <sz val="10"/>
        <color rgb="FF000000"/>
        <rFont val="Arial"/>
        <family val="2"/>
      </rPr>
      <t>Uso do "</t>
    </r>
    <r>
      <rPr>
        <i/>
        <sz val="10"/>
        <color rgb="FF000000"/>
        <rFont val="Arial"/>
        <family val="2"/>
      </rPr>
      <t xml:space="preserve">deskcheck method" , </t>
    </r>
    <r>
      <rPr>
        <sz val="10"/>
        <color rgb="FF000000"/>
        <rFont val="Arial"/>
        <family val="2"/>
      </rPr>
      <t>tendo em conta 3 revisores</t>
    </r>
  </si>
  <si>
    <t>2.1.3 Plano de teste de aceitação</t>
  </si>
  <si>
    <t>2.1.3.1 Análise dos requisitos a testar</t>
  </si>
  <si>
    <t>12 requisitos funcionais a testar</t>
  </si>
  <si>
    <t>2.1.3.2 Abordagem da estratégia para usar nos testes</t>
  </si>
  <si>
    <t>2.1.3.3 Resumo dos casos de teste</t>
  </si>
  <si>
    <t>2.1.3.4 Revisão</t>
  </si>
  <si>
    <t>2.1.4 Relatório Milestone M2.1</t>
  </si>
  <si>
    <t>2.1.4.1 Análise</t>
  </si>
  <si>
    <t>2.1.4.2 Escrita</t>
  </si>
  <si>
    <t>2.1.4.3 Revisão</t>
  </si>
  <si>
    <t>2.2 Desenvolvimento de software</t>
  </si>
  <si>
    <t>2.2.1 Arquitetura de software e design</t>
  </si>
  <si>
    <t>2.2.1.1 Análise da arquitetura do sistema</t>
  </si>
  <si>
    <t>3 modelos-padrão de design (FSM,Decorator,Propertychange)</t>
  </si>
  <si>
    <t>2.2.1.2 Design</t>
  </si>
  <si>
    <t>2.2.1.3 Revisão</t>
  </si>
  <si>
    <t>2.2.2 Código fonte</t>
  </si>
  <si>
    <t>2.2.2.1 Criação e teste do modelo de dados dos Utentes (classe)</t>
  </si>
  <si>
    <t>Teste de unidade</t>
  </si>
  <si>
    <t>2.2.2.2 Criação e teste do modelo de dados dos Encomendas (classe)</t>
  </si>
  <si>
    <t>2.2.2.3 Criação e teste do modelo de dados dos Medicamentos (classe)</t>
  </si>
  <si>
    <t>2.2.2.4 Criação do modelo principal e integração das classes do modelo de dados (classes: principal, utentes, medicamentos e encomendas)</t>
  </si>
  <si>
    <t>Teste de integração</t>
  </si>
  <si>
    <t>2.2.2.5 Criação e teste da máquina de estados</t>
  </si>
  <si>
    <t>2.2.2.6 Integração e teste da máquina de estado ao modelo de dados</t>
  </si>
  <si>
    <t>2.2.2.7 Criação e teste de modelo padrão Decorator</t>
  </si>
  <si>
    <t>2.2.2.8 Serialização e desserialização do modelo de dados (método do Decorator)</t>
  </si>
  <si>
    <t>2.2.2.9 Criação de rotina de aviso (método do Decorator)</t>
  </si>
  <si>
    <t>2.2.2.10 Geração de PDF's (método do Decorator)</t>
  </si>
  <si>
    <t>2.2.2.11 Integração do modelo padrão Decorator à máquina de estados</t>
  </si>
  <si>
    <t>2.2.2.12 Criação do separador principal (UI)</t>
  </si>
  <si>
    <t>2.2.2.13 Criação do separador de utentes (UI)</t>
  </si>
  <si>
    <t>2.2.2.14 Criação do separador de medicamentos (UI)</t>
  </si>
  <si>
    <t>2.2.2.15 Criação do separador de encomendas (UI)</t>
  </si>
  <si>
    <t>2.2.2.16 Integração da interface gráfica com o Decorator</t>
  </si>
  <si>
    <t>2.2.3 Relatório Milestone M2.2</t>
  </si>
  <si>
    <t>2.2.3.1 Análise</t>
  </si>
  <si>
    <t>2.2.3.2 Escrita</t>
  </si>
  <si>
    <t>2.2.3.3 Revisão</t>
  </si>
  <si>
    <t>2.3 Aceitação do software</t>
  </si>
  <si>
    <t>2.3.1 Relatório de teste de aceitação</t>
  </si>
  <si>
    <t>2.3.1.1 UI/UX design</t>
  </si>
  <si>
    <t>Teste de aceitação</t>
  </si>
  <si>
    <t>2.3.1.2 Teste da lógica da aplicação</t>
  </si>
  <si>
    <t>2.3.1.3 Escrita</t>
  </si>
  <si>
    <t>2.3.1.4 Revisão</t>
  </si>
  <si>
    <t>2.3.2 Avaliação do relatório de qualidade</t>
  </si>
  <si>
    <t>2.3.2.1 Verificação de qualidade das heurísticas</t>
  </si>
  <si>
    <t>Estimação baseada nas métricas (5 heuristicas de usabilidade referidas no documento QAR) do produto e projeto</t>
  </si>
  <si>
    <t>2.3.2.2 Verificação de qualidade das qualidades internas</t>
  </si>
  <si>
    <t>Estimação baseada, tendo em conta a verificação dos nomes sugestivos das funções e dos atributos, verificação da indentaçáo do código e verificação do número de instruções por linha</t>
  </si>
  <si>
    <t>2.3.2.3 Escrita</t>
  </si>
  <si>
    <t>2.3.2.4 Revisão</t>
  </si>
  <si>
    <t>2.3.3 Relatório Milestone M2.3</t>
  </si>
  <si>
    <t>2.3.3.5 Análise</t>
  </si>
  <si>
    <t>2.3.3.6 Escrita</t>
  </si>
  <si>
    <t>2.3.3.7 Revisão</t>
  </si>
  <si>
    <t>Stage</t>
  </si>
  <si>
    <t>2.1. Requirements Specification</t>
  </si>
  <si>
    <t>2.2. SW Development</t>
  </si>
  <si>
    <t>2.3. SW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</si>
</sst>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/&quot;m&quot;/&quot;yyyy"/>
    <numFmt numFmtId="165" formatCode="d&quot;-&quot;mmm"/>
    <numFmt numFmtId="166" formatCode="m/d/yyyy\ h:mm:ss"/>
    <numFmt numFmtId="167" formatCode="yyyy/mm/dd"/>
  </numFmts>
  <fonts count="34">
    <font>
      <sz val="10"/>
      <color rgb="FF000000"/>
      <name val="Arial"/>
    </font>
    <font>
      <b/>
      <sz val="12"/>
      <color rgb="FFD9D9D9"/>
      <name val="Arial"/>
      <family val="2"/>
    </font>
    <font>
      <b/>
      <sz val="11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0"/>
      <color rgb="FF7F6000"/>
      <name val="Arial"/>
      <family val="2"/>
    </font>
    <font>
      <b/>
      <sz val="8"/>
      <color rgb="FF7F6000"/>
      <name val="Arial"/>
      <family val="2"/>
    </font>
    <font>
      <sz val="8"/>
      <color rgb="FF7F6000"/>
      <name val="Arial"/>
      <family val="2"/>
    </font>
    <font>
      <b/>
      <sz val="10"/>
      <color rgb="FF38761D"/>
      <name val="Arial"/>
      <family val="2"/>
    </font>
    <font>
      <sz val="8"/>
      <color rgb="FF38761D"/>
      <name val="Arial"/>
      <family val="2"/>
    </font>
    <font>
      <b/>
      <sz val="10"/>
      <color rgb="FF990000"/>
      <name val="Arial"/>
      <family val="2"/>
    </font>
    <font>
      <sz val="8"/>
      <color rgb="FF990000"/>
      <name val="Arial"/>
      <family val="2"/>
    </font>
    <font>
      <sz val="10"/>
      <color rgb="FF990000"/>
      <name val="Arial"/>
      <family val="2"/>
    </font>
    <font>
      <b/>
      <sz val="10"/>
      <color rgb="FF1C4587"/>
      <name val="Arial"/>
      <family val="2"/>
    </font>
    <font>
      <sz val="8"/>
      <color rgb="FF1C4587"/>
      <name val="Arial"/>
      <family val="2"/>
    </font>
    <font>
      <sz val="10"/>
      <color rgb="FF0B5394"/>
      <name val="Arial"/>
      <family val="2"/>
    </font>
    <font>
      <sz val="10"/>
      <color rgb="FFCCCCCC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548235"/>
      <name val="Arial"/>
      <family val="2"/>
    </font>
    <font>
      <b/>
      <sz val="10"/>
      <color rgb="FF70AD47"/>
      <name val="Arial"/>
      <family val="2"/>
    </font>
    <font>
      <b/>
      <sz val="10"/>
      <color rgb="FF4472C4"/>
      <name val="Arial"/>
      <family val="2"/>
    </font>
    <font>
      <b/>
      <sz val="10"/>
      <color rgb="FFED7D31"/>
      <name val="Arial"/>
      <family val="2"/>
    </font>
    <font>
      <b/>
      <sz val="11"/>
      <color rgb="FFED7D31"/>
      <name val="Calibri"/>
      <family val="2"/>
      <charset val="1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5B9BD5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990000"/>
        <bgColor rgb="FF990000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F1C232"/>
        <bgColor rgb="FFF1C232"/>
      </patternFill>
    </fill>
    <fill>
      <patternFill patternType="solid">
        <fgColor rgb="FFC2D1F0"/>
        <bgColor rgb="FFC2D1F0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5B9BD5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FFFFFF"/>
      </bottom>
      <diagonal/>
    </border>
    <border>
      <left/>
      <right style="thin">
        <color rgb="FFA6A6A6"/>
      </right>
      <top style="thin">
        <color rgb="FFA6A6A6"/>
      </top>
      <bottom style="thin">
        <color rgb="FFFFFFFF"/>
      </bottom>
      <diagonal/>
    </border>
    <border>
      <left style="thin">
        <color rgb="FFA6A6A6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A6A6A6"/>
      </right>
      <top/>
      <bottom style="thin">
        <color rgb="FFFFFFFF"/>
      </bottom>
      <diagonal/>
    </border>
    <border>
      <left style="thin">
        <color rgb="FFA6A6A6"/>
      </left>
      <right/>
      <top/>
      <bottom/>
      <diagonal/>
    </border>
    <border>
      <left style="thin">
        <color rgb="FFFFFFFF"/>
      </left>
      <right style="thin">
        <color rgb="FFA6A6A6"/>
      </right>
      <top/>
      <bottom/>
      <diagonal/>
    </border>
    <border>
      <left style="thin">
        <color rgb="FFA6A6A6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A6A6A6"/>
      </right>
      <top style="thin">
        <color rgb="FFFFFFFF"/>
      </top>
      <bottom/>
      <diagonal/>
    </border>
    <border>
      <left style="thin">
        <color rgb="FFFFFFFF"/>
      </left>
      <right style="thin">
        <color rgb="FFA6A6A6"/>
      </right>
      <top style="thin">
        <color rgb="FFFFFFFF"/>
      </top>
      <bottom style="thin">
        <color rgb="FFFFFFFF"/>
      </bottom>
      <diagonal/>
    </border>
    <border>
      <left style="thin">
        <color rgb="FFA6A6A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A6A6A6"/>
      </right>
      <top style="thin">
        <color rgb="FFFFFFFF"/>
      </top>
      <bottom/>
      <diagonal/>
    </border>
    <border>
      <left/>
      <right style="thin">
        <color rgb="FFA6A6A6"/>
      </right>
      <top style="thin">
        <color rgb="FFFFFFFF"/>
      </top>
      <bottom style="thin">
        <color rgb="FFFFFFFF"/>
      </bottom>
      <diagonal/>
    </border>
    <border>
      <left/>
      <right style="thin">
        <color rgb="FFA6A6A6"/>
      </right>
      <top/>
      <bottom style="thin">
        <color rgb="FFFFFFFF"/>
      </bottom>
      <diagonal/>
    </border>
    <border>
      <left style="thin">
        <color rgb="FFA6A6A6"/>
      </left>
      <right style="thin">
        <color rgb="FFFFFFFF"/>
      </right>
      <top/>
      <bottom/>
      <diagonal/>
    </border>
    <border>
      <left style="thin">
        <color rgb="FFA6A6A6"/>
      </left>
      <right/>
      <top style="thin">
        <color rgb="FFFFFFFF"/>
      </top>
      <bottom style="thin">
        <color rgb="FFFFFFFF"/>
      </bottom>
      <diagonal/>
    </border>
    <border>
      <left style="thin">
        <color rgb="FFA6A6A6"/>
      </left>
      <right style="thin">
        <color theme="0"/>
      </right>
      <top/>
      <bottom style="thin">
        <color theme="0"/>
      </bottom>
      <diagonal/>
    </border>
    <border>
      <left/>
      <right style="thin">
        <color rgb="FFA6A6A6"/>
      </right>
      <top/>
      <bottom style="thin">
        <color theme="0"/>
      </bottom>
      <diagonal/>
    </border>
    <border>
      <left style="thin">
        <color rgb="FFA6A6A6"/>
      </left>
      <right style="thin">
        <color rgb="FFFFFFFF"/>
      </right>
      <top style="thin">
        <color rgb="FFFFFFFF"/>
      </top>
      <bottom/>
      <diagonal/>
    </border>
    <border>
      <left style="thin">
        <color rgb="FFA6A6A6"/>
      </left>
      <right style="thin">
        <color rgb="FFFFFFFF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theme="0" tint="-4.9989318521683403E-2"/>
      </top>
      <bottom style="thin">
        <color rgb="FFA6A6A6"/>
      </bottom>
      <diagonal/>
    </border>
    <border>
      <left style="thin">
        <color rgb="FFA6A6A6"/>
      </left>
      <right style="thin">
        <color theme="0" tint="-4.9989318521683403E-2"/>
      </right>
      <top style="thin">
        <color theme="0" tint="-4.9989318521683403E-2"/>
      </top>
      <bottom style="thin">
        <color rgb="FFA6A6A6"/>
      </bottom>
      <diagonal/>
    </border>
    <border>
      <left style="thin">
        <color theme="0" tint="-4.9989318521683403E-2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theme="0" tint="-4.9989318521683403E-2"/>
      </right>
      <top style="thin">
        <color rgb="FFA6A6A6"/>
      </top>
      <bottom style="thin">
        <color rgb="FFA6A6A6"/>
      </bottom>
      <diagonal/>
    </border>
    <border>
      <left style="thin">
        <color theme="0" tint="-4.9989318521683403E-2"/>
      </left>
      <right style="thin">
        <color rgb="FFA6A6A6"/>
      </right>
      <top style="thin">
        <color rgb="FFA6A6A6"/>
      </top>
      <bottom style="thin">
        <color theme="0" tint="-4.9989318521683403E-2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0" tint="-4.9989318521683403E-2"/>
      </bottom>
      <diagonal/>
    </border>
    <border>
      <left style="thin">
        <color rgb="FFA6A6A6"/>
      </left>
      <right style="thin">
        <color theme="0" tint="-4.9989318521683403E-2"/>
      </right>
      <top style="thin">
        <color rgb="FFA6A6A6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5" fillId="4" borderId="0" xfId="0" applyFont="1" applyFill="1"/>
    <xf numFmtId="0" fontId="5" fillId="15" borderId="0" xfId="0" applyFont="1" applyFill="1"/>
    <xf numFmtId="165" fontId="21" fillId="7" borderId="0" xfId="0" applyNumberFormat="1" applyFont="1" applyFill="1" applyAlignment="1">
      <alignment horizontal="center"/>
    </xf>
    <xf numFmtId="164" fontId="18" fillId="14" borderId="3" xfId="0" applyNumberFormat="1" applyFont="1" applyFill="1" applyBorder="1"/>
    <xf numFmtId="0" fontId="18" fillId="14" borderId="3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" fillId="11" borderId="3" xfId="0" applyFont="1" applyFill="1" applyBorder="1"/>
    <xf numFmtId="164" fontId="15" fillId="8" borderId="3" xfId="0" applyNumberFormat="1" applyFont="1" applyFill="1" applyBorder="1" applyAlignment="1">
      <alignment horizontal="center"/>
    </xf>
    <xf numFmtId="0" fontId="15" fillId="8" borderId="3" xfId="0" applyFont="1" applyFill="1" applyBorder="1" applyAlignment="1">
      <alignment horizontal="center"/>
    </xf>
    <xf numFmtId="0" fontId="16" fillId="8" borderId="3" xfId="0" applyFont="1" applyFill="1" applyBorder="1" applyAlignment="1">
      <alignment horizontal="right"/>
    </xf>
    <xf numFmtId="0" fontId="17" fillId="16" borderId="3" xfId="0" applyFont="1" applyFill="1" applyBorder="1" applyAlignment="1">
      <alignment horizontal="center"/>
    </xf>
    <xf numFmtId="0" fontId="17" fillId="8" borderId="3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right"/>
    </xf>
    <xf numFmtId="0" fontId="9" fillId="9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5" fillId="0" borderId="3" xfId="0" applyFont="1" applyBorder="1"/>
    <xf numFmtId="0" fontId="11" fillId="8" borderId="3" xfId="0" applyFont="1" applyFill="1" applyBorder="1" applyAlignment="1">
      <alignment horizontal="right"/>
    </xf>
    <xf numFmtId="0" fontId="12" fillId="16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right"/>
    </xf>
    <xf numFmtId="0" fontId="14" fillId="16" borderId="3" xfId="0" applyFont="1" applyFill="1" applyBorder="1" applyAlignment="1">
      <alignment horizontal="center"/>
    </xf>
    <xf numFmtId="0" fontId="14" fillId="8" borderId="3" xfId="0" applyFont="1" applyFill="1" applyBorder="1" applyAlignment="1">
      <alignment horizontal="center"/>
    </xf>
    <xf numFmtId="165" fontId="21" fillId="0" borderId="0" xfId="0" applyNumberFormat="1" applyFont="1" applyAlignment="1">
      <alignment horizontal="center"/>
    </xf>
    <xf numFmtId="0" fontId="22" fillId="0" borderId="0" xfId="0" applyFont="1"/>
    <xf numFmtId="0" fontId="4" fillId="11" borderId="5" xfId="0" applyFont="1" applyFill="1" applyBorder="1"/>
    <xf numFmtId="0" fontId="24" fillId="0" borderId="0" xfId="0" applyFont="1" applyAlignment="1">
      <alignment vertical="center" wrapText="1"/>
    </xf>
    <xf numFmtId="164" fontId="18" fillId="14" borderId="4" xfId="0" applyNumberFormat="1" applyFont="1" applyFill="1" applyBorder="1"/>
    <xf numFmtId="0" fontId="23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6" xfId="0" applyFont="1" applyBorder="1"/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/>
    </xf>
    <xf numFmtId="0" fontId="18" fillId="13" borderId="7" xfId="0" applyFont="1" applyFill="1" applyBorder="1" applyAlignment="1">
      <alignment horizontal="center"/>
    </xf>
    <xf numFmtId="0" fontId="19" fillId="17" borderId="4" xfId="0" applyFont="1" applyFill="1" applyBorder="1" applyAlignment="1">
      <alignment horizontal="center"/>
    </xf>
    <xf numFmtId="0" fontId="4" fillId="12" borderId="5" xfId="0" applyFont="1" applyFill="1" applyBorder="1"/>
    <xf numFmtId="0" fontId="5" fillId="0" borderId="8" xfId="0" applyFont="1" applyBorder="1"/>
    <xf numFmtId="0" fontId="5" fillId="0" borderId="7" xfId="0" applyFont="1" applyBorder="1"/>
    <xf numFmtId="164" fontId="18" fillId="14" borderId="9" xfId="0" applyNumberFormat="1" applyFont="1" applyFill="1" applyBorder="1"/>
    <xf numFmtId="164" fontId="18" fillId="14" borderId="5" xfId="0" applyNumberFormat="1" applyFont="1" applyFill="1" applyBorder="1"/>
    <xf numFmtId="0" fontId="18" fillId="14" borderId="5" xfId="0" applyFont="1" applyFill="1" applyBorder="1" applyAlignment="1">
      <alignment horizontal="center"/>
    </xf>
    <xf numFmtId="0" fontId="5" fillId="0" borderId="34" xfId="0" applyFont="1" applyBorder="1"/>
    <xf numFmtId="14" fontId="5" fillId="0" borderId="10" xfId="0" applyNumberFormat="1" applyFont="1" applyBorder="1"/>
    <xf numFmtId="164" fontId="5" fillId="0" borderId="35" xfId="0" applyNumberFormat="1" applyFont="1" applyBorder="1" applyAlignment="1">
      <alignment horizontal="right"/>
    </xf>
    <xf numFmtId="166" fontId="7" fillId="0" borderId="35" xfId="0" applyNumberFormat="1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 applyAlignment="1">
      <alignment horizontal="right"/>
    </xf>
    <xf numFmtId="164" fontId="5" fillId="0" borderId="11" xfId="0" applyNumberFormat="1" applyFont="1" applyBorder="1" applyAlignment="1">
      <alignment horizontal="right"/>
    </xf>
    <xf numFmtId="166" fontId="7" fillId="0" borderId="11" xfId="0" applyNumberFormat="1" applyFont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9" fontId="4" fillId="0" borderId="11" xfId="0" applyNumberFormat="1" applyFont="1" applyBorder="1" applyAlignment="1">
      <alignment horizontal="center"/>
    </xf>
    <xf numFmtId="0" fontId="5" fillId="0" borderId="38" xfId="0" applyFont="1" applyBorder="1"/>
    <xf numFmtId="0" fontId="5" fillId="0" borderId="39" xfId="0" applyFont="1" applyBorder="1" applyAlignment="1">
      <alignment horizontal="right"/>
    </xf>
    <xf numFmtId="164" fontId="5" fillId="0" borderId="40" xfId="0" applyNumberFormat="1" applyFont="1" applyBorder="1" applyAlignment="1">
      <alignment horizontal="right"/>
    </xf>
    <xf numFmtId="164" fontId="7" fillId="0" borderId="40" xfId="0" applyNumberFormat="1" applyFont="1" applyBorder="1" applyAlignment="1">
      <alignment horizontal="center"/>
    </xf>
    <xf numFmtId="166" fontId="7" fillId="0" borderId="40" xfId="0" applyNumberFormat="1" applyFont="1" applyBorder="1" applyAlignment="1">
      <alignment horizontal="center"/>
    </xf>
    <xf numFmtId="167" fontId="7" fillId="0" borderId="40" xfId="0" applyNumberFormat="1" applyFont="1" applyBorder="1" applyAlignment="1">
      <alignment horizontal="center"/>
    </xf>
    <xf numFmtId="9" fontId="4" fillId="0" borderId="40" xfId="0" applyNumberFormat="1" applyFont="1" applyBorder="1" applyAlignment="1">
      <alignment horizontal="center"/>
    </xf>
    <xf numFmtId="0" fontId="5" fillId="0" borderId="41" xfId="0" applyFont="1" applyBorder="1"/>
    <xf numFmtId="0" fontId="23" fillId="0" borderId="11" xfId="0" applyFont="1" applyBorder="1" applyAlignment="1">
      <alignment vertical="center" wrapText="1"/>
    </xf>
    <xf numFmtId="0" fontId="0" fillId="0" borderId="11" xfId="0" applyBorder="1"/>
    <xf numFmtId="0" fontId="0" fillId="0" borderId="11" xfId="0" applyBorder="1" applyAlignment="1">
      <alignment vertical="center" wrapText="1"/>
    </xf>
    <xf numFmtId="0" fontId="18" fillId="13" borderId="42" xfId="0" applyFont="1" applyFill="1" applyBorder="1" applyAlignment="1">
      <alignment horizontal="center"/>
    </xf>
    <xf numFmtId="165" fontId="21" fillId="19" borderId="2" xfId="0" applyNumberFormat="1" applyFont="1" applyFill="1" applyBorder="1" applyAlignment="1">
      <alignment horizontal="center"/>
    </xf>
    <xf numFmtId="165" fontId="32" fillId="19" borderId="2" xfId="0" applyNumberFormat="1" applyFont="1" applyFill="1" applyBorder="1" applyAlignment="1">
      <alignment horizontal="center"/>
    </xf>
    <xf numFmtId="0" fontId="33" fillId="19" borderId="0" xfId="0" applyFont="1" applyFill="1" applyAlignment="1">
      <alignment horizontal="center"/>
    </xf>
    <xf numFmtId="164" fontId="27" fillId="18" borderId="13" xfId="0" applyNumberFormat="1" applyFont="1" applyFill="1" applyBorder="1" applyAlignment="1">
      <alignment horizontal="center" vertical="center"/>
    </xf>
    <xf numFmtId="164" fontId="27" fillId="13" borderId="14" xfId="0" applyNumberFormat="1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 vertical="center" wrapText="1"/>
    </xf>
    <xf numFmtId="164" fontId="27" fillId="13" borderId="16" xfId="0" applyNumberFormat="1" applyFont="1" applyFill="1" applyBorder="1" applyAlignment="1">
      <alignment horizontal="center" vertical="center"/>
    </xf>
    <xf numFmtId="164" fontId="27" fillId="13" borderId="18" xfId="0" applyNumberFormat="1" applyFont="1" applyFill="1" applyBorder="1" applyAlignment="1">
      <alignment horizontal="center" vertical="center"/>
    </xf>
    <xf numFmtId="164" fontId="27" fillId="13" borderId="20" xfId="0" applyNumberFormat="1" applyFont="1" applyFill="1" applyBorder="1" applyAlignment="1">
      <alignment horizontal="center" vertical="center"/>
    </xf>
    <xf numFmtId="164" fontId="27" fillId="13" borderId="21" xfId="0" applyNumberFormat="1" applyFont="1" applyFill="1" applyBorder="1" applyAlignment="1">
      <alignment horizontal="center" vertical="center"/>
    </xf>
    <xf numFmtId="164" fontId="27" fillId="13" borderId="23" xfId="0" applyNumberFormat="1" applyFont="1" applyFill="1" applyBorder="1" applyAlignment="1">
      <alignment horizontal="center" vertical="center"/>
    </xf>
    <xf numFmtId="164" fontId="27" fillId="13" borderId="25" xfId="0" applyNumberFormat="1" applyFont="1" applyFill="1" applyBorder="1" applyAlignment="1">
      <alignment horizontal="center" vertical="center"/>
    </xf>
    <xf numFmtId="164" fontId="27" fillId="13" borderId="26" xfId="0" applyNumberFormat="1" applyFont="1" applyFill="1" applyBorder="1" applyAlignment="1">
      <alignment horizontal="center" vertical="center"/>
    </xf>
    <xf numFmtId="164" fontId="27" fillId="13" borderId="27" xfId="0" applyNumberFormat="1" applyFont="1" applyFill="1" applyBorder="1" applyAlignment="1">
      <alignment horizontal="center" vertical="center"/>
    </xf>
    <xf numFmtId="164" fontId="27" fillId="13" borderId="28" xfId="0" applyNumberFormat="1" applyFont="1" applyFill="1" applyBorder="1" applyAlignment="1">
      <alignment horizontal="center" vertical="center"/>
    </xf>
    <xf numFmtId="164" fontId="27" fillId="13" borderId="22" xfId="0" applyNumberFormat="1" applyFont="1" applyFill="1" applyBorder="1" applyAlignment="1">
      <alignment horizontal="center" vertical="center"/>
    </xf>
    <xf numFmtId="164" fontId="27" fillId="13" borderId="15" xfId="0" applyNumberFormat="1" applyFont="1" applyFill="1" applyBorder="1" applyAlignment="1">
      <alignment horizontal="center" vertical="center"/>
    </xf>
    <xf numFmtId="164" fontId="26" fillId="13" borderId="15" xfId="0" applyNumberFormat="1" applyFont="1" applyFill="1" applyBorder="1" applyAlignment="1">
      <alignment horizontal="center" vertical="center"/>
    </xf>
    <xf numFmtId="164" fontId="26" fillId="13" borderId="16" xfId="0" applyNumberFormat="1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164" fontId="26" fillId="13" borderId="17" xfId="0" applyNumberFormat="1" applyFont="1" applyFill="1" applyBorder="1" applyAlignment="1">
      <alignment horizontal="center" vertical="center"/>
    </xf>
    <xf numFmtId="164" fontId="26" fillId="13" borderId="18" xfId="0" applyNumberFormat="1" applyFont="1" applyFill="1" applyBorder="1" applyAlignment="1">
      <alignment horizontal="center" vertical="center"/>
    </xf>
    <xf numFmtId="164" fontId="26" fillId="13" borderId="29" xfId="0" applyNumberFormat="1" applyFont="1" applyFill="1" applyBorder="1" applyAlignment="1">
      <alignment horizontal="center" vertical="center"/>
    </xf>
    <xf numFmtId="164" fontId="26" fillId="13" borderId="20" xfId="0" applyNumberFormat="1" applyFont="1" applyFill="1" applyBorder="1" applyAlignment="1">
      <alignment horizontal="center" vertical="center"/>
    </xf>
    <xf numFmtId="164" fontId="26" fillId="13" borderId="21" xfId="0" applyNumberFormat="1" applyFont="1" applyFill="1" applyBorder="1" applyAlignment="1">
      <alignment horizontal="center" vertical="center"/>
    </xf>
    <xf numFmtId="164" fontId="26" fillId="13" borderId="30" xfId="0" applyNumberFormat="1" applyFont="1" applyFill="1" applyBorder="1" applyAlignment="1">
      <alignment horizontal="center" vertical="center"/>
    </xf>
    <xf numFmtId="164" fontId="26" fillId="13" borderId="31" xfId="0" applyNumberFormat="1" applyFont="1" applyFill="1" applyBorder="1" applyAlignment="1">
      <alignment horizontal="center" vertical="center"/>
    </xf>
    <xf numFmtId="164" fontId="26" fillId="13" borderId="19" xfId="0" applyNumberFormat="1" applyFont="1" applyFill="1" applyBorder="1" applyAlignment="1">
      <alignment horizontal="center" vertical="center"/>
    </xf>
    <xf numFmtId="164" fontId="26" fillId="13" borderId="22" xfId="0" applyNumberFormat="1" applyFont="1" applyFill="1" applyBorder="1" applyAlignment="1">
      <alignment horizontal="center" vertical="center"/>
    </xf>
    <xf numFmtId="164" fontId="26" fillId="13" borderId="23" xfId="0" applyNumberFormat="1" applyFont="1" applyFill="1" applyBorder="1" applyAlignment="1">
      <alignment horizontal="center" vertical="center"/>
    </xf>
    <xf numFmtId="0" fontId="25" fillId="0" borderId="11" xfId="0" applyFont="1" applyBorder="1" applyAlignment="1">
      <alignment horizontal="center" vertical="center" wrapText="1"/>
    </xf>
    <xf numFmtId="164" fontId="18" fillId="13" borderId="24" xfId="0" applyNumberFormat="1" applyFont="1" applyFill="1" applyBorder="1" applyAlignment="1">
      <alignment horizontal="center" vertical="center"/>
    </xf>
    <xf numFmtId="164" fontId="18" fillId="13" borderId="23" xfId="0" applyNumberFormat="1" applyFont="1" applyFill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164" fontId="18" fillId="13" borderId="25" xfId="0" applyNumberFormat="1" applyFont="1" applyFill="1" applyBorder="1" applyAlignment="1">
      <alignment horizontal="center" vertical="center"/>
    </xf>
    <xf numFmtId="164" fontId="18" fillId="13" borderId="15" xfId="0" applyNumberFormat="1" applyFont="1" applyFill="1" applyBorder="1" applyAlignment="1">
      <alignment horizontal="center" vertical="center"/>
    </xf>
    <xf numFmtId="164" fontId="18" fillId="13" borderId="21" xfId="0" applyNumberFormat="1" applyFont="1" applyFill="1" applyBorder="1" applyAlignment="1">
      <alignment horizontal="center" vertical="center"/>
    </xf>
    <xf numFmtId="164" fontId="18" fillId="13" borderId="17" xfId="0" applyNumberFormat="1" applyFont="1" applyFill="1" applyBorder="1" applyAlignment="1">
      <alignment horizontal="center" vertical="center"/>
    </xf>
    <xf numFmtId="164" fontId="18" fillId="13" borderId="18" xfId="0" applyNumberFormat="1" applyFont="1" applyFill="1" applyBorder="1" applyAlignment="1">
      <alignment horizontal="center" vertical="center"/>
    </xf>
    <xf numFmtId="164" fontId="18" fillId="13" borderId="20" xfId="0" applyNumberFormat="1" applyFont="1" applyFill="1" applyBorder="1" applyAlignment="1">
      <alignment horizontal="center" vertical="center"/>
    </xf>
    <xf numFmtId="164" fontId="18" fillId="13" borderId="29" xfId="0" applyNumberFormat="1" applyFont="1" applyFill="1" applyBorder="1" applyAlignment="1">
      <alignment horizontal="center" vertical="center"/>
    </xf>
    <xf numFmtId="0" fontId="30" fillId="0" borderId="11" xfId="0" applyFont="1" applyBorder="1" applyAlignment="1">
      <alignment horizontal="center" vertical="center" wrapText="1"/>
    </xf>
    <xf numFmtId="164" fontId="18" fillId="13" borderId="16" xfId="0" applyNumberFormat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164" fontId="18" fillId="13" borderId="22" xfId="0" applyNumberFormat="1" applyFont="1" applyFill="1" applyBorder="1" applyAlignment="1">
      <alignment horizontal="center" vertical="center"/>
    </xf>
    <xf numFmtId="164" fontId="18" fillId="13" borderId="28" xfId="0" applyNumberFormat="1" applyFont="1" applyFill="1" applyBorder="1" applyAlignment="1">
      <alignment horizontal="center" vertical="center"/>
    </xf>
    <xf numFmtId="164" fontId="18" fillId="13" borderId="26" xfId="0" applyNumberFormat="1" applyFont="1" applyFill="1" applyBorder="1" applyAlignment="1">
      <alignment horizontal="center" vertical="center"/>
    </xf>
    <xf numFmtId="164" fontId="18" fillId="13" borderId="32" xfId="0" applyNumberFormat="1" applyFont="1" applyFill="1" applyBorder="1" applyAlignment="1">
      <alignment horizontal="center" vertical="center"/>
    </xf>
    <xf numFmtId="164" fontId="18" fillId="13" borderId="27" xfId="0" applyNumberFormat="1" applyFont="1" applyFill="1" applyBorder="1" applyAlignment="1">
      <alignment horizontal="center" vertical="center"/>
    </xf>
    <xf numFmtId="164" fontId="18" fillId="13" borderId="33" xfId="0" applyNumberFormat="1" applyFont="1" applyFill="1" applyBorder="1" applyAlignment="1">
      <alignment horizontal="center" vertical="center"/>
    </xf>
    <xf numFmtId="164" fontId="18" fillId="13" borderId="34" xfId="0" applyNumberFormat="1" applyFont="1" applyFill="1" applyBorder="1" applyAlignment="1">
      <alignment horizontal="center" vertical="center"/>
    </xf>
    <xf numFmtId="164" fontId="18" fillId="13" borderId="43" xfId="0" applyNumberFormat="1" applyFont="1" applyFill="1" applyBorder="1" applyAlignment="1">
      <alignment horizontal="center" vertical="center"/>
    </xf>
    <xf numFmtId="164" fontId="25" fillId="13" borderId="44" xfId="0" applyNumberFormat="1" applyFont="1" applyFill="1" applyBorder="1" applyAlignment="1">
      <alignment horizontal="center" vertical="center"/>
    </xf>
    <xf numFmtId="164" fontId="25" fillId="13" borderId="43" xfId="0" applyNumberFormat="1" applyFont="1" applyFill="1" applyBorder="1" applyAlignment="1">
      <alignment horizontal="center" vertical="center"/>
    </xf>
    <xf numFmtId="164" fontId="25" fillId="13" borderId="45" xfId="0" applyNumberFormat="1" applyFont="1" applyFill="1" applyBorder="1" applyAlignment="1">
      <alignment horizontal="center" vertical="center"/>
    </xf>
    <xf numFmtId="164" fontId="25" fillId="13" borderId="46" xfId="0" applyNumberFormat="1" applyFont="1" applyFill="1" applyBorder="1" applyAlignment="1">
      <alignment horizontal="center" vertical="center"/>
    </xf>
    <xf numFmtId="164" fontId="25" fillId="13" borderId="47" xfId="0" applyNumberFormat="1" applyFont="1" applyFill="1" applyBorder="1" applyAlignment="1">
      <alignment horizontal="center" vertical="center"/>
    </xf>
    <xf numFmtId="164" fontId="25" fillId="13" borderId="48" xfId="0" applyNumberFormat="1" applyFont="1" applyFill="1" applyBorder="1" applyAlignment="1">
      <alignment horizontal="center" vertical="center"/>
    </xf>
    <xf numFmtId="164" fontId="25" fillId="13" borderId="49" xfId="0" applyNumberFormat="1" applyFont="1" applyFill="1" applyBorder="1" applyAlignment="1">
      <alignment horizontal="center" vertical="center"/>
    </xf>
    <xf numFmtId="164" fontId="25" fillId="13" borderId="50" xfId="0" applyNumberFormat="1" applyFont="1" applyFill="1" applyBorder="1" applyAlignment="1">
      <alignment horizontal="center" vertical="center"/>
    </xf>
    <xf numFmtId="164" fontId="25" fillId="13" borderId="51" xfId="0" applyNumberFormat="1" applyFont="1" applyFill="1" applyBorder="1" applyAlignment="1">
      <alignment horizontal="center" vertical="center"/>
    </xf>
    <xf numFmtId="164" fontId="18" fillId="13" borderId="48" xfId="0" applyNumberFormat="1" applyFont="1" applyFill="1" applyBorder="1" applyAlignment="1">
      <alignment horizontal="center" vertical="center"/>
    </xf>
    <xf numFmtId="164" fontId="26" fillId="13" borderId="44" xfId="0" applyNumberFormat="1" applyFont="1" applyFill="1" applyBorder="1" applyAlignment="1">
      <alignment horizontal="center" vertical="center"/>
    </xf>
    <xf numFmtId="164" fontId="18" fillId="13" borderId="44" xfId="0" applyNumberFormat="1" applyFont="1" applyFill="1" applyBorder="1" applyAlignment="1">
      <alignment horizontal="center" vertical="center"/>
    </xf>
    <xf numFmtId="164" fontId="18" fillId="13" borderId="50" xfId="0" applyNumberFormat="1" applyFont="1" applyFill="1" applyBorder="1" applyAlignment="1">
      <alignment horizontal="center" vertical="center"/>
    </xf>
    <xf numFmtId="164" fontId="18" fillId="13" borderId="46" xfId="0" applyNumberFormat="1" applyFont="1" applyFill="1" applyBorder="1" applyAlignment="1">
      <alignment horizontal="center" vertical="center"/>
    </xf>
    <xf numFmtId="164" fontId="26" fillId="13" borderId="43" xfId="0" applyNumberFormat="1" applyFont="1" applyFill="1" applyBorder="1" applyAlignment="1">
      <alignment horizontal="center" vertical="center"/>
    </xf>
    <xf numFmtId="164" fontId="26" fillId="13" borderId="45" xfId="0" applyNumberFormat="1" applyFont="1" applyFill="1" applyBorder="1" applyAlignment="1">
      <alignment horizontal="center" vertical="center"/>
    </xf>
    <xf numFmtId="164" fontId="26" fillId="13" borderId="46" xfId="0" applyNumberFormat="1" applyFont="1" applyFill="1" applyBorder="1" applyAlignment="1">
      <alignment horizontal="center" vertical="center"/>
    </xf>
    <xf numFmtId="164" fontId="18" fillId="13" borderId="51" xfId="0" applyNumberFormat="1" applyFont="1" applyFill="1" applyBorder="1" applyAlignment="1">
      <alignment horizontal="center" vertical="center"/>
    </xf>
    <xf numFmtId="164" fontId="18" fillId="13" borderId="45" xfId="0" applyNumberFormat="1" applyFont="1" applyFill="1" applyBorder="1" applyAlignment="1">
      <alignment horizontal="center" vertical="center"/>
    </xf>
    <xf numFmtId="164" fontId="18" fillId="13" borderId="47" xfId="0" applyNumberFormat="1" applyFont="1" applyFill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9" borderId="11" xfId="0" applyFont="1" applyFill="1" applyBorder="1" applyAlignment="1">
      <alignment horizontal="center" vertical="center"/>
    </xf>
    <xf numFmtId="164" fontId="27" fillId="13" borderId="17" xfId="0" applyNumberFormat="1" applyFont="1" applyFill="1" applyBorder="1" applyAlignment="1">
      <alignment horizontal="center" vertical="center"/>
    </xf>
    <xf numFmtId="164" fontId="27" fillId="13" borderId="19" xfId="0" applyNumberFormat="1" applyFont="1" applyFill="1" applyBorder="1" applyAlignment="1">
      <alignment horizontal="center" vertical="center"/>
    </xf>
    <xf numFmtId="164" fontId="27" fillId="13" borderId="24" xfId="0" applyNumberFormat="1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11" xfId="0" applyFont="1" applyFill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9" borderId="11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wrapText="1"/>
    </xf>
    <xf numFmtId="164" fontId="2" fillId="5" borderId="0" xfId="0" applyNumberFormat="1" applyFont="1" applyFill="1" applyAlignment="1">
      <alignment horizontal="center"/>
    </xf>
    <xf numFmtId="0" fontId="13" fillId="8" borderId="3" xfId="0" applyFont="1" applyFill="1" applyBorder="1" applyAlignment="1">
      <alignment horizontal="right"/>
    </xf>
    <xf numFmtId="0" fontId="2" fillId="7" borderId="3" xfId="0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4" fillId="7" borderId="1" xfId="0" applyFont="1" applyFill="1" applyBorder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164" fontId="4" fillId="4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2" fillId="3" borderId="0" xfId="0" applyFont="1" applyFill="1" applyAlignment="1"/>
    <xf numFmtId="0" fontId="0" fillId="0" borderId="0" xfId="0" applyAlignment="1"/>
    <xf numFmtId="0" fontId="5" fillId="0" borderId="2" xfId="0" applyFont="1" applyBorder="1" applyAlignment="1"/>
    <xf numFmtId="0" fontId="0" fillId="0" borderId="3" xfId="0" applyBorder="1" applyAlignment="1"/>
    <xf numFmtId="0" fontId="0" fillId="0" borderId="5" xfId="0" applyBorder="1" applyAlignment="1"/>
  </cellXfs>
  <cellStyles count="1">
    <cellStyle name="Normal" xfId="0" builtinId="0"/>
  </cellStyles>
  <dxfs count="62"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theme="0" tint="-0.14996795556505021"/>
      </font>
      <fill>
        <patternFill patternType="solid">
          <fgColor rgb="FFD9D9D9"/>
          <bgColor theme="0" tint="-0.14996795556505021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6AA84F"/>
          <bgColor rgb="FF6AA84F"/>
        </patternFill>
      </fill>
    </dxf>
    <dxf>
      <font>
        <color rgb="FFFFFFFF"/>
      </font>
      <fill>
        <patternFill patternType="solid">
          <fgColor rgb="FF45818E"/>
          <bgColor rgb="FF45818E"/>
        </patternFill>
      </fill>
    </dxf>
    <dxf>
      <font>
        <color rgb="FFDDDDDD"/>
      </font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theme="0" tint="-0.14996795556505021"/>
      </font>
      <fill>
        <patternFill patternType="solid">
          <fgColor rgb="FFD9D9D9"/>
          <bgColor theme="0" tint="-0.14996795556505021"/>
        </patternFill>
      </fill>
    </dxf>
    <dxf>
      <font>
        <color rgb="FFD9D9D9"/>
      </font>
      <fill>
        <patternFill patternType="solid">
          <fgColor rgb="FFD9D9D9"/>
          <bgColor rgb="FFD9D9D9"/>
        </patternFill>
      </fill>
    </dxf>
    <dxf>
      <font>
        <color rgb="FFD9D9D9"/>
      </font>
      <fill>
        <patternFill patternType="solid">
          <bgColor theme="0" tint="-0.14996795556505021"/>
        </patternFill>
      </fill>
    </dxf>
  </dxfs>
  <tableStyles count="0" defaultTableStyle="TableStyleMedium2" defaultPivotStyle="PivotStyleLight16"/>
  <colors>
    <mruColors>
      <color rgb="FF5C33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Gantt!$M$4</c:f>
              <c:strCache>
                <c:ptCount val="1"/>
                <c:pt idx="0">
                  <c:v>Orçamento em Conclusão (BAC)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</a:ln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Gantt!$N$3:$U$3</c15:sqref>
                  </c15:fullRef>
                </c:ext>
              </c:extLst>
              <c:f>Gantt!$N$3:$T$3</c:f>
              <c:strCache>
                <c:ptCount val="7"/>
                <c:pt idx="0">
                  <c:v>08-11-2022</c:v>
                </c:pt>
                <c:pt idx="1">
                  <c:v>15-11-2022</c:v>
                </c:pt>
                <c:pt idx="2">
                  <c:v>22-11-2022</c:v>
                </c:pt>
                <c:pt idx="3">
                  <c:v>29-11-2022</c:v>
                </c:pt>
                <c:pt idx="4">
                  <c:v>06-12-2022</c:v>
                </c:pt>
                <c:pt idx="5">
                  <c:v>13-12-2022</c:v>
                </c:pt>
                <c:pt idx="6">
                  <c:v>20-12-2022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Gantt!$N$4:$U$4</c15:sqref>
                  </c15:fullRef>
                </c:ext>
              </c:extLst>
              <c:f>Gantt!$N$4:$T$4</c:f>
              <c:numCache>
                <c:formatCode>General</c:formatCode>
                <c:ptCount val="7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A-4D0B-B44B-07ECCA6E2B8E}"/>
            </c:ext>
          </c:extLst>
        </c:ser>
        <c:ser>
          <c:idx val="1"/>
          <c:order val="1"/>
          <c:tx>
            <c:strRef>
              <c:f>Gantt!$M$5</c:f>
              <c:strCache>
                <c:ptCount val="1"/>
                <c:pt idx="0">
                  <c:v>Valor Planeado (PV)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</a:ln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Gantt!$N$3:$U$3</c15:sqref>
                  </c15:fullRef>
                </c:ext>
              </c:extLst>
              <c:f>Gantt!$N$3:$T$3</c:f>
              <c:strCache>
                <c:ptCount val="7"/>
                <c:pt idx="0">
                  <c:v>08-11-2022</c:v>
                </c:pt>
                <c:pt idx="1">
                  <c:v>15-11-2022</c:v>
                </c:pt>
                <c:pt idx="2">
                  <c:v>22-11-2022</c:v>
                </c:pt>
                <c:pt idx="3">
                  <c:v>29-11-2022</c:v>
                </c:pt>
                <c:pt idx="4">
                  <c:v>06-12-2022</c:v>
                </c:pt>
                <c:pt idx="5">
                  <c:v>13-12-2022</c:v>
                </c:pt>
                <c:pt idx="6">
                  <c:v>20-12-2022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Gantt!$N$5:$U$5</c15:sqref>
                  </c15:fullRef>
                </c:ext>
              </c:extLst>
              <c:f>Gantt!$N$5:$T$5</c:f>
              <c:numCache>
                <c:formatCode>General</c:formatCode>
                <c:ptCount val="7"/>
                <c:pt idx="0">
                  <c:v>0</c:v>
                </c:pt>
                <c:pt idx="1">
                  <c:v>21</c:v>
                </c:pt>
                <c:pt idx="2">
                  <c:v>40</c:v>
                </c:pt>
                <c:pt idx="3">
                  <c:v>60</c:v>
                </c:pt>
                <c:pt idx="4">
                  <c:v>81</c:v>
                </c:pt>
                <c:pt idx="5">
                  <c:v>101</c:v>
                </c:pt>
                <c:pt idx="6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A-4D0B-B44B-07ECCA6E2B8E}"/>
            </c:ext>
          </c:extLst>
        </c:ser>
        <c:ser>
          <c:idx val="2"/>
          <c:order val="2"/>
          <c:tx>
            <c:strRef>
              <c:f>Gantt!$M$6</c:f>
              <c:strCache>
                <c:ptCount val="1"/>
                <c:pt idx="0">
                  <c:v>Valor Adquirido (EV)</c:v>
                </c:pt>
              </c:strCache>
            </c:strRef>
          </c:tx>
          <c:spPr>
            <a:solidFill>
              <a:srgbClr val="FF9900">
                <a:alpha val="30000"/>
              </a:srgbClr>
            </a:solidFill>
            <a:ln w="19050" cmpd="sng">
              <a:solidFill>
                <a:srgbClr val="FF9900"/>
              </a:solidFill>
            </a:ln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Gantt!$N$3:$U$3</c15:sqref>
                  </c15:fullRef>
                </c:ext>
              </c:extLst>
              <c:f>Gantt!$N$3:$T$3</c:f>
              <c:strCache>
                <c:ptCount val="7"/>
                <c:pt idx="0">
                  <c:v>08-11-2022</c:v>
                </c:pt>
                <c:pt idx="1">
                  <c:v>15-11-2022</c:v>
                </c:pt>
                <c:pt idx="2">
                  <c:v>22-11-2022</c:v>
                </c:pt>
                <c:pt idx="3">
                  <c:v>29-11-2022</c:v>
                </c:pt>
                <c:pt idx="4">
                  <c:v>06-12-2022</c:v>
                </c:pt>
                <c:pt idx="5">
                  <c:v>13-12-2022</c:v>
                </c:pt>
                <c:pt idx="6">
                  <c:v>20-12-2022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Gantt!$N$6:$U$6</c15:sqref>
                  </c15:fullRef>
                </c:ext>
              </c:extLst>
              <c:f>Gantt!$N$6:$T$6</c:f>
              <c:numCache>
                <c:formatCode>General</c:formatCode>
                <c:ptCount val="7"/>
                <c:pt idx="0">
                  <c:v>0</c:v>
                </c:pt>
                <c:pt idx="1">
                  <c:v>23</c:v>
                </c:pt>
                <c:pt idx="2">
                  <c:v>40</c:v>
                </c:pt>
                <c:pt idx="3">
                  <c:v>60</c:v>
                </c:pt>
                <c:pt idx="4">
                  <c:v>84</c:v>
                </c:pt>
                <c:pt idx="5">
                  <c:v>99</c:v>
                </c:pt>
                <c:pt idx="6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A-4D0B-B44B-07ECCA6E2B8E}"/>
            </c:ext>
          </c:extLst>
        </c:ser>
        <c:ser>
          <c:idx val="3"/>
          <c:order val="3"/>
          <c:tx>
            <c:strRef>
              <c:f>Gantt!$M$7</c:f>
              <c:strCache>
                <c:ptCount val="1"/>
                <c:pt idx="0">
                  <c:v>Custo Real (AC)</c:v>
                </c:pt>
              </c:strCache>
            </c:strRef>
          </c:tx>
          <c:spPr>
            <a:solidFill>
              <a:srgbClr val="109618">
                <a:alpha val="30000"/>
              </a:srgbClr>
            </a:solidFill>
            <a:ln w="19050" cmpd="sng">
              <a:solidFill>
                <a:srgbClr val="109618"/>
              </a:solidFill>
            </a:ln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Gantt!$N$3:$U$3</c15:sqref>
                  </c15:fullRef>
                </c:ext>
              </c:extLst>
              <c:f>Gantt!$N$3:$T$3</c:f>
              <c:strCache>
                <c:ptCount val="7"/>
                <c:pt idx="0">
                  <c:v>08-11-2022</c:v>
                </c:pt>
                <c:pt idx="1">
                  <c:v>15-11-2022</c:v>
                </c:pt>
                <c:pt idx="2">
                  <c:v>22-11-2022</c:v>
                </c:pt>
                <c:pt idx="3">
                  <c:v>29-11-2022</c:v>
                </c:pt>
                <c:pt idx="4">
                  <c:v>06-12-2022</c:v>
                </c:pt>
                <c:pt idx="5">
                  <c:v>13-12-2022</c:v>
                </c:pt>
                <c:pt idx="6">
                  <c:v>20-12-2022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Gantt!$N$7:$U$7</c15:sqref>
                  </c15:fullRef>
                </c:ext>
              </c:extLst>
              <c:f>Gantt!$N$7:$T$7</c:f>
              <c:numCache>
                <c:formatCode>General</c:formatCode>
                <c:ptCount val="7"/>
                <c:pt idx="0">
                  <c:v>0</c:v>
                </c:pt>
                <c:pt idx="1">
                  <c:v>21</c:v>
                </c:pt>
                <c:pt idx="2">
                  <c:v>34</c:v>
                </c:pt>
                <c:pt idx="3">
                  <c:v>54</c:v>
                </c:pt>
                <c:pt idx="4">
                  <c:v>73.3</c:v>
                </c:pt>
                <c:pt idx="5">
                  <c:v>94.8</c:v>
                </c:pt>
                <c:pt idx="6">
                  <c:v>117.8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FA-4D0B-B44B-07ECCA6E2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200673"/>
        <c:axId val="277774736"/>
      </c:areaChart>
      <c:catAx>
        <c:axId val="12622006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77774736"/>
        <c:crosses val="autoZero"/>
        <c:auto val="1"/>
        <c:lblAlgn val="ctr"/>
        <c:lblOffset val="100"/>
        <c:noMultiLvlLbl val="1"/>
      </c:catAx>
      <c:valAx>
        <c:axId val="277774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2622006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3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51"/>
  <sheetViews>
    <sheetView tabSelected="1" zoomScale="97" zoomScaleNormal="100" workbookViewId="0">
      <pane xSplit="3" ySplit="7" topLeftCell="N41" activePane="bottomRight" state="frozen"/>
      <selection pane="bottomRight" activeCell="AA53" sqref="AA53"/>
      <selection pane="bottomLeft" activeCell="A8" sqref="A8"/>
      <selection pane="topRight" activeCell="D1" sqref="D1"/>
    </sheetView>
  </sheetViews>
  <sheetFormatPr defaultColWidth="14.42578125" defaultRowHeight="15.75" customHeight="1"/>
  <cols>
    <col min="1" max="1" width="29.85546875" style="24" customWidth="1"/>
    <col min="2" max="2" width="38.7109375" style="24" customWidth="1"/>
    <col min="3" max="3" width="41" style="24" customWidth="1"/>
    <col min="4" max="4" width="10.42578125" bestFit="1" customWidth="1"/>
    <col min="5" max="5" width="10.28515625" customWidth="1"/>
    <col min="6" max="8" width="10.7109375" customWidth="1"/>
    <col min="9" max="11" width="10.28515625" customWidth="1"/>
    <col min="12" max="12" width="9.5703125" customWidth="1"/>
    <col min="13" max="13" width="54.5703125" customWidth="1"/>
    <col min="14" max="27" width="6.140625" customWidth="1"/>
    <col min="28" max="28" width="2.28515625" customWidth="1"/>
  </cols>
  <sheetData>
    <row r="1" spans="1:28" ht="19.149999999999999" customHeight="1">
      <c r="A1" s="152" t="s">
        <v>0</v>
      </c>
      <c r="B1" s="166"/>
      <c r="C1" s="167"/>
      <c r="D1" s="160" t="s">
        <v>1</v>
      </c>
      <c r="E1" s="167"/>
      <c r="F1" s="167"/>
      <c r="G1" s="167"/>
      <c r="H1" s="167"/>
      <c r="I1" s="155" t="s">
        <v>2</v>
      </c>
      <c r="J1" s="167"/>
      <c r="K1" s="167"/>
      <c r="L1" s="167"/>
      <c r="M1" s="153" t="s">
        <v>3</v>
      </c>
      <c r="N1" s="162" t="s">
        <v>4</v>
      </c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3"/>
    </row>
    <row r="2" spans="1:28" ht="19.149999999999999" customHeight="1">
      <c r="A2" s="167"/>
      <c r="B2" s="161" t="s">
        <v>5</v>
      </c>
      <c r="C2" s="167"/>
      <c r="D2" s="164" t="s">
        <v>6</v>
      </c>
      <c r="E2" s="164" t="s">
        <v>7</v>
      </c>
      <c r="F2" s="165" t="s">
        <v>8</v>
      </c>
      <c r="G2" s="165" t="s">
        <v>9</v>
      </c>
      <c r="H2" s="165" t="s">
        <v>10</v>
      </c>
      <c r="I2" s="163" t="s">
        <v>11</v>
      </c>
      <c r="J2" s="163" t="s">
        <v>12</v>
      </c>
      <c r="K2" s="154" t="s">
        <v>13</v>
      </c>
      <c r="L2" s="154" t="s">
        <v>14</v>
      </c>
      <c r="M2" s="167"/>
      <c r="N2" s="69">
        <v>44873</v>
      </c>
      <c r="O2" s="69">
        <f t="shared" ref="O2:S2" si="0">N2+7</f>
        <v>44880</v>
      </c>
      <c r="P2" s="69">
        <f t="shared" si="0"/>
        <v>44887</v>
      </c>
      <c r="Q2" s="69">
        <f t="shared" si="0"/>
        <v>44894</v>
      </c>
      <c r="R2" s="69">
        <f t="shared" si="0"/>
        <v>44901</v>
      </c>
      <c r="S2" s="69">
        <f t="shared" si="0"/>
        <v>44908</v>
      </c>
      <c r="T2" s="69">
        <f t="shared" ref="T2" si="1">S2+7</f>
        <v>44915</v>
      </c>
      <c r="U2" s="68"/>
      <c r="V2" s="68"/>
      <c r="W2" s="68"/>
      <c r="X2" s="68"/>
      <c r="Y2" s="68"/>
      <c r="Z2" s="68"/>
      <c r="AA2" s="68"/>
      <c r="AB2" s="3"/>
    </row>
    <row r="3" spans="1:28" ht="19.149999999999999" customHeight="1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70" t="str">
        <f>TEXT(N2,"dd-mm-aaaa")</f>
        <v>08-11-2022</v>
      </c>
      <c r="O3" s="70" t="str">
        <f t="shared" ref="O3:AA3" si="2">TEXT(O2,"dd-mm-aaaa")</f>
        <v>15-11-2022</v>
      </c>
      <c r="P3" s="70" t="str">
        <f t="shared" si="2"/>
        <v>22-11-2022</v>
      </c>
      <c r="Q3" s="70" t="str">
        <f t="shared" si="2"/>
        <v>29-11-2022</v>
      </c>
      <c r="R3" s="70" t="str">
        <f t="shared" si="2"/>
        <v>06-12-2022</v>
      </c>
      <c r="S3" s="70" t="str">
        <f t="shared" si="2"/>
        <v>13-12-2022</v>
      </c>
      <c r="T3" s="70" t="str">
        <f t="shared" si="2"/>
        <v>20-12-2022</v>
      </c>
      <c r="U3" s="70" t="str">
        <f t="shared" ref="U3" si="3">TEXT(U2,"dd-mm-aaaa")</f>
        <v>00-01-1900</v>
      </c>
      <c r="V3" s="70" t="str">
        <f t="shared" si="2"/>
        <v>00-01-1900</v>
      </c>
      <c r="W3" s="70" t="str">
        <f t="shared" si="2"/>
        <v>00-01-1900</v>
      </c>
      <c r="X3" s="70" t="str">
        <f t="shared" si="2"/>
        <v>00-01-1900</v>
      </c>
      <c r="Y3" s="70" t="str">
        <f t="shared" si="2"/>
        <v>00-01-1900</v>
      </c>
      <c r="Z3" s="70" t="str">
        <f t="shared" si="2"/>
        <v>00-01-1900</v>
      </c>
      <c r="AA3" s="70" t="str">
        <f t="shared" si="2"/>
        <v>00-01-1900</v>
      </c>
      <c r="AB3" s="3"/>
    </row>
    <row r="4" spans="1:28" ht="12.75">
      <c r="A4" s="167"/>
      <c r="B4" s="43" t="s">
        <v>15</v>
      </c>
      <c r="C4" s="44">
        <v>44784</v>
      </c>
      <c r="D4" s="45">
        <v>44873</v>
      </c>
      <c r="E4" s="45">
        <v>44915</v>
      </c>
      <c r="F4" s="46"/>
      <c r="G4" s="47">
        <v>6</v>
      </c>
      <c r="H4" s="47">
        <v>120</v>
      </c>
      <c r="I4" s="45"/>
      <c r="J4" s="45"/>
      <c r="K4" s="48"/>
      <c r="L4" s="49"/>
      <c r="M4" s="10" t="s">
        <v>16</v>
      </c>
      <c r="N4" s="14">
        <f>6*4*5</f>
        <v>120</v>
      </c>
      <c r="O4" s="15">
        <f t="shared" ref="O4:R4" si="4">N4</f>
        <v>120</v>
      </c>
      <c r="P4" s="15">
        <f t="shared" si="4"/>
        <v>120</v>
      </c>
      <c r="Q4" s="15">
        <f t="shared" si="4"/>
        <v>120</v>
      </c>
      <c r="R4" s="15">
        <f t="shared" si="4"/>
        <v>120</v>
      </c>
      <c r="S4" s="15">
        <f t="shared" ref="S4" si="5">R4</f>
        <v>120</v>
      </c>
      <c r="T4" s="15">
        <f t="shared" ref="T4" si="6">S4</f>
        <v>120</v>
      </c>
      <c r="U4" s="15"/>
      <c r="V4" s="15"/>
      <c r="W4" s="15"/>
      <c r="X4" s="15"/>
      <c r="Y4" s="15"/>
      <c r="Z4" s="15"/>
      <c r="AA4" s="15"/>
      <c r="AB4" s="3"/>
    </row>
    <row r="5" spans="1:28" ht="12.75">
      <c r="A5" s="167"/>
      <c r="B5" s="50"/>
      <c r="C5" s="51"/>
      <c r="D5" s="51"/>
      <c r="E5" s="51"/>
      <c r="F5" s="52"/>
      <c r="G5" s="52"/>
      <c r="H5" s="53"/>
      <c r="I5" s="54"/>
      <c r="J5" s="54"/>
      <c r="K5" s="55"/>
      <c r="L5" s="56"/>
      <c r="M5" s="20" t="s">
        <v>17</v>
      </c>
      <c r="N5" s="18">
        <f t="array" aca="1" ref="N5" ca="1">SUM(IF($E$9:$E$100=N$2,$H$9:$H$100,0))</f>
        <v>0</v>
      </c>
      <c r="O5" s="19" cm="1">
        <f t="array" aca="1" ref="O5" ca="1">SUM(IF($E$9:$E$100=O$2,$H$9:$H$100,0))+N5</f>
        <v>21</v>
      </c>
      <c r="P5" s="19" cm="1">
        <f t="array" aca="1" ref="P5" ca="1">SUM(IF($E$9:$E$100=P$2,$H$9:$H$100,0))+O5</f>
        <v>40</v>
      </c>
      <c r="Q5" s="19">
        <f t="array" aca="1" ref="Q5" ca="1">SUM(IF($E$9:$E$100=Q$2,$H$9:$H$100,0))+P5</f>
        <v>60</v>
      </c>
      <c r="R5" s="19">
        <f t="array" aca="1" ref="R5" ca="1">SUM(IF($E$9:$E$100=R$2,$H$9:$H$100,0))+Q5</f>
        <v>81</v>
      </c>
      <c r="S5" s="19">
        <f t="array" aca="1" ref="S5" ca="1">SUM(IF($E$9:$E$100=S$2,$H$9:$H$100,0))+R5</f>
        <v>101</v>
      </c>
      <c r="T5" s="19">
        <f t="array" aca="1" ref="T5" ca="1">SUM(IF($E$9:$E$100=T$2,$H$9:$H$100,0))+S5</f>
        <v>119</v>
      </c>
      <c r="U5" s="19"/>
      <c r="V5" s="19"/>
      <c r="W5" s="19"/>
      <c r="X5" s="19"/>
      <c r="Y5" s="19"/>
      <c r="Z5" s="19"/>
      <c r="AA5" s="19"/>
      <c r="AB5" s="3"/>
    </row>
    <row r="6" spans="1:28" ht="12.75">
      <c r="A6" s="167"/>
      <c r="B6" s="57"/>
      <c r="C6" s="58"/>
      <c r="D6" s="59"/>
      <c r="E6" s="58"/>
      <c r="F6" s="60"/>
      <c r="G6" s="60"/>
      <c r="H6" s="61"/>
      <c r="I6" s="59"/>
      <c r="J6" s="59"/>
      <c r="K6" s="62"/>
      <c r="L6" s="63"/>
      <c r="M6" s="13" t="s">
        <v>18</v>
      </c>
      <c r="N6" s="21">
        <f t="array" ref="N6">SUM(IF(N$9:N$100="x",$H$9:$H$100,0))</f>
        <v>0</v>
      </c>
      <c r="O6" s="22" cm="1">
        <f t="array" ref="O6">SUM(IF(P$9:P$100="x",$H$9:$H$100,0))</f>
        <v>23</v>
      </c>
      <c r="P6" s="22" cm="1">
        <f t="array" ref="P6">SUM(IF(Q$9:Q$100="x",$H$9:$H$100,0))</f>
        <v>40</v>
      </c>
      <c r="Q6" s="22" cm="1">
        <f t="array" ref="Q6">SUM(IF(R$9:R$100="x",$H$9:$H$100,0))</f>
        <v>60</v>
      </c>
      <c r="R6" s="22" cm="1">
        <f t="array" ref="R6">SUM(IF(S$9:S$100="x",$H$9:$H$100,0))</f>
        <v>84</v>
      </c>
      <c r="S6" s="22" cm="1">
        <f t="array" ref="S6">SUM(IF(T$9:T$100="x",$H$9:$H$100,0))</f>
        <v>99</v>
      </c>
      <c r="T6" s="22" cm="1">
        <f t="array" ref="T6">SUM(IF(U$9:U$100="x",$H$9:$H$100,0))</f>
        <v>119</v>
      </c>
      <c r="U6" s="22"/>
      <c r="V6" s="22"/>
      <c r="W6" s="22"/>
      <c r="X6" s="22"/>
      <c r="Y6" s="22"/>
      <c r="Z6" s="22"/>
      <c r="AA6" s="22"/>
      <c r="AB6" s="3"/>
    </row>
    <row r="7" spans="1:28" ht="15">
      <c r="A7" s="7" t="s">
        <v>19</v>
      </c>
      <c r="B7" s="156" t="s">
        <v>20</v>
      </c>
      <c r="C7" s="169"/>
      <c r="D7" s="8">
        <f ca="1">MIN(D9:D100)</f>
        <v>44873</v>
      </c>
      <c r="E7" s="8">
        <f ca="1">MAX(E9:E100)</f>
        <v>44915</v>
      </c>
      <c r="F7" s="8"/>
      <c r="G7" s="9">
        <f ca="1">(E7-D7)/7</f>
        <v>6</v>
      </c>
      <c r="H7" s="9">
        <f>SUM(H9:H100)</f>
        <v>119</v>
      </c>
      <c r="I7" s="8">
        <f>IF(ISBLANK(I9),"-", _xlfn.MINIFS(I9:I100,I9:I100,"&gt;0"))</f>
        <v>44873</v>
      </c>
      <c r="J7" s="8">
        <f>IF(ISBLANK(J9),"-", _xlfn.MINIFS(J9:J100,J9:J100,"&gt;0"))</f>
        <v>44880</v>
      </c>
      <c r="K7" s="9">
        <f>SUM(K9:K100)</f>
        <v>117.8</v>
      </c>
      <c r="L7" s="9">
        <f>SUM(L9:L100)</f>
        <v>119</v>
      </c>
      <c r="M7" s="17" t="s">
        <v>21</v>
      </c>
      <c r="N7" s="11">
        <v>0</v>
      </c>
      <c r="O7" s="12">
        <f t="shared" ref="O7:T7" si="7">SUMIF(O9:O100,"&gt;0")+N7</f>
        <v>21</v>
      </c>
      <c r="P7" s="12">
        <f t="shared" si="7"/>
        <v>34</v>
      </c>
      <c r="Q7" s="12">
        <f t="shared" si="7"/>
        <v>54</v>
      </c>
      <c r="R7" s="12">
        <f t="shared" si="7"/>
        <v>73.3</v>
      </c>
      <c r="S7" s="12">
        <f t="shared" si="7"/>
        <v>94.8</v>
      </c>
      <c r="T7" s="12">
        <f t="shared" si="7"/>
        <v>117.8</v>
      </c>
      <c r="U7" s="12"/>
      <c r="V7" s="12"/>
      <c r="W7" s="12"/>
      <c r="X7" s="12"/>
      <c r="Y7" s="12"/>
      <c r="Z7" s="12"/>
      <c r="AA7" s="12"/>
      <c r="AB7" s="3"/>
    </row>
    <row r="8" spans="1:28" ht="15">
      <c r="A8" s="25" t="s">
        <v>22</v>
      </c>
      <c r="B8" s="25" t="s">
        <v>23</v>
      </c>
      <c r="C8" s="25" t="s">
        <v>24</v>
      </c>
      <c r="D8" s="158"/>
      <c r="E8" s="170"/>
      <c r="F8" s="170"/>
      <c r="G8" s="170"/>
      <c r="H8" s="170"/>
      <c r="I8" s="159"/>
      <c r="J8" s="169"/>
      <c r="K8" s="169"/>
      <c r="L8" s="169"/>
      <c r="M8" s="37" t="s">
        <v>25</v>
      </c>
      <c r="N8" s="157" t="s">
        <v>26</v>
      </c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3"/>
    </row>
    <row r="9" spans="1:28" ht="25.5" customHeight="1">
      <c r="A9" s="33" t="s">
        <v>27</v>
      </c>
      <c r="B9" s="34" t="s">
        <v>28</v>
      </c>
      <c r="C9" s="33" t="s">
        <v>29</v>
      </c>
      <c r="D9" s="71">
        <f>N2</f>
        <v>44873</v>
      </c>
      <c r="E9" s="72">
        <f t="shared" ref="E9:E21" ca="1" si="8">IF(OR(ISBLANK($N$2),ISBLANK($A9)),"",OFFSET($N$2,0,G9+MATCH(D9,$N$2:$AA$2,0)-1))</f>
        <v>44880</v>
      </c>
      <c r="F9" s="141"/>
      <c r="G9" s="142">
        <v>1</v>
      </c>
      <c r="H9" s="73">
        <v>5</v>
      </c>
      <c r="I9" s="27" cm="1">
        <f t="array" ref="I9">IFERROR(INDEX($N$2:$AA$2,1,(MATCH(1,IF(ISNUMBER($N9:$AA9),1,0),0))-1),0)</f>
        <v>44873</v>
      </c>
      <c r="J9" s="4" cm="1">
        <f t="array" ref="J9">IFERROR(INDEX($N$2:$AA$2,1,(MATCH(1,IF($N9:$AA9="x",1,0),0))-1),0)</f>
        <v>44880</v>
      </c>
      <c r="K9" s="5">
        <f t="shared" ref="K9:K15" si="9">SUMIF(N9:AA9,"&gt;0")</f>
        <v>4</v>
      </c>
      <c r="L9" s="35">
        <f>IF(J9&gt;0,H9,0)</f>
        <v>5</v>
      </c>
      <c r="M9" s="64" t="s">
        <v>30</v>
      </c>
      <c r="N9" s="36"/>
      <c r="O9" s="151">
        <v>4</v>
      </c>
      <c r="P9" s="151" t="s">
        <v>31</v>
      </c>
      <c r="Q9" s="151" t="str">
        <f t="shared" ref="Q9:Q10" si="10">IF(P9="x","x","")</f>
        <v>x</v>
      </c>
      <c r="R9" s="151" t="str">
        <f t="shared" ref="R9:AA10" si="11">IF(Q9="x","x","")</f>
        <v>x</v>
      </c>
      <c r="S9" s="151" t="str">
        <f t="shared" si="11"/>
        <v>x</v>
      </c>
      <c r="T9" s="151" t="str">
        <f t="shared" si="11"/>
        <v>x</v>
      </c>
      <c r="U9" s="151" t="str">
        <f t="shared" si="11"/>
        <v>x</v>
      </c>
      <c r="V9" s="151" t="str">
        <f t="shared" si="11"/>
        <v>x</v>
      </c>
      <c r="W9" s="151" t="str">
        <f t="shared" si="11"/>
        <v>x</v>
      </c>
      <c r="X9" s="151" t="str">
        <f t="shared" si="11"/>
        <v>x</v>
      </c>
      <c r="Y9" s="151" t="str">
        <f t="shared" si="11"/>
        <v>x</v>
      </c>
      <c r="Z9" s="151" t="str">
        <f t="shared" si="11"/>
        <v>x</v>
      </c>
      <c r="AA9" s="151" t="str">
        <f t="shared" si="11"/>
        <v>x</v>
      </c>
      <c r="AB9" s="3"/>
    </row>
    <row r="10" spans="1:28" ht="25.5">
      <c r="A10" s="33" t="s">
        <v>27</v>
      </c>
      <c r="B10" s="34" t="s">
        <v>28</v>
      </c>
      <c r="C10" s="33" t="s">
        <v>32</v>
      </c>
      <c r="D10" s="84">
        <f ca="1">IF(OR(ISBLANK($N$2),ISBLANK($A10)),"",OFFSET($N$2,0,F10+MATCH(D9,$N$2:$AA$2,0)-1))</f>
        <v>44873</v>
      </c>
      <c r="E10" s="74">
        <f t="shared" ca="1" si="8"/>
        <v>44880</v>
      </c>
      <c r="F10" s="141"/>
      <c r="G10" s="142">
        <v>1</v>
      </c>
      <c r="H10" s="73">
        <v>1</v>
      </c>
      <c r="I10" s="27" cm="1">
        <f t="array" ref="I10">IFERROR(INDEX($N$2:$AA$2,1,(MATCH(1,IF(ISNUMBER($N10:$AA10),1,0),0))-1),0)</f>
        <v>44873</v>
      </c>
      <c r="J10" s="4" cm="1">
        <f t="array" ref="J10">IFERROR(INDEX($N$2:$AA$2,1,(MATCH(1,IF($N10:$AA10="x",1,0),0))-1),0)</f>
        <v>44880</v>
      </c>
      <c r="K10" s="5">
        <f t="shared" si="9"/>
        <v>2</v>
      </c>
      <c r="L10" s="35">
        <f t="shared" ref="L10:L58" si="12">IF(J10&gt;0,H10,0)</f>
        <v>1</v>
      </c>
      <c r="M10" s="65"/>
      <c r="N10" s="36"/>
      <c r="O10" s="151">
        <v>2</v>
      </c>
      <c r="P10" s="151" t="s">
        <v>31</v>
      </c>
      <c r="Q10" s="151" t="str">
        <f t="shared" si="10"/>
        <v>x</v>
      </c>
      <c r="R10" s="151" t="str">
        <f t="shared" si="11"/>
        <v>x</v>
      </c>
      <c r="S10" s="151" t="str">
        <f t="shared" si="11"/>
        <v>x</v>
      </c>
      <c r="T10" s="151" t="str">
        <f t="shared" si="11"/>
        <v>x</v>
      </c>
      <c r="U10" s="151" t="str">
        <f t="shared" si="11"/>
        <v>x</v>
      </c>
      <c r="V10" s="151" t="str">
        <f t="shared" si="11"/>
        <v>x</v>
      </c>
      <c r="W10" s="151" t="str">
        <f t="shared" si="11"/>
        <v>x</v>
      </c>
      <c r="X10" s="151" t="str">
        <f t="shared" si="11"/>
        <v>x</v>
      </c>
      <c r="Y10" s="151" t="str">
        <f t="shared" si="11"/>
        <v>x</v>
      </c>
      <c r="Z10" s="151" t="str">
        <f t="shared" si="11"/>
        <v>x</v>
      </c>
      <c r="AA10" s="151" t="str">
        <f t="shared" si="11"/>
        <v>x</v>
      </c>
      <c r="AB10" s="3"/>
    </row>
    <row r="11" spans="1:28" ht="25.5">
      <c r="A11" s="33" t="s">
        <v>27</v>
      </c>
      <c r="B11" s="34" t="s">
        <v>28</v>
      </c>
      <c r="C11" s="33" t="s">
        <v>33</v>
      </c>
      <c r="D11" s="143">
        <f t="shared" ref="D11:D22" ca="1" si="13">IF(OR(ISBLANK($N$2),ISBLANK($A11)),"",OFFSET($N$2,0,F11+MATCH(D10,$N$2:$AA$2,0)-1))</f>
        <v>44873</v>
      </c>
      <c r="E11" s="75">
        <f t="shared" ca="1" si="8"/>
        <v>44880</v>
      </c>
      <c r="F11" s="141"/>
      <c r="G11" s="142">
        <v>1</v>
      </c>
      <c r="H11" s="73">
        <v>1</v>
      </c>
      <c r="I11" s="27" cm="1">
        <f t="array" ref="I11">IFERROR(INDEX($N$2:$AA$2,1,(MATCH(1,IF(ISNUMBER($N11:$AA11),1,0),0))-1),0)</f>
        <v>44873</v>
      </c>
      <c r="J11" s="4" cm="1">
        <f t="array" ref="J11">IFERROR(INDEX($N$2:$AA$2,1,(MATCH(1,IF($N11:$AA11="x",1,0),0))-1),0)</f>
        <v>44880</v>
      </c>
      <c r="K11" s="5">
        <f t="shared" si="9"/>
        <v>1</v>
      </c>
      <c r="L11" s="35">
        <f t="shared" si="12"/>
        <v>1</v>
      </c>
      <c r="M11" s="64"/>
      <c r="N11" s="36"/>
      <c r="O11" s="151">
        <v>1</v>
      </c>
      <c r="P11" s="151" t="s">
        <v>31</v>
      </c>
      <c r="Q11" s="151" t="str">
        <f t="shared" ref="Q11:Q17" si="14">IF(P11="x","x","")</f>
        <v>x</v>
      </c>
      <c r="R11" s="151" t="str">
        <f t="shared" ref="R11:R19" si="15">IF(Q11="x","x","")</f>
        <v>x</v>
      </c>
      <c r="S11" s="151" t="str">
        <f t="shared" ref="S11:S19" si="16">IF(R11="x","x","")</f>
        <v>x</v>
      </c>
      <c r="T11" s="151" t="str">
        <f t="shared" ref="T11:T19" si="17">IF(S11="x","x","")</f>
        <v>x</v>
      </c>
      <c r="U11" s="151" t="str">
        <f t="shared" ref="U11:U19" si="18">IF(T11="x","x","")</f>
        <v>x</v>
      </c>
      <c r="V11" s="151" t="str">
        <f t="shared" ref="V11:V19" si="19">IF(U11="x","x","")</f>
        <v>x</v>
      </c>
      <c r="W11" s="151" t="str">
        <f t="shared" ref="W11:W19" si="20">IF(V11="x","x","")</f>
        <v>x</v>
      </c>
      <c r="X11" s="151" t="str">
        <f t="shared" ref="X11:X19" si="21">IF(W11="x","x","")</f>
        <v>x</v>
      </c>
      <c r="Y11" s="151" t="str">
        <f t="shared" ref="Y11:Y19" si="22">IF(X11="x","x","")</f>
        <v>x</v>
      </c>
      <c r="Z11" s="151" t="str">
        <f t="shared" ref="Z11:Z19" si="23">IF(Y11="x","x","")</f>
        <v>x</v>
      </c>
      <c r="AA11" s="151" t="str">
        <f t="shared" ref="AA11:AA19" si="24">IF(Z11="x","x","")</f>
        <v>x</v>
      </c>
      <c r="AB11" s="3"/>
    </row>
    <row r="12" spans="1:28" ht="25.5">
      <c r="A12" s="33" t="s">
        <v>27</v>
      </c>
      <c r="B12" s="34" t="s">
        <v>28</v>
      </c>
      <c r="C12" s="33" t="s">
        <v>34</v>
      </c>
      <c r="D12" s="144">
        <f t="shared" ca="1" si="13"/>
        <v>44873</v>
      </c>
      <c r="E12" s="76">
        <f t="shared" ca="1" si="8"/>
        <v>44880</v>
      </c>
      <c r="F12" s="141"/>
      <c r="G12" s="142">
        <v>1</v>
      </c>
      <c r="H12" s="73">
        <v>1</v>
      </c>
      <c r="I12" s="27" cm="1">
        <f t="array" ref="I12">IFERROR(INDEX($N$2:$AA$2,1,(MATCH(1,IF(ISNUMBER($N12:$AA12),1,0),0))-1),0)</f>
        <v>44873</v>
      </c>
      <c r="J12" s="4" cm="1">
        <f t="array" ref="J12">IFERROR(INDEX($N$2:$AA$2,1,(MATCH(1,IF($N12:$AA12="x",1,0),0))-1),0)</f>
        <v>44880</v>
      </c>
      <c r="K12" s="5">
        <f t="shared" si="9"/>
        <v>1</v>
      </c>
      <c r="L12" s="35">
        <f t="shared" si="12"/>
        <v>1</v>
      </c>
      <c r="M12" s="64"/>
      <c r="N12" s="36"/>
      <c r="O12" s="151">
        <v>1</v>
      </c>
      <c r="P12" s="151" t="s">
        <v>31</v>
      </c>
      <c r="Q12" s="151" t="str">
        <f t="shared" si="14"/>
        <v>x</v>
      </c>
      <c r="R12" s="151" t="str">
        <f t="shared" si="15"/>
        <v>x</v>
      </c>
      <c r="S12" s="151" t="str">
        <f t="shared" si="16"/>
        <v>x</v>
      </c>
      <c r="T12" s="151" t="str">
        <f t="shared" si="17"/>
        <v>x</v>
      </c>
      <c r="U12" s="151" t="str">
        <f t="shared" si="18"/>
        <v>x</v>
      </c>
      <c r="V12" s="151" t="str">
        <f t="shared" si="19"/>
        <v>x</v>
      </c>
      <c r="W12" s="151" t="str">
        <f t="shared" si="20"/>
        <v>x</v>
      </c>
      <c r="X12" s="151" t="str">
        <f t="shared" si="21"/>
        <v>x</v>
      </c>
      <c r="Y12" s="151" t="str">
        <f t="shared" si="22"/>
        <v>x</v>
      </c>
      <c r="Z12" s="151" t="str">
        <f t="shared" si="23"/>
        <v>x</v>
      </c>
      <c r="AA12" s="151" t="str">
        <f t="shared" si="24"/>
        <v>x</v>
      </c>
      <c r="AB12" s="3"/>
    </row>
    <row r="13" spans="1:28" ht="25.5">
      <c r="A13" s="33" t="s">
        <v>27</v>
      </c>
      <c r="B13" s="34" t="s">
        <v>28</v>
      </c>
      <c r="C13" s="33" t="s">
        <v>35</v>
      </c>
      <c r="D13" s="144">
        <f t="shared" ca="1" si="13"/>
        <v>44873</v>
      </c>
      <c r="E13" s="77">
        <f t="shared" ca="1" si="8"/>
        <v>44880</v>
      </c>
      <c r="F13" s="141"/>
      <c r="G13" s="142">
        <v>1</v>
      </c>
      <c r="H13" s="73">
        <v>3</v>
      </c>
      <c r="I13" s="27" cm="1">
        <f t="array" ref="I13">IFERROR(INDEX($N$2:$AA$2,1,(MATCH(1,IF(ISNUMBER($N13:$AA13),1,0),0))-1),0)</f>
        <v>44873</v>
      </c>
      <c r="J13" s="4" cm="1">
        <f t="array" ref="J13">IFERROR(INDEX($N$2:$AA$2,1,(MATCH(1,IF($N13:$AA13="x",1,0),0))-1),0)</f>
        <v>44880</v>
      </c>
      <c r="K13" s="5">
        <f t="shared" si="9"/>
        <v>3</v>
      </c>
      <c r="L13" s="35">
        <f t="shared" si="12"/>
        <v>3</v>
      </c>
      <c r="M13" s="64"/>
      <c r="N13" s="36"/>
      <c r="O13" s="151">
        <v>3</v>
      </c>
      <c r="P13" s="151" t="s">
        <v>31</v>
      </c>
      <c r="Q13" s="151" t="str">
        <f t="shared" si="14"/>
        <v>x</v>
      </c>
      <c r="R13" s="151" t="str">
        <f t="shared" si="15"/>
        <v>x</v>
      </c>
      <c r="S13" s="151" t="str">
        <f t="shared" si="16"/>
        <v>x</v>
      </c>
      <c r="T13" s="151" t="str">
        <f t="shared" si="17"/>
        <v>x</v>
      </c>
      <c r="U13" s="151" t="str">
        <f t="shared" si="18"/>
        <v>x</v>
      </c>
      <c r="V13" s="151" t="str">
        <f t="shared" si="19"/>
        <v>x</v>
      </c>
      <c r="W13" s="151" t="str">
        <f t="shared" si="20"/>
        <v>x</v>
      </c>
      <c r="X13" s="151" t="str">
        <f t="shared" si="21"/>
        <v>x</v>
      </c>
      <c r="Y13" s="151" t="str">
        <f t="shared" si="22"/>
        <v>x</v>
      </c>
      <c r="Z13" s="151" t="str">
        <f t="shared" si="23"/>
        <v>x</v>
      </c>
      <c r="AA13" s="151" t="str">
        <f t="shared" si="24"/>
        <v>x</v>
      </c>
      <c r="AB13" s="3"/>
    </row>
    <row r="14" spans="1:28" ht="25.5">
      <c r="A14" s="33" t="s">
        <v>27</v>
      </c>
      <c r="B14" s="34" t="s">
        <v>28</v>
      </c>
      <c r="C14" s="33" t="s">
        <v>36</v>
      </c>
      <c r="D14" s="83">
        <f t="shared" ca="1" si="13"/>
        <v>44873</v>
      </c>
      <c r="E14" s="78">
        <f t="shared" ca="1" si="8"/>
        <v>44880</v>
      </c>
      <c r="F14" s="141"/>
      <c r="G14" s="142">
        <v>1</v>
      </c>
      <c r="H14" s="73">
        <v>3</v>
      </c>
      <c r="I14" s="27" cm="1">
        <f t="array" ref="I14">IFERROR(INDEX($N$2:$AA$2,1,(MATCH(1,IF(ISNUMBER($N14:$AA14),1,0),0))-1),0)</f>
        <v>44873</v>
      </c>
      <c r="J14" s="4" cm="1">
        <f t="array" ref="J14">IFERROR(INDEX($N$2:$AA$2,1,(MATCH(1,IF($N14:$AA14="x",1,0),0))-1),0)</f>
        <v>44880</v>
      </c>
      <c r="K14" s="5">
        <f t="shared" si="9"/>
        <v>3</v>
      </c>
      <c r="L14" s="35">
        <f t="shared" si="12"/>
        <v>3</v>
      </c>
      <c r="M14" s="66" t="s">
        <v>37</v>
      </c>
      <c r="N14" s="36"/>
      <c r="O14" s="151">
        <v>3</v>
      </c>
      <c r="P14" s="151" t="s">
        <v>31</v>
      </c>
      <c r="Q14" s="151" t="str">
        <f t="shared" si="14"/>
        <v>x</v>
      </c>
      <c r="R14" s="151" t="str">
        <f t="shared" si="15"/>
        <v>x</v>
      </c>
      <c r="S14" s="151" t="str">
        <f t="shared" si="16"/>
        <v>x</v>
      </c>
      <c r="T14" s="151" t="str">
        <f t="shared" si="17"/>
        <v>x</v>
      </c>
      <c r="U14" s="151" t="str">
        <f t="shared" si="18"/>
        <v>x</v>
      </c>
      <c r="V14" s="151" t="str">
        <f t="shared" si="19"/>
        <v>x</v>
      </c>
      <c r="W14" s="151" t="str">
        <f t="shared" si="20"/>
        <v>x</v>
      </c>
      <c r="X14" s="151" t="str">
        <f t="shared" si="21"/>
        <v>x</v>
      </c>
      <c r="Y14" s="151" t="str">
        <f t="shared" si="22"/>
        <v>x</v>
      </c>
      <c r="Z14" s="151" t="str">
        <f t="shared" si="23"/>
        <v>x</v>
      </c>
      <c r="AA14" s="151" t="str">
        <f t="shared" si="24"/>
        <v>x</v>
      </c>
      <c r="AB14" s="3"/>
    </row>
    <row r="15" spans="1:28" ht="25.5">
      <c r="A15" s="33" t="s">
        <v>27</v>
      </c>
      <c r="B15" s="33" t="s">
        <v>38</v>
      </c>
      <c r="C15" s="33" t="s">
        <v>39</v>
      </c>
      <c r="D15" s="145">
        <f t="shared" ca="1" si="13"/>
        <v>44873</v>
      </c>
      <c r="E15" s="79">
        <f t="shared" ca="1" si="8"/>
        <v>44880</v>
      </c>
      <c r="F15" s="141"/>
      <c r="G15" s="142">
        <v>1</v>
      </c>
      <c r="H15" s="73">
        <v>2</v>
      </c>
      <c r="I15" s="27" cm="1">
        <f t="array" ref="I15">IFERROR(INDEX($N$2:$AA$2,1,(MATCH(1,IF(ISNUMBER($N15:$AA15),1,0),0))-1),0)</f>
        <v>44873</v>
      </c>
      <c r="J15" s="4" cm="1">
        <f t="array" ref="J15">IFERROR(INDEX($N$2:$AA$2,1,(MATCH(1,IF($N15:$AA15="x",1,0),0))-1),0)</f>
        <v>44880</v>
      </c>
      <c r="K15" s="5">
        <f t="shared" si="9"/>
        <v>1</v>
      </c>
      <c r="L15" s="35">
        <f t="shared" si="12"/>
        <v>2</v>
      </c>
      <c r="M15" s="64" t="s">
        <v>40</v>
      </c>
      <c r="N15" s="36"/>
      <c r="O15" s="151">
        <v>1</v>
      </c>
      <c r="P15" s="151" t="s">
        <v>31</v>
      </c>
      <c r="Q15" s="151" t="str">
        <f t="shared" si="14"/>
        <v>x</v>
      </c>
      <c r="R15" s="151" t="str">
        <f t="shared" si="15"/>
        <v>x</v>
      </c>
      <c r="S15" s="151" t="str">
        <f t="shared" si="16"/>
        <v>x</v>
      </c>
      <c r="T15" s="151" t="str">
        <f t="shared" si="17"/>
        <v>x</v>
      </c>
      <c r="U15" s="151" t="str">
        <f t="shared" si="18"/>
        <v>x</v>
      </c>
      <c r="V15" s="151" t="str">
        <f t="shared" si="19"/>
        <v>x</v>
      </c>
      <c r="W15" s="151" t="str">
        <f t="shared" si="20"/>
        <v>x</v>
      </c>
      <c r="X15" s="151" t="str">
        <f t="shared" si="21"/>
        <v>x</v>
      </c>
      <c r="Y15" s="151" t="str">
        <f t="shared" si="22"/>
        <v>x</v>
      </c>
      <c r="Z15" s="151" t="str">
        <f t="shared" si="23"/>
        <v>x</v>
      </c>
      <c r="AA15" s="151" t="str">
        <f t="shared" si="24"/>
        <v>x</v>
      </c>
      <c r="AB15" s="3"/>
    </row>
    <row r="16" spans="1:28" ht="12.75" customHeight="1">
      <c r="A16" s="33" t="s">
        <v>27</v>
      </c>
      <c r="B16" s="33" t="s">
        <v>38</v>
      </c>
      <c r="C16" s="33" t="s">
        <v>41</v>
      </c>
      <c r="D16" s="84">
        <f t="shared" ca="1" si="13"/>
        <v>44873</v>
      </c>
      <c r="E16" s="76">
        <f t="shared" ca="1" si="8"/>
        <v>44880</v>
      </c>
      <c r="F16" s="141"/>
      <c r="G16" s="142">
        <v>1</v>
      </c>
      <c r="H16" s="73">
        <v>2</v>
      </c>
      <c r="I16" s="27" cm="1">
        <f t="array" ref="I16">IFERROR(INDEX($N$2:$AA$2,1,(MATCH(1,IF(ISNUMBER($N16:$AA16),1,0),0))-1),0)</f>
        <v>44873</v>
      </c>
      <c r="J16" s="4" cm="1">
        <f t="array" ref="J16">IFERROR(INDEX($N$2:$AA$2,1,(MATCH(1,IF($N16:$AA16="x",1,0),0))-1),0)</f>
        <v>44880</v>
      </c>
      <c r="K16" s="5">
        <f t="shared" ref="K16:K22" si="25">SUMIF(N16:AA16,"&gt;0")</f>
        <v>2</v>
      </c>
      <c r="L16" s="35">
        <f t="shared" si="12"/>
        <v>2</v>
      </c>
      <c r="M16" s="64"/>
      <c r="N16" s="36"/>
      <c r="O16" s="151">
        <v>2</v>
      </c>
      <c r="P16" s="151" t="s">
        <v>31</v>
      </c>
      <c r="Q16" s="151" t="str">
        <f t="shared" si="14"/>
        <v>x</v>
      </c>
      <c r="R16" s="151" t="str">
        <f t="shared" si="15"/>
        <v>x</v>
      </c>
      <c r="S16" s="151" t="str">
        <f t="shared" si="16"/>
        <v>x</v>
      </c>
      <c r="T16" s="151" t="str">
        <f t="shared" si="17"/>
        <v>x</v>
      </c>
      <c r="U16" s="151" t="str">
        <f t="shared" si="18"/>
        <v>x</v>
      </c>
      <c r="V16" s="151" t="str">
        <f t="shared" si="19"/>
        <v>x</v>
      </c>
      <c r="W16" s="151" t="str">
        <f t="shared" si="20"/>
        <v>x</v>
      </c>
      <c r="X16" s="151" t="str">
        <f t="shared" si="21"/>
        <v>x</v>
      </c>
      <c r="Y16" s="151" t="str">
        <f t="shared" si="22"/>
        <v>x</v>
      </c>
      <c r="Z16" s="151" t="str">
        <f t="shared" si="23"/>
        <v>x</v>
      </c>
      <c r="AA16" s="151" t="str">
        <f t="shared" si="24"/>
        <v>x</v>
      </c>
      <c r="AB16" s="3"/>
    </row>
    <row r="17" spans="1:28" ht="25.5">
      <c r="A17" s="33" t="s">
        <v>27</v>
      </c>
      <c r="B17" s="33" t="s">
        <v>38</v>
      </c>
      <c r="C17" s="33" t="s">
        <v>42</v>
      </c>
      <c r="D17" s="84">
        <f t="shared" ca="1" si="13"/>
        <v>44873</v>
      </c>
      <c r="E17" s="77">
        <f t="shared" ca="1" si="8"/>
        <v>44880</v>
      </c>
      <c r="F17" s="141"/>
      <c r="G17" s="142">
        <v>1</v>
      </c>
      <c r="H17" s="73">
        <v>3</v>
      </c>
      <c r="I17" s="27" cm="1">
        <f t="array" ref="I17">IFERROR(INDEX($N$2:$AA$2,1,(MATCH(1,IF(ISNUMBER($N17:$AA17),1,0),0))-1),0)</f>
        <v>44873</v>
      </c>
      <c r="J17" s="4" cm="1">
        <f t="array" ref="J17">IFERROR(INDEX($N$2:$AA$2,1,(MATCH(1,IF($N17:$AA17="x",1,0),0))-1),0)</f>
        <v>44880</v>
      </c>
      <c r="K17" s="5">
        <f t="shared" si="25"/>
        <v>1</v>
      </c>
      <c r="L17" s="35">
        <f t="shared" si="12"/>
        <v>3</v>
      </c>
      <c r="M17" s="64"/>
      <c r="N17" s="36"/>
      <c r="O17" s="151">
        <v>1</v>
      </c>
      <c r="P17" s="151" t="s">
        <v>31</v>
      </c>
      <c r="Q17" s="151" t="str">
        <f t="shared" si="14"/>
        <v>x</v>
      </c>
      <c r="R17" s="151" t="str">
        <f t="shared" si="15"/>
        <v>x</v>
      </c>
      <c r="S17" s="151" t="str">
        <f t="shared" si="16"/>
        <v>x</v>
      </c>
      <c r="T17" s="151" t="str">
        <f t="shared" si="17"/>
        <v>x</v>
      </c>
      <c r="U17" s="151" t="str">
        <f t="shared" si="18"/>
        <v>x</v>
      </c>
      <c r="V17" s="151" t="str">
        <f t="shared" si="19"/>
        <v>x</v>
      </c>
      <c r="W17" s="151" t="str">
        <f t="shared" si="20"/>
        <v>x</v>
      </c>
      <c r="X17" s="151" t="str">
        <f t="shared" si="21"/>
        <v>x</v>
      </c>
      <c r="Y17" s="151" t="str">
        <f t="shared" si="22"/>
        <v>x</v>
      </c>
      <c r="Z17" s="151" t="str">
        <f t="shared" si="23"/>
        <v>x</v>
      </c>
      <c r="AA17" s="151" t="str">
        <f t="shared" si="24"/>
        <v>x</v>
      </c>
      <c r="AB17" s="3"/>
    </row>
    <row r="18" spans="1:28" ht="25.5">
      <c r="A18" s="33" t="s">
        <v>27</v>
      </c>
      <c r="B18" s="33" t="s">
        <v>38</v>
      </c>
      <c r="C18" s="33" t="s">
        <v>43</v>
      </c>
      <c r="D18" s="84">
        <f ca="1">IF(OR(ISBLANK($N$2),ISBLANK($A18)),"",OFFSET($N$2,0,F18+MATCH(D17,$N$2:$AA$2,0)-1))</f>
        <v>44880</v>
      </c>
      <c r="E18" s="75">
        <f t="shared" ca="1" si="8"/>
        <v>44887</v>
      </c>
      <c r="F18" s="141">
        <v>1</v>
      </c>
      <c r="G18" s="142">
        <v>1</v>
      </c>
      <c r="H18" s="73">
        <v>2</v>
      </c>
      <c r="I18" s="27" cm="1">
        <f t="array" ref="I18">IFERROR(INDEX($N$2:$AA$2,1,(MATCH(1,IF(ISNUMBER($N18:$AA18),1,0),0))-1),0)</f>
        <v>44873</v>
      </c>
      <c r="J18" s="4" cm="1">
        <f t="array" ref="J18">IFERROR(INDEX($N$2:$AA$2,1,(MATCH(1,IF($N18:$AA18="x",1,0),0))-1),0)</f>
        <v>44880</v>
      </c>
      <c r="K18" s="5">
        <f t="shared" si="25"/>
        <v>3</v>
      </c>
      <c r="L18" s="35">
        <f t="shared" si="12"/>
        <v>2</v>
      </c>
      <c r="M18" s="66" t="s">
        <v>44</v>
      </c>
      <c r="N18" s="36"/>
      <c r="O18" s="151">
        <v>3</v>
      </c>
      <c r="P18" s="151" t="s">
        <v>31</v>
      </c>
      <c r="Q18" s="151" t="str">
        <f t="shared" ref="Q18:Q76" si="26">IF(P18="x","x","")</f>
        <v>x</v>
      </c>
      <c r="R18" s="151" t="str">
        <f t="shared" si="15"/>
        <v>x</v>
      </c>
      <c r="S18" s="151" t="str">
        <f t="shared" si="16"/>
        <v>x</v>
      </c>
      <c r="T18" s="151" t="str">
        <f t="shared" si="17"/>
        <v>x</v>
      </c>
      <c r="U18" s="151" t="str">
        <f t="shared" si="18"/>
        <v>x</v>
      </c>
      <c r="V18" s="151" t="str">
        <f t="shared" si="19"/>
        <v>x</v>
      </c>
      <c r="W18" s="151" t="str">
        <f t="shared" si="20"/>
        <v>x</v>
      </c>
      <c r="X18" s="151" t="str">
        <f t="shared" si="21"/>
        <v>x</v>
      </c>
      <c r="Y18" s="151" t="str">
        <f t="shared" si="22"/>
        <v>x</v>
      </c>
      <c r="Z18" s="151" t="str">
        <f t="shared" si="23"/>
        <v>x</v>
      </c>
      <c r="AA18" s="151" t="str">
        <f t="shared" si="24"/>
        <v>x</v>
      </c>
      <c r="AB18" s="3"/>
    </row>
    <row r="19" spans="1:28" ht="25.5">
      <c r="A19" s="33" t="s">
        <v>27</v>
      </c>
      <c r="B19" s="33" t="s">
        <v>45</v>
      </c>
      <c r="C19" s="33" t="s">
        <v>46</v>
      </c>
      <c r="D19" s="143">
        <f t="shared" ca="1" si="13"/>
        <v>44880</v>
      </c>
      <c r="E19" s="76">
        <f t="shared" ca="1" si="8"/>
        <v>44887</v>
      </c>
      <c r="F19" s="141"/>
      <c r="G19" s="142">
        <v>1</v>
      </c>
      <c r="H19" s="73">
        <v>2</v>
      </c>
      <c r="I19" s="27" cm="1">
        <f t="array" ref="I19">IFERROR(INDEX($N$2:$AA$2,1,(MATCH(1,IF(ISNUMBER($N19:$AA19),1,0),0))-1),0)</f>
        <v>44880</v>
      </c>
      <c r="J19" s="4" cm="1">
        <f t="array" ref="J19">IFERROR(INDEX($N$2:$AA$2,1,(MATCH(1,IF($N19:$AA19="x",1,0),0))-1),0)</f>
        <v>44887</v>
      </c>
      <c r="K19" s="5">
        <f t="shared" si="25"/>
        <v>1</v>
      </c>
      <c r="L19" s="35">
        <f t="shared" si="12"/>
        <v>2</v>
      </c>
      <c r="M19" s="64" t="s">
        <v>47</v>
      </c>
      <c r="N19" s="36"/>
      <c r="O19" s="151" t="str">
        <f t="shared" ref="O19:O76" si="27">IF(N19="x","x","")</f>
        <v/>
      </c>
      <c r="P19" s="151">
        <v>1</v>
      </c>
      <c r="Q19" s="151" t="s">
        <v>31</v>
      </c>
      <c r="R19" s="151" t="str">
        <f t="shared" si="15"/>
        <v>x</v>
      </c>
      <c r="S19" s="151" t="str">
        <f t="shared" si="16"/>
        <v>x</v>
      </c>
      <c r="T19" s="151" t="str">
        <f t="shared" si="17"/>
        <v>x</v>
      </c>
      <c r="U19" s="151" t="str">
        <f t="shared" si="18"/>
        <v>x</v>
      </c>
      <c r="V19" s="151" t="str">
        <f t="shared" si="19"/>
        <v>x</v>
      </c>
      <c r="W19" s="151" t="str">
        <f t="shared" si="20"/>
        <v>x</v>
      </c>
      <c r="X19" s="151" t="str">
        <f t="shared" si="21"/>
        <v>x</v>
      </c>
      <c r="Y19" s="151" t="str">
        <f t="shared" si="22"/>
        <v>x</v>
      </c>
      <c r="Z19" s="151" t="str">
        <f t="shared" si="23"/>
        <v>x</v>
      </c>
      <c r="AA19" s="151" t="str">
        <f t="shared" si="24"/>
        <v>x</v>
      </c>
      <c r="AB19" s="3"/>
    </row>
    <row r="20" spans="1:28" ht="24" customHeight="1">
      <c r="A20" s="33" t="s">
        <v>27</v>
      </c>
      <c r="B20" s="33" t="s">
        <v>45</v>
      </c>
      <c r="C20" s="33" t="s">
        <v>48</v>
      </c>
      <c r="D20" s="83">
        <f t="shared" ca="1" si="13"/>
        <v>44880</v>
      </c>
      <c r="E20" s="80">
        <f t="shared" ca="1" si="8"/>
        <v>44887</v>
      </c>
      <c r="F20" s="141"/>
      <c r="G20" s="142">
        <v>1</v>
      </c>
      <c r="H20" s="73">
        <v>2</v>
      </c>
      <c r="I20" s="27" cm="1">
        <f t="array" ref="I20">IFERROR(INDEX($N$2:$AA$2,1,(MATCH(1,IF(ISNUMBER($N20:$AA20),1,0),0))-1),0)</f>
        <v>44880</v>
      </c>
      <c r="J20" s="4" cm="1">
        <f t="array" ref="J20">IFERROR(INDEX($N$2:$AA$2,1,(MATCH(1,IF($N20:$AA20="x",1,0),0))-1),0)</f>
        <v>44887</v>
      </c>
      <c r="K20" s="5">
        <f t="shared" si="25"/>
        <v>2</v>
      </c>
      <c r="L20" s="35">
        <f t="shared" si="12"/>
        <v>2</v>
      </c>
      <c r="M20" s="64"/>
      <c r="N20" s="36"/>
      <c r="O20" s="151" t="str">
        <f t="shared" si="27"/>
        <v/>
      </c>
      <c r="P20" s="151">
        <v>2</v>
      </c>
      <c r="Q20" s="151" t="s">
        <v>31</v>
      </c>
      <c r="R20" s="151" t="str">
        <f t="shared" ref="R20:R76" si="28">IF(Q20="x","x","")</f>
        <v>x</v>
      </c>
      <c r="S20" s="151" t="str">
        <f t="shared" ref="S20:S76" si="29">IF(R20="x","x","")</f>
        <v>x</v>
      </c>
      <c r="T20" s="151" t="str">
        <f t="shared" ref="T20:T76" si="30">IF(S20="x","x","")</f>
        <v>x</v>
      </c>
      <c r="U20" s="151" t="str">
        <f t="shared" ref="U20:U76" si="31">IF(T20="x","x","")</f>
        <v>x</v>
      </c>
      <c r="V20" s="151" t="str">
        <f t="shared" ref="V20:V76" si="32">IF(U20="x","x","")</f>
        <v>x</v>
      </c>
      <c r="W20" s="151" t="str">
        <f t="shared" ref="W20:W76" si="33">IF(V20="x","x","")</f>
        <v>x</v>
      </c>
      <c r="X20" s="151" t="str">
        <f t="shared" ref="X20:X76" si="34">IF(W20="x","x","")</f>
        <v>x</v>
      </c>
      <c r="Y20" s="151" t="str">
        <f t="shared" ref="Y20:Y76" si="35">IF(X20="x","x","")</f>
        <v>x</v>
      </c>
      <c r="Z20" s="151" t="str">
        <f t="shared" ref="Z20:Z76" si="36">IF(Y20="x","x","")</f>
        <v>x</v>
      </c>
      <c r="AA20" s="151" t="str">
        <f t="shared" ref="AA20:AA76" si="37">IF(Z20="x","x","")</f>
        <v>x</v>
      </c>
      <c r="AB20" s="3"/>
    </row>
    <row r="21" spans="1:28" ht="25.5">
      <c r="A21" s="33" t="s">
        <v>27</v>
      </c>
      <c r="B21" s="33" t="s">
        <v>45</v>
      </c>
      <c r="C21" s="33" t="s">
        <v>49</v>
      </c>
      <c r="D21" s="84">
        <f t="shared" ca="1" si="13"/>
        <v>44880</v>
      </c>
      <c r="E21" s="74">
        <f t="shared" ca="1" si="8"/>
        <v>44887</v>
      </c>
      <c r="F21" s="141"/>
      <c r="G21" s="142">
        <v>1</v>
      </c>
      <c r="H21" s="73">
        <v>3</v>
      </c>
      <c r="I21" s="27" cm="1">
        <f t="array" ref="I21">IFERROR(INDEX($N$2:$AA$2,1,(MATCH(1,IF(ISNUMBER($N21:$AA21),1,0),0))-1),0)</f>
        <v>44880</v>
      </c>
      <c r="J21" s="4" cm="1">
        <f t="array" ref="J21">IFERROR(INDEX($N$2:$AA$2,1,(MATCH(1,IF($N21:$AA21="x",1,0),0))-1),0)</f>
        <v>44887</v>
      </c>
      <c r="K21" s="5">
        <f t="shared" si="25"/>
        <v>3</v>
      </c>
      <c r="L21" s="35">
        <f t="shared" si="12"/>
        <v>3</v>
      </c>
      <c r="M21" s="64"/>
      <c r="N21" s="36"/>
      <c r="O21" s="151" t="str">
        <f t="shared" si="27"/>
        <v/>
      </c>
      <c r="P21" s="151">
        <v>3</v>
      </c>
      <c r="Q21" s="151" t="s">
        <v>31</v>
      </c>
      <c r="R21" s="151" t="str">
        <f t="shared" si="28"/>
        <v>x</v>
      </c>
      <c r="S21" s="151" t="str">
        <f t="shared" si="29"/>
        <v>x</v>
      </c>
      <c r="T21" s="151" t="str">
        <f t="shared" si="30"/>
        <v>x</v>
      </c>
      <c r="U21" s="151" t="str">
        <f t="shared" si="31"/>
        <v>x</v>
      </c>
      <c r="V21" s="151" t="str">
        <f t="shared" si="32"/>
        <v>x</v>
      </c>
      <c r="W21" s="151" t="str">
        <f t="shared" si="33"/>
        <v>x</v>
      </c>
      <c r="X21" s="151" t="str">
        <f t="shared" si="34"/>
        <v>x</v>
      </c>
      <c r="Y21" s="151" t="str">
        <f t="shared" si="35"/>
        <v>x</v>
      </c>
      <c r="Z21" s="151" t="str">
        <f t="shared" si="36"/>
        <v>x</v>
      </c>
      <c r="AA21" s="151" t="str">
        <f t="shared" si="37"/>
        <v>x</v>
      </c>
      <c r="AB21" s="3"/>
    </row>
    <row r="22" spans="1:28" ht="25.5">
      <c r="A22" s="33" t="s">
        <v>27</v>
      </c>
      <c r="B22" s="33" t="s">
        <v>45</v>
      </c>
      <c r="C22" s="33" t="s">
        <v>50</v>
      </c>
      <c r="D22" s="145">
        <f t="shared" ca="1" si="13"/>
        <v>44880</v>
      </c>
      <c r="E22" s="81">
        <f t="shared" ref="E22:E68" ca="1" si="38">IF(OR(ISBLANK($N$2),ISBLANK($A22)),"",OFFSET($N$2,0,G22+MATCH(D22,$N$2:$AA$2,0)-1))</f>
        <v>44887</v>
      </c>
      <c r="F22" s="141"/>
      <c r="G22" s="142">
        <v>1</v>
      </c>
      <c r="H22" s="73">
        <v>2</v>
      </c>
      <c r="I22" s="27" cm="1">
        <f t="array" ref="I22">IFERROR(INDEX($N$2:$AA$2,1,(MATCH(1,IF(ISNUMBER($N22:$AA22),1,0),0))-1),0)</f>
        <v>44880</v>
      </c>
      <c r="J22" s="4" cm="1">
        <f t="array" ref="J22">IFERROR(INDEX($N$2:$AA$2,1,(MATCH(1,IF($N22:$AA22="x",1,0),0))-1),0)</f>
        <v>44887</v>
      </c>
      <c r="K22" s="5">
        <f t="shared" si="25"/>
        <v>1</v>
      </c>
      <c r="L22" s="35">
        <f t="shared" si="12"/>
        <v>2</v>
      </c>
      <c r="M22" s="66" t="s">
        <v>44</v>
      </c>
      <c r="N22" s="36"/>
      <c r="O22" s="151" t="str">
        <f t="shared" si="27"/>
        <v/>
      </c>
      <c r="P22" s="151">
        <v>1</v>
      </c>
      <c r="Q22" s="151" t="s">
        <v>31</v>
      </c>
      <c r="R22" s="151" t="str">
        <f t="shared" si="28"/>
        <v>x</v>
      </c>
      <c r="S22" s="151" t="str">
        <f t="shared" si="29"/>
        <v>x</v>
      </c>
      <c r="T22" s="151" t="str">
        <f t="shared" si="30"/>
        <v>x</v>
      </c>
      <c r="U22" s="151" t="str">
        <f t="shared" si="31"/>
        <v>x</v>
      </c>
      <c r="V22" s="151" t="str">
        <f t="shared" si="32"/>
        <v>x</v>
      </c>
      <c r="W22" s="151" t="str">
        <f t="shared" si="33"/>
        <v>x</v>
      </c>
      <c r="X22" s="151" t="str">
        <f t="shared" si="34"/>
        <v>x</v>
      </c>
      <c r="Y22" s="151" t="str">
        <f t="shared" si="35"/>
        <v>x</v>
      </c>
      <c r="Z22" s="151" t="str">
        <f t="shared" si="36"/>
        <v>x</v>
      </c>
      <c r="AA22" s="151" t="str">
        <f t="shared" si="37"/>
        <v>x</v>
      </c>
      <c r="AB22" s="3"/>
    </row>
    <row r="23" spans="1:28" ht="25.5">
      <c r="A23" s="33" t="s">
        <v>27</v>
      </c>
      <c r="B23" s="33" t="s">
        <v>51</v>
      </c>
      <c r="C23" s="33" t="s">
        <v>52</v>
      </c>
      <c r="D23" s="82">
        <f t="shared" ref="D23:D68" ca="1" si="39">IF(OR(ISBLANK($N$2),ISBLANK($A23)),"",OFFSET($N$2,0,F23+MATCH(D22,$N$2:$AA$2,0)-1))</f>
        <v>44880</v>
      </c>
      <c r="E23" s="78">
        <f t="shared" ca="1" si="38"/>
        <v>44887</v>
      </c>
      <c r="F23" s="141"/>
      <c r="G23" s="142">
        <v>1</v>
      </c>
      <c r="H23" s="73">
        <v>2</v>
      </c>
      <c r="I23" s="27" cm="1">
        <f t="array" ref="I23">IFERROR(INDEX($N$2:$AA$2,1,(MATCH(1,IF(ISNUMBER($N23:$AA23),1,0),0))-1),0)</f>
        <v>44880</v>
      </c>
      <c r="J23" s="4" cm="1">
        <f t="array" ref="J23">IFERROR(INDEX($N$2:$AA$2,1,(MATCH(1,IF($N23:$AA23="x",1,0),0))-1),0)</f>
        <v>44887</v>
      </c>
      <c r="K23" s="5">
        <f t="shared" ref="K23:K67" si="40">SUMIF(N23:AA23,"&gt;0")</f>
        <v>2</v>
      </c>
      <c r="L23" s="35">
        <f t="shared" si="12"/>
        <v>2</v>
      </c>
      <c r="M23" s="64"/>
      <c r="N23" s="36"/>
      <c r="O23" s="151" t="str">
        <f t="shared" si="27"/>
        <v/>
      </c>
      <c r="P23" s="151">
        <v>2</v>
      </c>
      <c r="Q23" s="151" t="s">
        <v>31</v>
      </c>
      <c r="R23" s="151" t="str">
        <f t="shared" si="28"/>
        <v>x</v>
      </c>
      <c r="S23" s="151" t="str">
        <f t="shared" si="29"/>
        <v>x</v>
      </c>
      <c r="T23" s="151" t="str">
        <f t="shared" si="30"/>
        <v>x</v>
      </c>
      <c r="U23" s="151" t="str">
        <f t="shared" si="31"/>
        <v>x</v>
      </c>
      <c r="V23" s="151" t="str">
        <f t="shared" si="32"/>
        <v>x</v>
      </c>
      <c r="W23" s="151" t="str">
        <f t="shared" si="33"/>
        <v>x</v>
      </c>
      <c r="X23" s="151" t="str">
        <f t="shared" si="34"/>
        <v>x</v>
      </c>
      <c r="Y23" s="151" t="str">
        <f t="shared" si="35"/>
        <v>x</v>
      </c>
      <c r="Z23" s="151" t="str">
        <f t="shared" si="36"/>
        <v>x</v>
      </c>
      <c r="AA23" s="151" t="str">
        <f t="shared" si="37"/>
        <v>x</v>
      </c>
      <c r="AB23" s="3"/>
    </row>
    <row r="24" spans="1:28" ht="25.5">
      <c r="A24" s="33" t="s">
        <v>27</v>
      </c>
      <c r="B24" s="33" t="s">
        <v>51</v>
      </c>
      <c r="C24" s="33" t="s">
        <v>53</v>
      </c>
      <c r="D24" s="83">
        <f t="shared" ca="1" si="39"/>
        <v>44880</v>
      </c>
      <c r="E24" s="80">
        <f t="shared" ca="1" si="38"/>
        <v>44887</v>
      </c>
      <c r="F24" s="141"/>
      <c r="G24" s="142">
        <v>1</v>
      </c>
      <c r="H24" s="73">
        <v>2</v>
      </c>
      <c r="I24" s="27" cm="1">
        <f t="array" ref="I24">IFERROR(INDEX($N$2:$AA$2,1,(MATCH(1,IF(ISNUMBER($N24:$AA24),1,0),0))-1),0)</f>
        <v>44880</v>
      </c>
      <c r="J24" s="4" cm="1">
        <f t="array" ref="J24">IFERROR(INDEX($N$2:$AA$2,1,(MATCH(1,IF($N24:$AA24="x",1,0),0))-1),0)</f>
        <v>44887</v>
      </c>
      <c r="K24" s="5">
        <f t="shared" si="40"/>
        <v>1</v>
      </c>
      <c r="L24" s="35">
        <f t="shared" si="12"/>
        <v>2</v>
      </c>
      <c r="M24" s="64"/>
      <c r="N24" s="36"/>
      <c r="O24" s="151" t="str">
        <f t="shared" si="27"/>
        <v/>
      </c>
      <c r="P24" s="151">
        <v>1</v>
      </c>
      <c r="Q24" s="151" t="s">
        <v>31</v>
      </c>
      <c r="R24" s="151" t="str">
        <f t="shared" si="28"/>
        <v>x</v>
      </c>
      <c r="S24" s="151" t="str">
        <f t="shared" si="29"/>
        <v>x</v>
      </c>
      <c r="T24" s="151" t="str">
        <f t="shared" si="30"/>
        <v>x</v>
      </c>
      <c r="U24" s="151" t="str">
        <f t="shared" si="31"/>
        <v>x</v>
      </c>
      <c r="V24" s="151" t="str">
        <f t="shared" si="32"/>
        <v>x</v>
      </c>
      <c r="W24" s="151" t="str">
        <f t="shared" si="33"/>
        <v>x</v>
      </c>
      <c r="X24" s="151" t="str">
        <f t="shared" si="34"/>
        <v>x</v>
      </c>
      <c r="Y24" s="151" t="str">
        <f t="shared" si="35"/>
        <v>x</v>
      </c>
      <c r="Z24" s="151" t="str">
        <f t="shared" si="36"/>
        <v>x</v>
      </c>
      <c r="AA24" s="151" t="str">
        <f t="shared" si="37"/>
        <v>x</v>
      </c>
      <c r="AB24" s="3"/>
    </row>
    <row r="25" spans="1:28" ht="25.5">
      <c r="A25" s="33" t="s">
        <v>27</v>
      </c>
      <c r="B25" s="33" t="s">
        <v>51</v>
      </c>
      <c r="C25" s="33" t="s">
        <v>54</v>
      </c>
      <c r="D25" s="84">
        <f t="shared" ca="1" si="39"/>
        <v>44880</v>
      </c>
      <c r="E25" s="74">
        <f t="shared" ca="1" si="38"/>
        <v>44887</v>
      </c>
      <c r="F25" s="141"/>
      <c r="G25" s="142">
        <v>1</v>
      </c>
      <c r="H25" s="73">
        <v>2</v>
      </c>
      <c r="I25" s="27" cm="1">
        <f t="array" ref="I25">IFERROR(INDEX($N$2:$AA$2,1,(MATCH(1,IF(ISNUMBER($N25:$AA25),1,0),0))-1),0)</f>
        <v>44880</v>
      </c>
      <c r="J25" s="4" cm="1">
        <f t="array" ref="J25">IFERROR(INDEX($N$2:$AA$2,1,(MATCH(1,IF($N25:$AA25="x",1,0),0))-1),0)</f>
        <v>44887</v>
      </c>
      <c r="K25" s="5">
        <f t="shared" si="40"/>
        <v>1</v>
      </c>
      <c r="L25" s="35">
        <f t="shared" si="12"/>
        <v>2</v>
      </c>
      <c r="M25" s="66" t="s">
        <v>44</v>
      </c>
      <c r="N25" s="36"/>
      <c r="O25" s="151" t="str">
        <f t="shared" si="27"/>
        <v/>
      </c>
      <c r="P25" s="151">
        <v>1</v>
      </c>
      <c r="Q25" s="151" t="s">
        <v>31</v>
      </c>
      <c r="R25" s="151" t="str">
        <f t="shared" si="28"/>
        <v>x</v>
      </c>
      <c r="S25" s="151" t="str">
        <f t="shared" si="29"/>
        <v>x</v>
      </c>
      <c r="T25" s="151" t="str">
        <f t="shared" si="30"/>
        <v>x</v>
      </c>
      <c r="U25" s="151" t="str">
        <f t="shared" si="31"/>
        <v>x</v>
      </c>
      <c r="V25" s="151" t="str">
        <f t="shared" si="32"/>
        <v>x</v>
      </c>
      <c r="W25" s="151" t="str">
        <f t="shared" si="33"/>
        <v>x</v>
      </c>
      <c r="X25" s="151" t="str">
        <f t="shared" si="34"/>
        <v>x</v>
      </c>
      <c r="Y25" s="151" t="str">
        <f t="shared" si="35"/>
        <v>x</v>
      </c>
      <c r="Z25" s="151" t="str">
        <f t="shared" si="36"/>
        <v>x</v>
      </c>
      <c r="AA25" s="151" t="str">
        <f t="shared" si="37"/>
        <v>x</v>
      </c>
      <c r="AB25" s="3"/>
    </row>
    <row r="26" spans="1:28" ht="12.75" customHeight="1">
      <c r="A26" s="32" t="s">
        <v>55</v>
      </c>
      <c r="B26" s="32" t="s">
        <v>56</v>
      </c>
      <c r="C26" s="32" t="s">
        <v>57</v>
      </c>
      <c r="D26" s="85">
        <f t="shared" ca="1" si="39"/>
        <v>44880</v>
      </c>
      <c r="E26" s="86">
        <f t="shared" ca="1" si="38"/>
        <v>44887</v>
      </c>
      <c r="F26" s="146"/>
      <c r="G26" s="147">
        <v>1</v>
      </c>
      <c r="H26" s="87">
        <v>2</v>
      </c>
      <c r="I26" s="27" cm="1">
        <f t="array" ref="I26">IFERROR(INDEX($N$2:$AA$2,1,(MATCH(1,IF(ISNUMBER($N26:$AA26),1,0),0))-1),0)</f>
        <v>44880</v>
      </c>
      <c r="J26" s="4" cm="1">
        <f t="array" ref="J26">IFERROR(INDEX($N$2:$AA$2,1,(MATCH(1,IF($N26:$AA26="x",1,0),0))-1),0)</f>
        <v>44887</v>
      </c>
      <c r="K26" s="5">
        <f t="shared" si="40"/>
        <v>2</v>
      </c>
      <c r="L26" s="35">
        <f t="shared" si="12"/>
        <v>2</v>
      </c>
      <c r="M26" s="64" t="s">
        <v>58</v>
      </c>
      <c r="N26" s="36"/>
      <c r="O26" s="151" t="str">
        <f t="shared" si="27"/>
        <v/>
      </c>
      <c r="P26" s="151">
        <v>2</v>
      </c>
      <c r="Q26" s="151" t="s">
        <v>31</v>
      </c>
      <c r="R26" s="151" t="str">
        <f t="shared" si="28"/>
        <v>x</v>
      </c>
      <c r="S26" s="151" t="str">
        <f t="shared" si="29"/>
        <v>x</v>
      </c>
      <c r="T26" s="151" t="str">
        <f t="shared" si="30"/>
        <v>x</v>
      </c>
      <c r="U26" s="151" t="str">
        <f t="shared" si="31"/>
        <v>x</v>
      </c>
      <c r="V26" s="151" t="str">
        <f t="shared" si="32"/>
        <v>x</v>
      </c>
      <c r="W26" s="151" t="str">
        <f t="shared" si="33"/>
        <v>x</v>
      </c>
      <c r="X26" s="151" t="str">
        <f t="shared" si="34"/>
        <v>x</v>
      </c>
      <c r="Y26" s="151" t="str">
        <f t="shared" si="35"/>
        <v>x</v>
      </c>
      <c r="Z26" s="151" t="str">
        <f t="shared" si="36"/>
        <v>x</v>
      </c>
      <c r="AA26" s="151" t="str">
        <f t="shared" si="37"/>
        <v>x</v>
      </c>
      <c r="AB26" s="3"/>
    </row>
    <row r="27" spans="1:28" ht="12.75" customHeight="1">
      <c r="A27" s="32" t="s">
        <v>55</v>
      </c>
      <c r="B27" s="32" t="s">
        <v>56</v>
      </c>
      <c r="C27" s="32" t="s">
        <v>59</v>
      </c>
      <c r="D27" s="88">
        <f t="shared" ca="1" si="39"/>
        <v>44887</v>
      </c>
      <c r="E27" s="89">
        <f t="shared" ca="1" si="38"/>
        <v>44894</v>
      </c>
      <c r="F27" s="146">
        <v>1</v>
      </c>
      <c r="G27" s="147">
        <v>1</v>
      </c>
      <c r="H27" s="87">
        <v>3</v>
      </c>
      <c r="I27" s="27" cm="1">
        <f t="array" ref="I27">IFERROR(INDEX($N$2:$AA$2,1,(MATCH(1,IF(ISNUMBER($N27:$AA27),1,0),0))-1),0)</f>
        <v>44887</v>
      </c>
      <c r="J27" s="4" cm="1">
        <f t="array" ref="J27">IFERROR(INDEX($N$2:$AA$2,1,(MATCH(1,IF($N27:$AA27="x",1,0),0))-1),0)</f>
        <v>44894</v>
      </c>
      <c r="K27" s="5">
        <f t="shared" si="40"/>
        <v>3</v>
      </c>
      <c r="L27" s="35">
        <f t="shared" si="12"/>
        <v>3</v>
      </c>
      <c r="M27" s="64"/>
      <c r="N27" s="36"/>
      <c r="O27" s="151" t="str">
        <f t="shared" si="27"/>
        <v/>
      </c>
      <c r="P27" s="151" t="str">
        <f t="shared" ref="P27:P76" si="41">IF(O27="x","x","")</f>
        <v/>
      </c>
      <c r="Q27" s="151">
        <v>3</v>
      </c>
      <c r="R27" s="151" t="s">
        <v>31</v>
      </c>
      <c r="S27" s="151" t="str">
        <f t="shared" si="29"/>
        <v>x</v>
      </c>
      <c r="T27" s="151" t="str">
        <f t="shared" si="30"/>
        <v>x</v>
      </c>
      <c r="U27" s="151" t="str">
        <f t="shared" si="31"/>
        <v>x</v>
      </c>
      <c r="V27" s="151" t="str">
        <f t="shared" si="32"/>
        <v>x</v>
      </c>
      <c r="W27" s="151" t="str">
        <f t="shared" si="33"/>
        <v>x</v>
      </c>
      <c r="X27" s="151" t="str">
        <f t="shared" si="34"/>
        <v>x</v>
      </c>
      <c r="Y27" s="151" t="str">
        <f t="shared" si="35"/>
        <v>x</v>
      </c>
      <c r="Z27" s="151" t="str">
        <f t="shared" si="36"/>
        <v>x</v>
      </c>
      <c r="AA27" s="151" t="str">
        <f t="shared" si="37"/>
        <v>x</v>
      </c>
      <c r="AB27" s="3"/>
    </row>
    <row r="28" spans="1:28" ht="12.75" customHeight="1">
      <c r="A28" s="32" t="s">
        <v>55</v>
      </c>
      <c r="B28" s="32" t="s">
        <v>56</v>
      </c>
      <c r="C28" s="32" t="s">
        <v>60</v>
      </c>
      <c r="D28" s="90">
        <f t="shared" ca="1" si="39"/>
        <v>44887</v>
      </c>
      <c r="E28" s="91">
        <f t="shared" ca="1" si="38"/>
        <v>44894</v>
      </c>
      <c r="F28" s="146"/>
      <c r="G28" s="147">
        <v>1</v>
      </c>
      <c r="H28" s="87">
        <v>3</v>
      </c>
      <c r="I28" s="27" cm="1">
        <f t="array" ref="I28">IFERROR(INDEX($N$2:$AA$2,1,(MATCH(1,IF(ISNUMBER($N28:$AA28),1,0),0))-1),0)</f>
        <v>44887</v>
      </c>
      <c r="J28" s="4" cm="1">
        <f t="array" ref="J28">IFERROR(INDEX($N$2:$AA$2,1,(MATCH(1,IF($N28:$AA28="x",1,0),0))-1),0)</f>
        <v>44894</v>
      </c>
      <c r="K28" s="5">
        <f t="shared" si="40"/>
        <v>3</v>
      </c>
      <c r="L28" s="35">
        <f t="shared" si="12"/>
        <v>3</v>
      </c>
      <c r="M28" s="66" t="s">
        <v>44</v>
      </c>
      <c r="N28" s="36"/>
      <c r="O28" s="151" t="str">
        <f t="shared" si="27"/>
        <v/>
      </c>
      <c r="P28" s="151" t="str">
        <f t="shared" si="41"/>
        <v/>
      </c>
      <c r="Q28" s="151">
        <v>3</v>
      </c>
      <c r="R28" s="151" t="s">
        <v>31</v>
      </c>
      <c r="S28" s="151" t="str">
        <f t="shared" si="29"/>
        <v>x</v>
      </c>
      <c r="T28" s="151" t="str">
        <f t="shared" si="30"/>
        <v>x</v>
      </c>
      <c r="U28" s="151" t="str">
        <f t="shared" si="31"/>
        <v>x</v>
      </c>
      <c r="V28" s="151" t="str">
        <f t="shared" si="32"/>
        <v>x</v>
      </c>
      <c r="W28" s="151" t="str">
        <f t="shared" si="33"/>
        <v>x</v>
      </c>
      <c r="X28" s="151" t="str">
        <f t="shared" si="34"/>
        <v>x</v>
      </c>
      <c r="Y28" s="151" t="str">
        <f t="shared" si="35"/>
        <v>x</v>
      </c>
      <c r="Z28" s="151" t="str">
        <f t="shared" si="36"/>
        <v>x</v>
      </c>
      <c r="AA28" s="151" t="str">
        <f t="shared" si="37"/>
        <v>x</v>
      </c>
      <c r="AB28" s="3"/>
    </row>
    <row r="29" spans="1:28" ht="25.5">
      <c r="A29" s="32" t="s">
        <v>55</v>
      </c>
      <c r="B29" s="32" t="s">
        <v>61</v>
      </c>
      <c r="C29" s="32" t="s">
        <v>62</v>
      </c>
      <c r="D29" s="85">
        <f t="shared" ca="1" si="39"/>
        <v>44887</v>
      </c>
      <c r="E29" s="92">
        <f t="shared" ca="1" si="38"/>
        <v>44894</v>
      </c>
      <c r="F29" s="148"/>
      <c r="G29" s="147">
        <v>1</v>
      </c>
      <c r="H29" s="87">
        <v>2</v>
      </c>
      <c r="I29" s="27" cm="1">
        <f t="array" ref="I29">IFERROR(INDEX($N$2:$AA$2,1,(MATCH(1,IF(ISNUMBER($N29:$AA29),1,0),0))-1),0)</f>
        <v>44887</v>
      </c>
      <c r="J29" s="4" cm="1">
        <f t="array" ref="J29">IFERROR(INDEX($N$2:$AA$2,1,(MATCH(1,IF($N29:$AA29="x",1,0),0))-1),0)</f>
        <v>44894</v>
      </c>
      <c r="K29" s="5">
        <f t="shared" si="40"/>
        <v>2</v>
      </c>
      <c r="L29" s="35">
        <f t="shared" si="12"/>
        <v>2</v>
      </c>
      <c r="M29" s="64" t="s">
        <v>63</v>
      </c>
      <c r="N29" s="36"/>
      <c r="O29" s="151" t="str">
        <f t="shared" si="27"/>
        <v/>
      </c>
      <c r="P29" s="151" t="str">
        <f t="shared" si="41"/>
        <v/>
      </c>
      <c r="Q29" s="151">
        <v>2</v>
      </c>
      <c r="R29" s="151" t="s">
        <v>31</v>
      </c>
      <c r="S29" s="151" t="str">
        <f t="shared" si="29"/>
        <v>x</v>
      </c>
      <c r="T29" s="151" t="str">
        <f t="shared" si="30"/>
        <v>x</v>
      </c>
      <c r="U29" s="151" t="str">
        <f t="shared" si="31"/>
        <v>x</v>
      </c>
      <c r="V29" s="151" t="str">
        <f t="shared" si="32"/>
        <v>x</v>
      </c>
      <c r="W29" s="151" t="str">
        <f t="shared" si="33"/>
        <v>x</v>
      </c>
      <c r="X29" s="151" t="str">
        <f t="shared" si="34"/>
        <v>x</v>
      </c>
      <c r="Y29" s="151" t="str">
        <f t="shared" si="35"/>
        <v>x</v>
      </c>
      <c r="Z29" s="151" t="str">
        <f t="shared" si="36"/>
        <v>x</v>
      </c>
      <c r="AA29" s="151" t="str">
        <f t="shared" si="37"/>
        <v>x</v>
      </c>
      <c r="AB29" s="3"/>
    </row>
    <row r="30" spans="1:28" ht="25.5">
      <c r="A30" s="32" t="s">
        <v>55</v>
      </c>
      <c r="B30" s="32" t="s">
        <v>61</v>
      </c>
      <c r="C30" s="32" t="s">
        <v>64</v>
      </c>
      <c r="D30" s="93">
        <f t="shared" ca="1" si="39"/>
        <v>44887</v>
      </c>
      <c r="E30" s="94">
        <f t="shared" ca="1" si="38"/>
        <v>44894</v>
      </c>
      <c r="F30" s="148"/>
      <c r="G30" s="147">
        <v>1</v>
      </c>
      <c r="H30" s="87">
        <v>2</v>
      </c>
      <c r="I30" s="27" cm="1">
        <f t="array" ref="I30">IFERROR(INDEX($N$2:$AA$2,1,(MATCH(1,IF(ISNUMBER($N30:$AA30),1,0),0))-1),0)</f>
        <v>44887</v>
      </c>
      <c r="J30" s="4" cm="1">
        <f t="array" ref="J30">IFERROR(INDEX($N$2:$AA$2,1,(MATCH(1,IF($N30:$AA30="x",1,0),0))-1),0)</f>
        <v>44894</v>
      </c>
      <c r="K30" s="5">
        <f t="shared" si="40"/>
        <v>2</v>
      </c>
      <c r="L30" s="35">
        <f t="shared" si="12"/>
        <v>2</v>
      </c>
      <c r="M30" s="64" t="s">
        <v>63</v>
      </c>
      <c r="N30" s="36"/>
      <c r="O30" s="151" t="str">
        <f t="shared" si="27"/>
        <v/>
      </c>
      <c r="P30" s="151" t="str">
        <f t="shared" si="41"/>
        <v/>
      </c>
      <c r="Q30" s="151">
        <v>2</v>
      </c>
      <c r="R30" s="151" t="s">
        <v>31</v>
      </c>
      <c r="S30" s="151" t="str">
        <f t="shared" si="29"/>
        <v>x</v>
      </c>
      <c r="T30" s="151" t="str">
        <f t="shared" si="30"/>
        <v>x</v>
      </c>
      <c r="U30" s="151" t="str">
        <f t="shared" si="31"/>
        <v>x</v>
      </c>
      <c r="V30" s="151" t="str">
        <f t="shared" si="32"/>
        <v>x</v>
      </c>
      <c r="W30" s="151" t="str">
        <f t="shared" si="33"/>
        <v>x</v>
      </c>
      <c r="X30" s="151" t="str">
        <f t="shared" si="34"/>
        <v>x</v>
      </c>
      <c r="Y30" s="151" t="str">
        <f t="shared" si="35"/>
        <v>x</v>
      </c>
      <c r="Z30" s="151" t="str">
        <f t="shared" si="36"/>
        <v>x</v>
      </c>
      <c r="AA30" s="151" t="str">
        <f t="shared" si="37"/>
        <v>x</v>
      </c>
      <c r="AB30" s="3"/>
    </row>
    <row r="31" spans="1:28" ht="25.5">
      <c r="A31" s="32" t="s">
        <v>55</v>
      </c>
      <c r="B31" s="32" t="s">
        <v>61</v>
      </c>
      <c r="C31" s="32" t="s">
        <v>65</v>
      </c>
      <c r="D31" s="88">
        <f t="shared" ca="1" si="39"/>
        <v>44887</v>
      </c>
      <c r="E31" s="89">
        <f t="shared" ca="1" si="38"/>
        <v>44894</v>
      </c>
      <c r="F31" s="148"/>
      <c r="G31" s="147">
        <v>1</v>
      </c>
      <c r="H31" s="87">
        <v>2</v>
      </c>
      <c r="I31" s="27" cm="1">
        <f t="array" ref="I31">IFERROR(INDEX($N$2:$AA$2,1,(MATCH(1,IF(ISNUMBER($N31:$AA31),1,0),0))-1),0)</f>
        <v>44887</v>
      </c>
      <c r="J31" s="4" cm="1">
        <f t="array" ref="J31">IFERROR(INDEX($N$2:$AA$2,1,(MATCH(1,IF($N31:$AA31="x",1,0),0))-1),0)</f>
        <v>44894</v>
      </c>
      <c r="K31" s="5">
        <f t="shared" si="40"/>
        <v>2</v>
      </c>
      <c r="L31" s="35">
        <f t="shared" si="12"/>
        <v>2</v>
      </c>
      <c r="M31" s="64" t="s">
        <v>63</v>
      </c>
      <c r="N31" s="36"/>
      <c r="O31" s="151" t="str">
        <f t="shared" si="27"/>
        <v/>
      </c>
      <c r="P31" s="151" t="str">
        <f t="shared" si="41"/>
        <v/>
      </c>
      <c r="Q31" s="151">
        <v>2</v>
      </c>
      <c r="R31" s="151" t="s">
        <v>31</v>
      </c>
      <c r="S31" s="151" t="str">
        <f t="shared" si="29"/>
        <v>x</v>
      </c>
      <c r="T31" s="151" t="str">
        <f t="shared" si="30"/>
        <v>x</v>
      </c>
      <c r="U31" s="151" t="str">
        <f t="shared" si="31"/>
        <v>x</v>
      </c>
      <c r="V31" s="151" t="str">
        <f t="shared" si="32"/>
        <v>x</v>
      </c>
      <c r="W31" s="151" t="str">
        <f t="shared" si="33"/>
        <v>x</v>
      </c>
      <c r="X31" s="151" t="str">
        <f t="shared" si="34"/>
        <v>x</v>
      </c>
      <c r="Y31" s="151" t="str">
        <f t="shared" si="35"/>
        <v>x</v>
      </c>
      <c r="Z31" s="151" t="str">
        <f t="shared" si="36"/>
        <v>x</v>
      </c>
      <c r="AA31" s="151" t="str">
        <f t="shared" si="37"/>
        <v>x</v>
      </c>
      <c r="AB31" s="3"/>
    </row>
    <row r="32" spans="1:28" ht="51">
      <c r="A32" s="32" t="s">
        <v>55</v>
      </c>
      <c r="B32" s="32" t="s">
        <v>61</v>
      </c>
      <c r="C32" s="32" t="s">
        <v>66</v>
      </c>
      <c r="D32" s="95">
        <f t="shared" ca="1" si="39"/>
        <v>44887</v>
      </c>
      <c r="E32" s="92">
        <f t="shared" ca="1" si="38"/>
        <v>44894</v>
      </c>
      <c r="F32" s="148"/>
      <c r="G32" s="147">
        <v>1</v>
      </c>
      <c r="H32" s="87">
        <v>5</v>
      </c>
      <c r="I32" s="27" cm="1">
        <f t="array" ref="I32">IFERROR(INDEX($N$2:$AA$2,1,(MATCH(1,IF(ISNUMBER($N32:$AA32),1,0),0))-1),0)</f>
        <v>44887</v>
      </c>
      <c r="J32" s="4" cm="1">
        <f t="array" ref="J32">IFERROR(INDEX($N$2:$AA$2,1,(MATCH(1,IF($N32:$AA32="x",1,0),0))-1),0)</f>
        <v>44894</v>
      </c>
      <c r="K32" s="5">
        <f t="shared" si="40"/>
        <v>5</v>
      </c>
      <c r="L32" s="35">
        <f t="shared" si="12"/>
        <v>5</v>
      </c>
      <c r="M32" s="64" t="s">
        <v>67</v>
      </c>
      <c r="N32" s="36"/>
      <c r="O32" s="151" t="str">
        <f t="shared" si="27"/>
        <v/>
      </c>
      <c r="P32" s="151" t="str">
        <f t="shared" si="41"/>
        <v/>
      </c>
      <c r="Q32" s="151">
        <v>5</v>
      </c>
      <c r="R32" s="151" t="s">
        <v>31</v>
      </c>
      <c r="S32" s="151" t="str">
        <f t="shared" si="29"/>
        <v>x</v>
      </c>
      <c r="T32" s="151" t="str">
        <f t="shared" si="30"/>
        <v>x</v>
      </c>
      <c r="U32" s="151" t="str">
        <f t="shared" si="31"/>
        <v>x</v>
      </c>
      <c r="V32" s="151" t="str">
        <f t="shared" si="32"/>
        <v>x</v>
      </c>
      <c r="W32" s="151" t="str">
        <f t="shared" si="33"/>
        <v>x</v>
      </c>
      <c r="X32" s="151" t="str">
        <f t="shared" si="34"/>
        <v>x</v>
      </c>
      <c r="Y32" s="151" t="str">
        <f t="shared" si="35"/>
        <v>x</v>
      </c>
      <c r="Z32" s="151" t="str">
        <f t="shared" si="36"/>
        <v>x</v>
      </c>
      <c r="AA32" s="151" t="str">
        <f t="shared" si="37"/>
        <v>x</v>
      </c>
      <c r="AB32" s="3"/>
    </row>
    <row r="33" spans="1:28" ht="25.5">
      <c r="A33" s="32" t="s">
        <v>55</v>
      </c>
      <c r="B33" s="32" t="s">
        <v>61</v>
      </c>
      <c r="C33" s="32" t="s">
        <v>68</v>
      </c>
      <c r="D33" s="90">
        <f t="shared" ca="1" si="39"/>
        <v>44887</v>
      </c>
      <c r="E33" s="86">
        <f t="shared" ca="1" si="38"/>
        <v>44894</v>
      </c>
      <c r="F33" s="148"/>
      <c r="G33" s="147">
        <v>1</v>
      </c>
      <c r="H33" s="87">
        <v>3</v>
      </c>
      <c r="I33" s="27" cm="1">
        <f t="array" ref="I33">IFERROR(INDEX($N$2:$AA$2,1,(MATCH(1,IF(ISNUMBER($N33:$AA33),1,0),0))-1),0)</f>
        <v>44887</v>
      </c>
      <c r="J33" s="4" cm="1">
        <f t="array" ref="J33">IFERROR(INDEX($N$2:$AA$2,1,(MATCH(1,IF($N33:$AA33="x",1,0),0))-1),0)</f>
        <v>44894</v>
      </c>
      <c r="K33" s="5">
        <f t="shared" si="40"/>
        <v>3</v>
      </c>
      <c r="L33" s="35">
        <f t="shared" si="12"/>
        <v>3</v>
      </c>
      <c r="M33" s="64" t="s">
        <v>63</v>
      </c>
      <c r="N33" s="36"/>
      <c r="O33" s="151" t="str">
        <f t="shared" si="27"/>
        <v/>
      </c>
      <c r="P33" s="151" t="str">
        <f t="shared" si="41"/>
        <v/>
      </c>
      <c r="Q33" s="151">
        <v>3</v>
      </c>
      <c r="R33" s="151" t="s">
        <v>31</v>
      </c>
      <c r="S33" s="151" t="str">
        <f t="shared" si="29"/>
        <v>x</v>
      </c>
      <c r="T33" s="151" t="str">
        <f t="shared" si="30"/>
        <v>x</v>
      </c>
      <c r="U33" s="151" t="str">
        <f t="shared" si="31"/>
        <v>x</v>
      </c>
      <c r="V33" s="151" t="str">
        <f t="shared" si="32"/>
        <v>x</v>
      </c>
      <c r="W33" s="151" t="str">
        <f t="shared" si="33"/>
        <v>x</v>
      </c>
      <c r="X33" s="151" t="str">
        <f t="shared" si="34"/>
        <v>x</v>
      </c>
      <c r="Y33" s="151" t="str">
        <f t="shared" si="35"/>
        <v>x</v>
      </c>
      <c r="Z33" s="151" t="str">
        <f t="shared" si="36"/>
        <v>x</v>
      </c>
      <c r="AA33" s="151" t="str">
        <f t="shared" si="37"/>
        <v>x</v>
      </c>
      <c r="AB33" s="3"/>
    </row>
    <row r="34" spans="1:28" ht="25.5">
      <c r="A34" s="32" t="s">
        <v>55</v>
      </c>
      <c r="B34" s="32" t="s">
        <v>61</v>
      </c>
      <c r="C34" s="32" t="s">
        <v>69</v>
      </c>
      <c r="D34" s="85">
        <f t="shared" ca="1" si="39"/>
        <v>44894</v>
      </c>
      <c r="E34" s="86">
        <f t="shared" ca="1" si="38"/>
        <v>44901</v>
      </c>
      <c r="F34" s="148">
        <v>1</v>
      </c>
      <c r="G34" s="147">
        <v>1</v>
      </c>
      <c r="H34" s="87">
        <v>3</v>
      </c>
      <c r="I34" s="27" cm="1">
        <f t="array" ref="I34">IFERROR(INDEX($N$2:$AA$2,1,(MATCH(1,IF(ISNUMBER($N34:$AA34),1,0),0))-1),0)</f>
        <v>44894</v>
      </c>
      <c r="J34" s="4" cm="1">
        <f t="array" ref="J34">IFERROR(INDEX($N$2:$AA$2,1,(MATCH(1,IF($N34:$AA34="x",1,0),0))-1),0)</f>
        <v>44901</v>
      </c>
      <c r="K34" s="5">
        <f t="shared" si="40"/>
        <v>2</v>
      </c>
      <c r="L34" s="35">
        <f t="shared" si="12"/>
        <v>3</v>
      </c>
      <c r="M34" s="64" t="s">
        <v>67</v>
      </c>
      <c r="N34" s="36"/>
      <c r="O34" s="151" t="str">
        <f t="shared" si="27"/>
        <v/>
      </c>
      <c r="P34" s="151" t="str">
        <f t="shared" si="41"/>
        <v/>
      </c>
      <c r="Q34" s="151" t="str">
        <f t="shared" si="26"/>
        <v/>
      </c>
      <c r="R34" s="151">
        <v>2</v>
      </c>
      <c r="S34" s="151" t="s">
        <v>31</v>
      </c>
      <c r="T34" s="151" t="s">
        <v>31</v>
      </c>
      <c r="U34" s="151" t="str">
        <f t="shared" si="31"/>
        <v>x</v>
      </c>
      <c r="V34" s="151" t="str">
        <f t="shared" si="32"/>
        <v>x</v>
      </c>
      <c r="W34" s="151" t="str">
        <f t="shared" si="33"/>
        <v>x</v>
      </c>
      <c r="X34" s="151" t="str">
        <f t="shared" si="34"/>
        <v>x</v>
      </c>
      <c r="Y34" s="151" t="str">
        <f t="shared" si="35"/>
        <v>x</v>
      </c>
      <c r="Z34" s="151" t="str">
        <f t="shared" si="36"/>
        <v>x</v>
      </c>
      <c r="AA34" s="151" t="str">
        <f t="shared" si="37"/>
        <v>x</v>
      </c>
      <c r="AB34" s="3"/>
    </row>
    <row r="35" spans="1:28" ht="25.5">
      <c r="A35" s="32" t="s">
        <v>55</v>
      </c>
      <c r="B35" s="32" t="s">
        <v>61</v>
      </c>
      <c r="C35" s="32" t="s">
        <v>70</v>
      </c>
      <c r="D35" s="85">
        <f t="shared" ca="1" si="39"/>
        <v>44894</v>
      </c>
      <c r="E35" s="86">
        <f t="shared" ca="1" si="38"/>
        <v>44901</v>
      </c>
      <c r="F35" s="148"/>
      <c r="G35" s="147">
        <v>1</v>
      </c>
      <c r="H35" s="87">
        <v>3</v>
      </c>
      <c r="I35" s="27" cm="1">
        <f t="array" ref="I35">IFERROR(INDEX($N$2:$AA$2,1,(MATCH(1,IF(ISNUMBER($N35:$AA35),1,0),0))-1),0)</f>
        <v>44894</v>
      </c>
      <c r="J35" s="4" cm="1">
        <f t="array" ref="J35">IFERROR(INDEX($N$2:$AA$2,1,(MATCH(1,IF($N35:$AA35="x",1,0),0))-1),0)</f>
        <v>44901</v>
      </c>
      <c r="K35" s="5">
        <f t="shared" si="40"/>
        <v>2.7</v>
      </c>
      <c r="L35" s="35">
        <f t="shared" si="12"/>
        <v>3</v>
      </c>
      <c r="M35" s="64" t="s">
        <v>63</v>
      </c>
      <c r="N35" s="36"/>
      <c r="O35" s="151" t="str">
        <f t="shared" si="27"/>
        <v/>
      </c>
      <c r="P35" s="151" t="str">
        <f t="shared" si="41"/>
        <v/>
      </c>
      <c r="Q35" s="151" t="str">
        <f t="shared" si="26"/>
        <v/>
      </c>
      <c r="R35" s="151">
        <v>2.7</v>
      </c>
      <c r="S35" s="151" t="s">
        <v>31</v>
      </c>
      <c r="T35" s="151" t="str">
        <f t="shared" si="30"/>
        <v>x</v>
      </c>
      <c r="U35" s="151" t="str">
        <f t="shared" si="31"/>
        <v>x</v>
      </c>
      <c r="V35" s="151" t="str">
        <f t="shared" si="32"/>
        <v>x</v>
      </c>
      <c r="W35" s="151" t="str">
        <f t="shared" si="33"/>
        <v>x</v>
      </c>
      <c r="X35" s="151" t="str">
        <f t="shared" si="34"/>
        <v>x</v>
      </c>
      <c r="Y35" s="151" t="str">
        <f t="shared" si="35"/>
        <v>x</v>
      </c>
      <c r="Z35" s="151" t="str">
        <f t="shared" si="36"/>
        <v>x</v>
      </c>
      <c r="AA35" s="151" t="str">
        <f t="shared" si="37"/>
        <v>x</v>
      </c>
      <c r="AB35" s="3"/>
    </row>
    <row r="36" spans="1:28" ht="25.5">
      <c r="A36" s="32" t="s">
        <v>55</v>
      </c>
      <c r="B36" s="32" t="s">
        <v>61</v>
      </c>
      <c r="C36" s="32" t="s">
        <v>71</v>
      </c>
      <c r="D36" s="88">
        <f t="shared" ca="1" si="39"/>
        <v>44894</v>
      </c>
      <c r="E36" s="86">
        <f t="shared" ca="1" si="38"/>
        <v>44901</v>
      </c>
      <c r="F36" s="148"/>
      <c r="G36" s="147">
        <v>1</v>
      </c>
      <c r="H36" s="87">
        <v>3</v>
      </c>
      <c r="I36" s="27" cm="1">
        <f t="array" ref="I36">IFERROR(INDEX($N$2:$AA$2,1,(MATCH(1,IF(ISNUMBER($N36:$AA36),1,0),0))-1),0)</f>
        <v>44894</v>
      </c>
      <c r="J36" s="4" cm="1">
        <f t="array" ref="J36">IFERROR(INDEX($N$2:$AA$2,1,(MATCH(1,IF($N36:$AA36="x",1,0),0))-1),0)</f>
        <v>44901</v>
      </c>
      <c r="K36" s="5">
        <f t="shared" si="40"/>
        <v>2.2999999999999998</v>
      </c>
      <c r="L36" s="35">
        <f t="shared" si="12"/>
        <v>3</v>
      </c>
      <c r="M36" s="64" t="s">
        <v>63</v>
      </c>
      <c r="N36" s="36"/>
      <c r="O36" s="151" t="str">
        <f t="shared" si="27"/>
        <v/>
      </c>
      <c r="P36" s="151" t="str">
        <f t="shared" si="41"/>
        <v/>
      </c>
      <c r="Q36" s="151" t="str">
        <f t="shared" si="26"/>
        <v/>
      </c>
      <c r="R36" s="151">
        <v>2.2999999999999998</v>
      </c>
      <c r="S36" s="151" t="s">
        <v>31</v>
      </c>
      <c r="T36" s="151" t="str">
        <f t="shared" si="30"/>
        <v>x</v>
      </c>
      <c r="U36" s="151" t="str">
        <f t="shared" si="31"/>
        <v>x</v>
      </c>
      <c r="V36" s="151" t="str">
        <f t="shared" si="32"/>
        <v>x</v>
      </c>
      <c r="W36" s="151" t="str">
        <f t="shared" si="33"/>
        <v>x</v>
      </c>
      <c r="X36" s="151" t="str">
        <f t="shared" si="34"/>
        <v>x</v>
      </c>
      <c r="Y36" s="151" t="str">
        <f t="shared" si="35"/>
        <v>x</v>
      </c>
      <c r="Z36" s="151" t="str">
        <f t="shared" si="36"/>
        <v>x</v>
      </c>
      <c r="AA36" s="151" t="str">
        <f t="shared" si="37"/>
        <v>x</v>
      </c>
      <c r="AB36" s="3"/>
    </row>
    <row r="37" spans="1:28" ht="25.5">
      <c r="A37" s="32" t="s">
        <v>55</v>
      </c>
      <c r="B37" s="32" t="s">
        <v>61</v>
      </c>
      <c r="C37" s="32" t="s">
        <v>72</v>
      </c>
      <c r="D37" s="95">
        <f t="shared" ca="1" si="39"/>
        <v>44894</v>
      </c>
      <c r="E37" s="86">
        <f t="shared" ca="1" si="38"/>
        <v>44901</v>
      </c>
      <c r="F37" s="148"/>
      <c r="G37" s="147">
        <v>1</v>
      </c>
      <c r="H37" s="87">
        <v>3</v>
      </c>
      <c r="I37" s="27" cm="1">
        <f t="array" ref="I37">IFERROR(INDEX($N$2:$AA$2,1,(MATCH(1,IF(ISNUMBER($N37:$AA37),1,0),0))-1),0)</f>
        <v>44894</v>
      </c>
      <c r="J37" s="4" cm="1">
        <f t="array" ref="J37">IFERROR(INDEX($N$2:$AA$2,1,(MATCH(1,IF($N37:$AA37="x",1,0),0))-1),0)</f>
        <v>44901</v>
      </c>
      <c r="K37" s="5">
        <f t="shared" si="40"/>
        <v>2.5</v>
      </c>
      <c r="L37" s="35">
        <f t="shared" si="12"/>
        <v>3</v>
      </c>
      <c r="M37" s="64" t="s">
        <v>63</v>
      </c>
      <c r="N37" s="36"/>
      <c r="O37" s="151" t="str">
        <f t="shared" si="27"/>
        <v/>
      </c>
      <c r="P37" s="151" t="str">
        <f t="shared" si="41"/>
        <v/>
      </c>
      <c r="Q37" s="151" t="str">
        <f t="shared" si="26"/>
        <v/>
      </c>
      <c r="R37" s="151">
        <v>2.5</v>
      </c>
      <c r="S37" s="151" t="s">
        <v>31</v>
      </c>
      <c r="T37" s="151" t="str">
        <f t="shared" si="30"/>
        <v>x</v>
      </c>
      <c r="U37" s="151" t="str">
        <f t="shared" si="31"/>
        <v>x</v>
      </c>
      <c r="V37" s="151" t="str">
        <f t="shared" si="32"/>
        <v>x</v>
      </c>
      <c r="W37" s="151" t="str">
        <f t="shared" si="33"/>
        <v>x</v>
      </c>
      <c r="X37" s="151" t="str">
        <f t="shared" si="34"/>
        <v>x</v>
      </c>
      <c r="Y37" s="151" t="str">
        <f t="shared" si="35"/>
        <v>x</v>
      </c>
      <c r="Z37" s="151" t="str">
        <f t="shared" si="36"/>
        <v>x</v>
      </c>
      <c r="AA37" s="151" t="str">
        <f t="shared" si="37"/>
        <v>x</v>
      </c>
      <c r="AB37" s="3"/>
    </row>
    <row r="38" spans="1:28" ht="25.5">
      <c r="A38" s="32" t="s">
        <v>55</v>
      </c>
      <c r="B38" s="32" t="s">
        <v>61</v>
      </c>
      <c r="C38" s="32" t="s">
        <v>73</v>
      </c>
      <c r="D38" s="95">
        <f t="shared" ca="1" si="39"/>
        <v>44894</v>
      </c>
      <c r="E38" s="86">
        <f t="shared" ca="1" si="38"/>
        <v>44901</v>
      </c>
      <c r="F38" s="148"/>
      <c r="G38" s="147">
        <v>1</v>
      </c>
      <c r="H38" s="87">
        <v>3</v>
      </c>
      <c r="I38" s="27" cm="1">
        <f t="array" ref="I38">IFERROR(INDEX($N$2:$AA$2,1,(MATCH(1,IF(ISNUMBER($N38:$AA38),1,0),0))-1),0)</f>
        <v>44894</v>
      </c>
      <c r="J38" s="4" cm="1">
        <f t="array" ref="J38">IFERROR(INDEX($N$2:$AA$2,1,(MATCH(1,IF($N38:$AA38="x",1,0),0))-1),0)</f>
        <v>44901</v>
      </c>
      <c r="K38" s="5">
        <f t="shared" si="40"/>
        <v>2</v>
      </c>
      <c r="L38" s="35">
        <f t="shared" si="12"/>
        <v>3</v>
      </c>
      <c r="M38" s="64" t="s">
        <v>63</v>
      </c>
      <c r="N38" s="36"/>
      <c r="O38" s="151" t="str">
        <f t="shared" si="27"/>
        <v/>
      </c>
      <c r="P38" s="151" t="str">
        <f t="shared" si="41"/>
        <v/>
      </c>
      <c r="Q38" s="151" t="str">
        <f t="shared" si="26"/>
        <v/>
      </c>
      <c r="R38" s="151">
        <v>2</v>
      </c>
      <c r="S38" s="151" t="s">
        <v>31</v>
      </c>
      <c r="T38" s="151" t="str">
        <f t="shared" si="30"/>
        <v>x</v>
      </c>
      <c r="U38" s="151" t="str">
        <f t="shared" si="31"/>
        <v>x</v>
      </c>
      <c r="V38" s="151" t="str">
        <f t="shared" si="32"/>
        <v>x</v>
      </c>
      <c r="W38" s="151" t="str">
        <f t="shared" si="33"/>
        <v>x</v>
      </c>
      <c r="X38" s="151" t="str">
        <f t="shared" si="34"/>
        <v>x</v>
      </c>
      <c r="Y38" s="151" t="str">
        <f t="shared" si="35"/>
        <v>x</v>
      </c>
      <c r="Z38" s="151" t="str">
        <f t="shared" si="36"/>
        <v>x</v>
      </c>
      <c r="AA38" s="151" t="str">
        <f t="shared" si="37"/>
        <v>x</v>
      </c>
      <c r="AB38" s="3"/>
    </row>
    <row r="39" spans="1:28" ht="25.5">
      <c r="A39" s="32" t="s">
        <v>55</v>
      </c>
      <c r="B39" s="32" t="s">
        <v>61</v>
      </c>
      <c r="C39" s="32" t="s">
        <v>74</v>
      </c>
      <c r="D39" s="96">
        <f t="shared" ca="1" si="39"/>
        <v>44894</v>
      </c>
      <c r="E39" s="97">
        <f t="shared" ca="1" si="38"/>
        <v>44901</v>
      </c>
      <c r="F39" s="148"/>
      <c r="G39" s="147">
        <v>1</v>
      </c>
      <c r="H39" s="87">
        <v>3</v>
      </c>
      <c r="I39" s="27" cm="1">
        <f t="array" ref="I39">IFERROR(INDEX($N$2:$AA$2,1,(MATCH(1,IF(ISNUMBER($N39:$AA39),1,0),0))-1),0)</f>
        <v>44894</v>
      </c>
      <c r="J39" s="4" cm="1">
        <f t="array" ref="J39">IFERROR(INDEX($N$2:$AA$2,1,(MATCH(1,IF($N39:$AA39="x",1,0),0))-1),0)</f>
        <v>44901</v>
      </c>
      <c r="K39" s="5">
        <f t="shared" si="40"/>
        <v>2</v>
      </c>
      <c r="L39" s="35">
        <f t="shared" si="12"/>
        <v>3</v>
      </c>
      <c r="M39" s="64" t="s">
        <v>67</v>
      </c>
      <c r="N39" s="36"/>
      <c r="O39" s="151" t="str">
        <f t="shared" si="27"/>
        <v/>
      </c>
      <c r="P39" s="151" t="str">
        <f t="shared" si="41"/>
        <v/>
      </c>
      <c r="Q39" s="151" t="str">
        <f t="shared" si="26"/>
        <v/>
      </c>
      <c r="R39" s="151">
        <v>2</v>
      </c>
      <c r="S39" s="151" t="s">
        <v>31</v>
      </c>
      <c r="T39" s="151" t="str">
        <f t="shared" si="30"/>
        <v>x</v>
      </c>
      <c r="U39" s="151" t="str">
        <f t="shared" si="31"/>
        <v>x</v>
      </c>
      <c r="V39" s="151" t="str">
        <f t="shared" si="32"/>
        <v>x</v>
      </c>
      <c r="W39" s="151" t="str">
        <f t="shared" si="33"/>
        <v>x</v>
      </c>
      <c r="X39" s="151" t="str">
        <f t="shared" si="34"/>
        <v>x</v>
      </c>
      <c r="Y39" s="151" t="str">
        <f t="shared" si="35"/>
        <v>x</v>
      </c>
      <c r="Z39" s="151" t="str">
        <f t="shared" si="36"/>
        <v>x</v>
      </c>
      <c r="AA39" s="151" t="str">
        <f t="shared" si="37"/>
        <v>x</v>
      </c>
      <c r="AB39" s="3"/>
    </row>
    <row r="40" spans="1:28" ht="12.75" customHeight="1">
      <c r="A40" s="32" t="s">
        <v>55</v>
      </c>
      <c r="B40" s="32" t="s">
        <v>61</v>
      </c>
      <c r="C40" s="32" t="s">
        <v>75</v>
      </c>
      <c r="D40" s="85">
        <f t="shared" ca="1" si="39"/>
        <v>44894</v>
      </c>
      <c r="E40" s="131">
        <f t="shared" ca="1" si="38"/>
        <v>44901</v>
      </c>
      <c r="F40" s="148"/>
      <c r="G40" s="147">
        <v>1</v>
      </c>
      <c r="H40" s="87">
        <v>3</v>
      </c>
      <c r="I40" s="27" cm="1">
        <f t="array" ref="I40">IFERROR(INDEX($N$2:$AA$2,1,(MATCH(1,IF(ISNUMBER($N40:$AA40),1,0),0))-1),0)</f>
        <v>44894</v>
      </c>
      <c r="J40" s="4" cm="1">
        <f t="array" ref="J40">IFERROR(INDEX($N$2:$AA$2,1,(MATCH(1,IF($N40:$AA40="x",1,0),0))-1),0)</f>
        <v>44901</v>
      </c>
      <c r="K40" s="5">
        <f t="shared" si="40"/>
        <v>2.5</v>
      </c>
      <c r="L40" s="35">
        <f t="shared" si="12"/>
        <v>3</v>
      </c>
      <c r="M40" s="64" t="s">
        <v>63</v>
      </c>
      <c r="N40" s="36"/>
      <c r="O40" s="151" t="str">
        <f t="shared" si="27"/>
        <v/>
      </c>
      <c r="P40" s="151" t="str">
        <f t="shared" si="41"/>
        <v/>
      </c>
      <c r="Q40" s="151" t="str">
        <f t="shared" si="26"/>
        <v/>
      </c>
      <c r="R40" s="151">
        <v>2.5</v>
      </c>
      <c r="S40" s="151" t="s">
        <v>31</v>
      </c>
      <c r="T40" s="151" t="str">
        <f t="shared" si="30"/>
        <v>x</v>
      </c>
      <c r="U40" s="151" t="str">
        <f t="shared" si="31"/>
        <v>x</v>
      </c>
      <c r="V40" s="151" t="str">
        <f t="shared" si="32"/>
        <v>x</v>
      </c>
      <c r="W40" s="151" t="str">
        <f t="shared" si="33"/>
        <v>x</v>
      </c>
      <c r="X40" s="151" t="str">
        <f t="shared" si="34"/>
        <v>x</v>
      </c>
      <c r="Y40" s="151" t="str">
        <f t="shared" si="35"/>
        <v>x</v>
      </c>
      <c r="Z40" s="151" t="str">
        <f t="shared" si="36"/>
        <v>x</v>
      </c>
      <c r="AA40" s="151" t="str">
        <f t="shared" si="37"/>
        <v>x</v>
      </c>
      <c r="AB40" s="3"/>
    </row>
    <row r="41" spans="1:28" ht="12.75" customHeight="1">
      <c r="A41" s="32" t="s">
        <v>55</v>
      </c>
      <c r="B41" s="32" t="s">
        <v>61</v>
      </c>
      <c r="C41" s="32" t="s">
        <v>76</v>
      </c>
      <c r="D41" s="85">
        <f t="shared" ca="1" si="39"/>
        <v>44901</v>
      </c>
      <c r="E41" s="131">
        <f t="shared" ca="1" si="38"/>
        <v>44908</v>
      </c>
      <c r="F41" s="148">
        <v>1</v>
      </c>
      <c r="G41" s="147">
        <v>1</v>
      </c>
      <c r="H41" s="87">
        <v>3</v>
      </c>
      <c r="I41" s="27" cm="1">
        <f t="array" ref="I41">IFERROR(INDEX($N$2:$AA$2,1,(MATCH(1,IF(ISNUMBER($N41:$AA41),1,0),0))-1),0)</f>
        <v>44894</v>
      </c>
      <c r="J41" s="4" cm="1">
        <f t="array" ref="J41">IFERROR(INDEX($N$2:$AA$2,1,(MATCH(1,IF($N41:$AA41="x",1,0),0))-1),0)</f>
        <v>44901</v>
      </c>
      <c r="K41" s="5">
        <f t="shared" si="40"/>
        <v>3.3</v>
      </c>
      <c r="L41" s="35">
        <f t="shared" si="12"/>
        <v>3</v>
      </c>
      <c r="M41" s="64" t="s">
        <v>63</v>
      </c>
      <c r="N41" s="36"/>
      <c r="O41" s="151" t="str">
        <f t="shared" si="27"/>
        <v/>
      </c>
      <c r="P41" s="151" t="str">
        <f t="shared" si="41"/>
        <v/>
      </c>
      <c r="Q41" s="151" t="str">
        <f t="shared" si="26"/>
        <v/>
      </c>
      <c r="R41" s="151">
        <v>3.3</v>
      </c>
      <c r="S41" s="151" t="s">
        <v>31</v>
      </c>
      <c r="T41" s="151" t="str">
        <f t="shared" si="30"/>
        <v>x</v>
      </c>
      <c r="U41" s="151" t="str">
        <f t="shared" si="31"/>
        <v>x</v>
      </c>
      <c r="V41" s="151" t="str">
        <f t="shared" si="32"/>
        <v>x</v>
      </c>
      <c r="W41" s="151" t="str">
        <f t="shared" si="33"/>
        <v>x</v>
      </c>
      <c r="X41" s="151" t="str">
        <f t="shared" si="34"/>
        <v>x</v>
      </c>
      <c r="Y41" s="151" t="str">
        <f t="shared" si="35"/>
        <v>x</v>
      </c>
      <c r="Z41" s="151" t="str">
        <f t="shared" si="36"/>
        <v>x</v>
      </c>
      <c r="AA41" s="151" t="str">
        <f t="shared" si="37"/>
        <v>x</v>
      </c>
      <c r="AB41" s="3"/>
    </row>
    <row r="42" spans="1:28" ht="25.5">
      <c r="A42" s="32" t="s">
        <v>55</v>
      </c>
      <c r="B42" s="32" t="s">
        <v>61</v>
      </c>
      <c r="C42" s="32" t="s">
        <v>77</v>
      </c>
      <c r="D42" s="85">
        <f t="shared" ca="1" si="39"/>
        <v>44901</v>
      </c>
      <c r="E42" s="135">
        <f t="shared" ca="1" si="38"/>
        <v>44908</v>
      </c>
      <c r="F42" s="148"/>
      <c r="G42" s="147">
        <v>1</v>
      </c>
      <c r="H42" s="87">
        <v>3</v>
      </c>
      <c r="I42" s="27" cm="1">
        <f t="array" ref="I42">IFERROR(INDEX($N$2:$AA$2,1,(MATCH(1,IF(ISNUMBER($N42:$AA42),1,0),0))-1),0)</f>
        <v>44901</v>
      </c>
      <c r="J42" s="4" cm="1">
        <f t="array" ref="J42">IFERROR(INDEX($N$2:$AA$2,1,(MATCH(1,IF($N42:$AA42="x",1,0),0))-1),0)</f>
        <v>44908</v>
      </c>
      <c r="K42" s="5">
        <f t="shared" si="40"/>
        <v>4.5</v>
      </c>
      <c r="L42" s="35">
        <f t="shared" si="12"/>
        <v>3</v>
      </c>
      <c r="M42" s="64" t="s">
        <v>63</v>
      </c>
      <c r="N42" s="36"/>
      <c r="O42" s="151" t="str">
        <f t="shared" si="27"/>
        <v/>
      </c>
      <c r="P42" s="151" t="str">
        <f t="shared" si="41"/>
        <v/>
      </c>
      <c r="Q42" s="151" t="str">
        <f t="shared" si="26"/>
        <v/>
      </c>
      <c r="R42" s="151"/>
      <c r="S42" s="151">
        <v>4.5</v>
      </c>
      <c r="T42" s="151" t="s">
        <v>31</v>
      </c>
      <c r="U42" s="151" t="str">
        <f t="shared" si="31"/>
        <v>x</v>
      </c>
      <c r="V42" s="151" t="str">
        <f t="shared" si="32"/>
        <v>x</v>
      </c>
      <c r="W42" s="151" t="str">
        <f t="shared" si="33"/>
        <v>x</v>
      </c>
      <c r="X42" s="151" t="str">
        <f t="shared" si="34"/>
        <v>x</v>
      </c>
      <c r="Y42" s="151" t="str">
        <f t="shared" si="35"/>
        <v>x</v>
      </c>
      <c r="Z42" s="151" t="str">
        <f t="shared" si="36"/>
        <v>x</v>
      </c>
      <c r="AA42" s="151" t="str">
        <f t="shared" si="37"/>
        <v>x</v>
      </c>
      <c r="AB42" s="3"/>
    </row>
    <row r="43" spans="1:28" ht="25.5">
      <c r="A43" s="32" t="s">
        <v>55</v>
      </c>
      <c r="B43" s="32" t="s">
        <v>61</v>
      </c>
      <c r="C43" s="32" t="s">
        <v>78</v>
      </c>
      <c r="D43" s="85">
        <f t="shared" ca="1" si="39"/>
        <v>44901</v>
      </c>
      <c r="E43" s="136">
        <f t="shared" ca="1" si="38"/>
        <v>44908</v>
      </c>
      <c r="F43" s="148"/>
      <c r="G43" s="147">
        <v>1</v>
      </c>
      <c r="H43" s="87">
        <v>3</v>
      </c>
      <c r="I43" s="27" cm="1">
        <f t="array" ref="I43">IFERROR(INDEX($N$2:$AA$2,1,(MATCH(1,IF(ISNUMBER($N43:$AA43),1,0),0))-1),0)</f>
        <v>44901</v>
      </c>
      <c r="J43" s="4" cm="1">
        <f t="array" ref="J43">IFERROR(INDEX($N$2:$AA$2,1,(MATCH(1,IF($N43:$AA43="x",1,0),0))-1),0)</f>
        <v>44908</v>
      </c>
      <c r="K43" s="5">
        <f t="shared" si="40"/>
        <v>5</v>
      </c>
      <c r="L43" s="35">
        <f t="shared" si="12"/>
        <v>3</v>
      </c>
      <c r="M43" s="64" t="s">
        <v>63</v>
      </c>
      <c r="N43" s="36"/>
      <c r="O43" s="151" t="str">
        <f t="shared" si="27"/>
        <v/>
      </c>
      <c r="P43" s="151" t="str">
        <f t="shared" si="41"/>
        <v/>
      </c>
      <c r="Q43" s="151" t="str">
        <f t="shared" si="26"/>
        <v/>
      </c>
      <c r="R43" s="151" t="str">
        <f t="shared" si="28"/>
        <v/>
      </c>
      <c r="S43" s="151">
        <v>5</v>
      </c>
      <c r="T43" s="151" t="s">
        <v>31</v>
      </c>
      <c r="U43" s="151" t="str">
        <f t="shared" si="31"/>
        <v>x</v>
      </c>
      <c r="V43" s="151" t="str">
        <f t="shared" si="32"/>
        <v>x</v>
      </c>
      <c r="W43" s="151" t="str">
        <f t="shared" si="33"/>
        <v>x</v>
      </c>
      <c r="X43" s="151" t="str">
        <f t="shared" si="34"/>
        <v>x</v>
      </c>
      <c r="Y43" s="151" t="str">
        <f t="shared" si="35"/>
        <v>x</v>
      </c>
      <c r="Z43" s="151" t="str">
        <f t="shared" si="36"/>
        <v>x</v>
      </c>
      <c r="AA43" s="151" t="str">
        <f t="shared" si="37"/>
        <v>x</v>
      </c>
      <c r="AB43" s="3"/>
    </row>
    <row r="44" spans="1:28" ht="25.5">
      <c r="A44" s="32" t="s">
        <v>55</v>
      </c>
      <c r="B44" s="32" t="s">
        <v>61</v>
      </c>
      <c r="C44" s="32" t="s">
        <v>79</v>
      </c>
      <c r="D44" s="85">
        <f t="shared" ca="1" si="39"/>
        <v>44901</v>
      </c>
      <c r="E44" s="135">
        <f t="shared" ca="1" si="38"/>
        <v>44908</v>
      </c>
      <c r="F44" s="148"/>
      <c r="G44" s="147">
        <v>1</v>
      </c>
      <c r="H44" s="87">
        <v>3</v>
      </c>
      <c r="I44" s="27" cm="1">
        <f t="array" ref="I44">IFERROR(INDEX($N$2:$AA$2,1,(MATCH(1,IF(ISNUMBER($N44:$AA44),1,0),0))-1),0)</f>
        <v>44901</v>
      </c>
      <c r="J44" s="4" cm="1">
        <f t="array" ref="J44">IFERROR(INDEX($N$2:$AA$2,1,(MATCH(1,IF($N44:$AA44="x",1,0),0))-1),0)</f>
        <v>44908</v>
      </c>
      <c r="K44" s="5">
        <f t="shared" si="40"/>
        <v>8</v>
      </c>
      <c r="L44" s="35">
        <f t="shared" si="12"/>
        <v>3</v>
      </c>
      <c r="M44" s="64" t="s">
        <v>67</v>
      </c>
      <c r="N44" s="36"/>
      <c r="O44" s="151" t="str">
        <f t="shared" si="27"/>
        <v/>
      </c>
      <c r="P44" s="151" t="str">
        <f t="shared" si="41"/>
        <v/>
      </c>
      <c r="Q44" s="151" t="str">
        <f t="shared" si="26"/>
        <v/>
      </c>
      <c r="R44" s="151" t="str">
        <f t="shared" si="28"/>
        <v/>
      </c>
      <c r="S44" s="151">
        <v>8</v>
      </c>
      <c r="T44" s="151" t="s">
        <v>31</v>
      </c>
      <c r="U44" s="151" t="str">
        <f t="shared" si="31"/>
        <v>x</v>
      </c>
      <c r="V44" s="151" t="str">
        <f t="shared" si="32"/>
        <v>x</v>
      </c>
      <c r="W44" s="151" t="str">
        <f t="shared" si="33"/>
        <v>x</v>
      </c>
      <c r="X44" s="151" t="str">
        <f t="shared" si="34"/>
        <v>x</v>
      </c>
      <c r="Y44" s="151" t="str">
        <f t="shared" si="35"/>
        <v>x</v>
      </c>
      <c r="Z44" s="151" t="str">
        <f t="shared" si="36"/>
        <v>x</v>
      </c>
      <c r="AA44" s="151" t="str">
        <f t="shared" si="37"/>
        <v>x</v>
      </c>
      <c r="AB44" s="3"/>
    </row>
    <row r="45" spans="1:28" ht="25.5">
      <c r="A45" s="32" t="s">
        <v>55</v>
      </c>
      <c r="B45" s="32" t="s">
        <v>80</v>
      </c>
      <c r="C45" s="32" t="s">
        <v>81</v>
      </c>
      <c r="D45" s="88">
        <f t="shared" ca="1" si="39"/>
        <v>44901</v>
      </c>
      <c r="E45" s="137">
        <f t="shared" ca="1" si="38"/>
        <v>44908</v>
      </c>
      <c r="F45" s="148"/>
      <c r="G45" s="147">
        <v>1</v>
      </c>
      <c r="H45" s="87">
        <v>2</v>
      </c>
      <c r="I45" s="27" cm="1">
        <f t="array" ref="I45">IFERROR(INDEX($N$2:$AA$2,1,(MATCH(1,IF(ISNUMBER($N45:$AA45),1,0),0))-1),0)</f>
        <v>44901</v>
      </c>
      <c r="J45" s="4" cm="1">
        <f t="array" ref="J45">IFERROR(INDEX($N$2:$AA$2,1,(MATCH(1,IF($N45:$AA45="x",1,0),0))-1),0)</f>
        <v>44908</v>
      </c>
      <c r="K45" s="5">
        <f t="shared" si="40"/>
        <v>1</v>
      </c>
      <c r="L45" s="35">
        <f t="shared" si="12"/>
        <v>2</v>
      </c>
      <c r="M45" s="64"/>
      <c r="N45" s="36"/>
      <c r="O45" s="151" t="str">
        <f t="shared" si="27"/>
        <v/>
      </c>
      <c r="P45" s="151" t="str">
        <f t="shared" si="41"/>
        <v/>
      </c>
      <c r="Q45" s="151" t="str">
        <f t="shared" si="26"/>
        <v/>
      </c>
      <c r="R45" s="151" t="str">
        <f t="shared" si="28"/>
        <v/>
      </c>
      <c r="S45" s="151">
        <v>1</v>
      </c>
      <c r="T45" s="151" t="s">
        <v>31</v>
      </c>
      <c r="U45" s="151" t="str">
        <f t="shared" si="31"/>
        <v>x</v>
      </c>
      <c r="V45" s="151" t="str">
        <f t="shared" si="32"/>
        <v>x</v>
      </c>
      <c r="W45" s="151" t="str">
        <f t="shared" si="33"/>
        <v>x</v>
      </c>
      <c r="X45" s="151" t="str">
        <f t="shared" si="34"/>
        <v>x</v>
      </c>
      <c r="Y45" s="151" t="str">
        <f t="shared" si="35"/>
        <v>x</v>
      </c>
      <c r="Z45" s="151" t="str">
        <f t="shared" si="36"/>
        <v>x</v>
      </c>
      <c r="AA45" s="151" t="str">
        <f t="shared" si="37"/>
        <v>x</v>
      </c>
      <c r="AB45" s="3"/>
    </row>
    <row r="46" spans="1:28" ht="25.5">
      <c r="A46" s="32" t="s">
        <v>55</v>
      </c>
      <c r="B46" s="32" t="s">
        <v>80</v>
      </c>
      <c r="C46" s="32" t="s">
        <v>82</v>
      </c>
      <c r="D46" s="95">
        <f t="shared" ca="1" si="39"/>
        <v>44901</v>
      </c>
      <c r="E46" s="136">
        <f t="shared" ca="1" si="38"/>
        <v>44908</v>
      </c>
      <c r="F46" s="148"/>
      <c r="G46" s="147">
        <v>1</v>
      </c>
      <c r="H46" s="87">
        <v>2</v>
      </c>
      <c r="I46" s="27" cm="1">
        <f t="array" ref="I46">IFERROR(INDEX($N$2:$AA$2,1,(MATCH(1,IF(ISNUMBER($N46:$AA46),1,0),0))-1),0)</f>
        <v>44901</v>
      </c>
      <c r="J46" s="4" cm="1">
        <f t="array" ref="J46">IFERROR(INDEX($N$2:$AA$2,1,(MATCH(1,IF($N46:$AA46="x",1,0),0))-1),0)</f>
        <v>44908</v>
      </c>
      <c r="K46" s="5">
        <f t="shared" si="40"/>
        <v>2</v>
      </c>
      <c r="L46" s="35">
        <f t="shared" si="12"/>
        <v>2</v>
      </c>
      <c r="M46" s="64"/>
      <c r="N46" s="36"/>
      <c r="O46" s="151" t="str">
        <f t="shared" si="27"/>
        <v/>
      </c>
      <c r="P46" s="151" t="str">
        <f t="shared" si="41"/>
        <v/>
      </c>
      <c r="Q46" s="151" t="str">
        <f t="shared" si="26"/>
        <v/>
      </c>
      <c r="R46" s="151" t="str">
        <f t="shared" si="28"/>
        <v/>
      </c>
      <c r="S46" s="151">
        <v>2</v>
      </c>
      <c r="T46" s="151" t="s">
        <v>31</v>
      </c>
      <c r="U46" s="151" t="str">
        <f t="shared" si="31"/>
        <v>x</v>
      </c>
      <c r="V46" s="151" t="str">
        <f t="shared" si="32"/>
        <v>x</v>
      </c>
      <c r="W46" s="151" t="str">
        <f t="shared" si="33"/>
        <v>x</v>
      </c>
      <c r="X46" s="151" t="str">
        <f t="shared" si="34"/>
        <v>x</v>
      </c>
      <c r="Y46" s="151" t="str">
        <f t="shared" si="35"/>
        <v>x</v>
      </c>
      <c r="Z46" s="151" t="str">
        <f t="shared" si="36"/>
        <v>x</v>
      </c>
      <c r="AA46" s="151" t="str">
        <f t="shared" si="37"/>
        <v>x</v>
      </c>
      <c r="AB46" s="3"/>
    </row>
    <row r="47" spans="1:28" ht="25.5">
      <c r="A47" s="32" t="s">
        <v>55</v>
      </c>
      <c r="B47" s="32" t="s">
        <v>80</v>
      </c>
      <c r="C47" s="32" t="s">
        <v>83</v>
      </c>
      <c r="D47" s="90">
        <f t="shared" ca="1" si="39"/>
        <v>44901</v>
      </c>
      <c r="E47" s="131">
        <f t="shared" ca="1" si="38"/>
        <v>44908</v>
      </c>
      <c r="F47" s="148"/>
      <c r="G47" s="147">
        <v>1</v>
      </c>
      <c r="H47" s="87">
        <v>2</v>
      </c>
      <c r="I47" s="27" cm="1">
        <f t="array" ref="I47">IFERROR(INDEX($N$2:$AA$2,1,(MATCH(1,IF(ISNUMBER($N47:$AA47),1,0),0))-1),0)</f>
        <v>44901</v>
      </c>
      <c r="J47" s="4" cm="1">
        <f t="array" ref="J47">IFERROR(INDEX($N$2:$AA$2,1,(MATCH(1,IF($N47:$AA47="x",1,0),0))-1),0)</f>
        <v>44908</v>
      </c>
      <c r="K47" s="5">
        <f t="shared" si="40"/>
        <v>1</v>
      </c>
      <c r="L47" s="35">
        <f t="shared" si="12"/>
        <v>2</v>
      </c>
      <c r="M47" s="66" t="s">
        <v>44</v>
      </c>
      <c r="N47" s="36"/>
      <c r="O47" s="151" t="str">
        <f t="shared" si="27"/>
        <v/>
      </c>
      <c r="P47" s="151" t="str">
        <f t="shared" si="41"/>
        <v/>
      </c>
      <c r="Q47" s="151" t="str">
        <f t="shared" si="26"/>
        <v/>
      </c>
      <c r="R47" s="151" t="str">
        <f t="shared" si="28"/>
        <v/>
      </c>
      <c r="S47" s="151">
        <v>1</v>
      </c>
      <c r="T47" s="151" t="s">
        <v>31</v>
      </c>
      <c r="U47" s="151" t="str">
        <f t="shared" si="31"/>
        <v>x</v>
      </c>
      <c r="V47" s="151" t="str">
        <f t="shared" si="32"/>
        <v>x</v>
      </c>
      <c r="W47" s="151" t="str">
        <f t="shared" si="33"/>
        <v>x</v>
      </c>
      <c r="X47" s="151" t="str">
        <f t="shared" si="34"/>
        <v>x</v>
      </c>
      <c r="Y47" s="151" t="str">
        <f t="shared" si="35"/>
        <v>x</v>
      </c>
      <c r="Z47" s="151" t="str">
        <f t="shared" si="36"/>
        <v>x</v>
      </c>
      <c r="AA47" s="151" t="str">
        <f t="shared" si="37"/>
        <v>x</v>
      </c>
      <c r="AB47" s="3"/>
    </row>
    <row r="48" spans="1:28" ht="12.75">
      <c r="A48" s="31" t="s">
        <v>84</v>
      </c>
      <c r="B48" s="31" t="s">
        <v>85</v>
      </c>
      <c r="C48" s="31" t="s">
        <v>86</v>
      </c>
      <c r="D48" s="127">
        <f t="shared" ca="1" si="39"/>
        <v>44901</v>
      </c>
      <c r="E48" s="121">
        <f t="shared" ref="E48:E51" ca="1" si="42">IF(OR(ISBLANK($N$2),ISBLANK($A48)),"",OFFSET($N$2,0,G48+MATCH(D48,$N$2:$AA$2,0)-1))</f>
        <v>44908</v>
      </c>
      <c r="F48" s="149"/>
      <c r="G48" s="150">
        <v>1</v>
      </c>
      <c r="H48" s="98">
        <v>2</v>
      </c>
      <c r="I48" s="27" cm="1">
        <f t="array" ref="I48">IFERROR(INDEX($N$2:$AA$2,1,(MATCH(1,IF(ISNUMBER($N48:$AA48),1,0),0))-1),0)</f>
        <v>44908</v>
      </c>
      <c r="J48" s="4" cm="1">
        <f t="array" ref="J48">IFERROR(INDEX($N$2:$AA$2,1,(MATCH(1,IF($N48:$AA48="x",1,0),0))-1),0)</f>
        <v>44915</v>
      </c>
      <c r="K48" s="5">
        <f t="shared" ref="K48:K58" si="43">SUMIF(N48:AA48,"&gt;0")</f>
        <v>5</v>
      </c>
      <c r="L48" s="35">
        <f t="shared" si="12"/>
        <v>2</v>
      </c>
      <c r="M48" s="64" t="s">
        <v>87</v>
      </c>
      <c r="N48" s="36"/>
      <c r="O48" s="151"/>
      <c r="P48" s="151"/>
      <c r="Q48" s="151"/>
      <c r="R48" s="151"/>
      <c r="S48" s="151"/>
      <c r="T48" s="151">
        <v>5</v>
      </c>
      <c r="U48" s="151" t="s">
        <v>31</v>
      </c>
      <c r="V48" s="151" t="str">
        <f t="shared" si="32"/>
        <v>x</v>
      </c>
      <c r="W48" s="151" t="str">
        <f t="shared" si="33"/>
        <v>x</v>
      </c>
      <c r="X48" s="151" t="str">
        <f t="shared" si="34"/>
        <v>x</v>
      </c>
      <c r="Y48" s="151" t="str">
        <f t="shared" si="35"/>
        <v>x</v>
      </c>
      <c r="Z48" s="151" t="str">
        <f t="shared" si="36"/>
        <v>x</v>
      </c>
      <c r="AA48" s="151" t="str">
        <f t="shared" si="37"/>
        <v>x</v>
      </c>
      <c r="AB48" s="3"/>
    </row>
    <row r="49" spans="1:28" ht="12.75">
      <c r="A49" s="31" t="s">
        <v>84</v>
      </c>
      <c r="B49" s="31" t="s">
        <v>85</v>
      </c>
      <c r="C49" s="31" t="s">
        <v>88</v>
      </c>
      <c r="D49" s="125">
        <f t="shared" ca="1" si="39"/>
        <v>44908</v>
      </c>
      <c r="E49" s="121">
        <f t="shared" ca="1" si="42"/>
        <v>44915</v>
      </c>
      <c r="F49" s="149">
        <v>1</v>
      </c>
      <c r="G49" s="150">
        <v>1</v>
      </c>
      <c r="H49" s="98">
        <v>2</v>
      </c>
      <c r="I49" s="27" cm="1">
        <f t="array" ref="I49">IFERROR(INDEX($N$2:$AA$2,1,(MATCH(1,IF(ISNUMBER($N49:$AA49),1,0),0))-1),0)</f>
        <v>44908</v>
      </c>
      <c r="J49" s="4" cm="1">
        <f t="array" ref="J49">IFERROR(INDEX($N$2:$AA$2,1,(MATCH(1,IF($N49:$AA49="x",1,0),0))-1),0)</f>
        <v>44915</v>
      </c>
      <c r="K49" s="5">
        <f t="shared" si="43"/>
        <v>4</v>
      </c>
      <c r="L49" s="35">
        <f t="shared" si="12"/>
        <v>2</v>
      </c>
      <c r="M49" s="64" t="s">
        <v>87</v>
      </c>
      <c r="N49" s="36"/>
      <c r="O49" s="151"/>
      <c r="P49" s="151"/>
      <c r="Q49" s="151"/>
      <c r="R49" s="151"/>
      <c r="S49" s="151"/>
      <c r="T49" s="151">
        <v>4</v>
      </c>
      <c r="U49" s="151" t="s">
        <v>31</v>
      </c>
      <c r="V49" s="151" t="s">
        <v>31</v>
      </c>
      <c r="W49" s="151" t="s">
        <v>31</v>
      </c>
      <c r="X49" s="151" t="s">
        <v>31</v>
      </c>
      <c r="Y49" s="151" t="s">
        <v>31</v>
      </c>
      <c r="Z49" s="151" t="s">
        <v>31</v>
      </c>
      <c r="AA49" s="151" t="s">
        <v>31</v>
      </c>
      <c r="AB49" s="3"/>
    </row>
    <row r="50" spans="1:28" ht="12.75">
      <c r="A50" s="31" t="s">
        <v>84</v>
      </c>
      <c r="B50" s="31" t="s">
        <v>85</v>
      </c>
      <c r="C50" s="31" t="s">
        <v>89</v>
      </c>
      <c r="D50" s="125">
        <f t="shared" ref="D50:D51" ca="1" si="44">IF(OR(ISBLANK($N$2),ISBLANK($A50)),"",OFFSET($N$2,0,F50+MATCH(D49,$N$2:$AA$2,0)-1))</f>
        <v>44908</v>
      </c>
      <c r="E50" s="121">
        <f t="shared" ca="1" si="42"/>
        <v>44915</v>
      </c>
      <c r="F50" s="149"/>
      <c r="G50" s="150">
        <v>1</v>
      </c>
      <c r="H50" s="98">
        <v>1</v>
      </c>
      <c r="I50" s="27" cm="1">
        <f t="array" ref="I50">IFERROR(INDEX($N$2:$AA$2,1,(MATCH(1,IF(ISNUMBER($N50:$AA50),1,0),0))-1),0)</f>
        <v>44908</v>
      </c>
      <c r="J50" s="4" cm="1">
        <f t="array" ref="J50">IFERROR(INDEX($N$2:$AA$2,1,(MATCH(1,IF($N50:$AA50="x",1,0),0))-1),0)</f>
        <v>44915</v>
      </c>
      <c r="K50" s="5">
        <f t="shared" si="43"/>
        <v>1</v>
      </c>
      <c r="L50" s="35">
        <f t="shared" si="12"/>
        <v>1</v>
      </c>
      <c r="M50" s="64"/>
      <c r="N50" s="36"/>
      <c r="O50" s="151" t="str">
        <f t="shared" si="27"/>
        <v/>
      </c>
      <c r="P50" s="151" t="str">
        <f t="shared" si="41"/>
        <v/>
      </c>
      <c r="Q50" s="151" t="str">
        <f t="shared" si="26"/>
        <v/>
      </c>
      <c r="R50" s="151" t="str">
        <f t="shared" si="28"/>
        <v/>
      </c>
      <c r="S50" s="151" t="str">
        <f t="shared" si="29"/>
        <v/>
      </c>
      <c r="T50" s="151">
        <v>1</v>
      </c>
      <c r="U50" s="151" t="s">
        <v>31</v>
      </c>
      <c r="V50" s="151" t="str">
        <f t="shared" si="32"/>
        <v>x</v>
      </c>
      <c r="W50" s="151" t="str">
        <f t="shared" si="33"/>
        <v>x</v>
      </c>
      <c r="X50" s="151" t="str">
        <f t="shared" si="34"/>
        <v>x</v>
      </c>
      <c r="Y50" s="151" t="str">
        <f t="shared" si="35"/>
        <v>x</v>
      </c>
      <c r="Z50" s="151" t="str">
        <f t="shared" si="36"/>
        <v>x</v>
      </c>
      <c r="AA50" s="151" t="str">
        <f t="shared" si="37"/>
        <v>x</v>
      </c>
      <c r="AB50" s="3"/>
    </row>
    <row r="51" spans="1:28" ht="12.75">
      <c r="A51" s="31" t="s">
        <v>84</v>
      </c>
      <c r="B51" s="31" t="s">
        <v>85</v>
      </c>
      <c r="C51" s="31" t="s">
        <v>90</v>
      </c>
      <c r="D51" s="125">
        <f t="shared" ca="1" si="44"/>
        <v>44908</v>
      </c>
      <c r="E51" s="122">
        <f t="shared" ca="1" si="42"/>
        <v>44915</v>
      </c>
      <c r="F51" s="149"/>
      <c r="G51" s="150">
        <v>1</v>
      </c>
      <c r="H51" s="98">
        <v>2</v>
      </c>
      <c r="I51" s="27" cm="1">
        <f t="array" ref="I51">IFERROR(INDEX($N$2:$AA$2,1,(MATCH(1,IF(ISNUMBER($N51:$AA51),1,0),0))-1),0)</f>
        <v>44908</v>
      </c>
      <c r="J51" s="4" cm="1">
        <f t="array" ref="J51">IFERROR(INDEX($N$2:$AA$2,1,(MATCH(1,IF($N51:$AA51="x",1,0),0))-1),0)</f>
        <v>44915</v>
      </c>
      <c r="K51" s="5">
        <f t="shared" si="43"/>
        <v>1</v>
      </c>
      <c r="L51" s="35">
        <f t="shared" si="12"/>
        <v>2</v>
      </c>
      <c r="M51" s="66"/>
      <c r="N51" s="36"/>
      <c r="O51" s="151" t="str">
        <f t="shared" si="27"/>
        <v/>
      </c>
      <c r="P51" s="151" t="str">
        <f t="shared" si="41"/>
        <v/>
      </c>
      <c r="Q51" s="151" t="str">
        <f t="shared" si="26"/>
        <v/>
      </c>
      <c r="R51" s="151" t="str">
        <f t="shared" si="28"/>
        <v/>
      </c>
      <c r="S51" s="151" t="str">
        <f t="shared" si="29"/>
        <v/>
      </c>
      <c r="T51" s="151">
        <v>1</v>
      </c>
      <c r="U51" s="151" t="s">
        <v>31</v>
      </c>
      <c r="V51" s="151" t="str">
        <f t="shared" si="32"/>
        <v>x</v>
      </c>
      <c r="W51" s="151" t="str">
        <f t="shared" si="33"/>
        <v>x</v>
      </c>
      <c r="X51" s="151" t="str">
        <f t="shared" si="34"/>
        <v>x</v>
      </c>
      <c r="Y51" s="151" t="str">
        <f t="shared" si="35"/>
        <v>x</v>
      </c>
      <c r="Z51" s="151" t="str">
        <f t="shared" si="36"/>
        <v>x</v>
      </c>
      <c r="AA51" s="151" t="str">
        <f t="shared" si="37"/>
        <v>x</v>
      </c>
      <c r="AB51" s="3"/>
    </row>
    <row r="52" spans="1:28" ht="25.5">
      <c r="A52" s="31" t="s">
        <v>84</v>
      </c>
      <c r="B52" s="31" t="s">
        <v>91</v>
      </c>
      <c r="C52" s="31" t="s">
        <v>92</v>
      </c>
      <c r="D52" s="125">
        <f t="shared" ref="D52:D58" ca="1" si="45">IF(OR(ISBLANK($N$2),ISBLANK($A52)),"",OFFSET($N$2,0,F52+MATCH(D51,$N$2:$AA$2,0)-1))</f>
        <v>44908</v>
      </c>
      <c r="E52" s="123">
        <f ca="1">IF(OR(ISBLANK($N$2),ISBLANK($A52)),"",OFFSET($N$2,0,G52+MATCH(D52,$N$2:$AA$2,0)-1))</f>
        <v>44915</v>
      </c>
      <c r="F52" s="149"/>
      <c r="G52" s="150">
        <v>1</v>
      </c>
      <c r="H52" s="98">
        <v>2</v>
      </c>
      <c r="I52" s="27" cm="1">
        <f t="array" ref="I52">IFERROR(INDEX($N$2:$AA$2,1,(MATCH(1,IF(ISNUMBER($N52:$AA52),1,0),0))-1),0)</f>
        <v>44908</v>
      </c>
      <c r="J52" s="4" cm="1">
        <f t="array" ref="J52">IFERROR(INDEX($N$2:$AA$2,1,(MATCH(1,IF($N52:$AA52="x",1,0),0))-1),0)</f>
        <v>44915</v>
      </c>
      <c r="K52" s="5">
        <f t="shared" si="43"/>
        <v>3</v>
      </c>
      <c r="L52" s="35">
        <f t="shared" si="12"/>
        <v>2</v>
      </c>
      <c r="M52" s="64" t="s">
        <v>93</v>
      </c>
      <c r="N52" s="36"/>
      <c r="O52" s="151" t="str">
        <f t="shared" si="27"/>
        <v/>
      </c>
      <c r="P52" s="151" t="str">
        <f t="shared" si="41"/>
        <v/>
      </c>
      <c r="Q52" s="151" t="str">
        <f t="shared" si="26"/>
        <v/>
      </c>
      <c r="R52" s="151" t="str">
        <f t="shared" si="28"/>
        <v/>
      </c>
      <c r="S52" s="151" t="str">
        <f t="shared" si="29"/>
        <v/>
      </c>
      <c r="T52" s="151">
        <v>3</v>
      </c>
      <c r="U52" s="151" t="s">
        <v>31</v>
      </c>
      <c r="V52" s="151" t="str">
        <f t="shared" si="32"/>
        <v>x</v>
      </c>
      <c r="W52" s="151" t="str">
        <f t="shared" si="33"/>
        <v>x</v>
      </c>
      <c r="X52" s="151" t="str">
        <f t="shared" si="34"/>
        <v>x</v>
      </c>
      <c r="Y52" s="151" t="str">
        <f t="shared" si="35"/>
        <v>x</v>
      </c>
      <c r="Z52" s="151" t="str">
        <f t="shared" si="36"/>
        <v>x</v>
      </c>
      <c r="AA52" s="151" t="str">
        <f t="shared" si="37"/>
        <v>x</v>
      </c>
      <c r="AB52" s="3"/>
    </row>
    <row r="53" spans="1:28" ht="51">
      <c r="A53" s="31" t="s">
        <v>84</v>
      </c>
      <c r="B53" s="31" t="s">
        <v>91</v>
      </c>
      <c r="C53" s="31" t="s">
        <v>94</v>
      </c>
      <c r="D53" s="126">
        <f t="shared" ca="1" si="45"/>
        <v>44908</v>
      </c>
      <c r="E53" s="122">
        <f ca="1">IF(OR(ISBLANK($N$2),ISBLANK($A53)),"",OFFSET($N$2,0,G52+MATCH(D53,$N$2:$AA$2,0)-1))</f>
        <v>44915</v>
      </c>
      <c r="F53" s="149"/>
      <c r="G53" s="150">
        <v>1</v>
      </c>
      <c r="H53" s="98">
        <v>2</v>
      </c>
      <c r="I53" s="27" cm="1">
        <f t="array" ref="I53">IFERROR(INDEX($N$2:$AA$2,1,(MATCH(1,IF(ISNUMBER($N53:$AA53),1,0),0))-1),0)</f>
        <v>44908</v>
      </c>
      <c r="J53" s="4" cm="1">
        <f t="array" ref="J53">IFERROR(INDEX($N$2:$AA$2,1,(MATCH(1,IF($N53:$AA53="x",1,0),0))-1),0)</f>
        <v>44915</v>
      </c>
      <c r="K53" s="5">
        <f t="shared" si="43"/>
        <v>3</v>
      </c>
      <c r="L53" s="35">
        <f t="shared" si="12"/>
        <v>2</v>
      </c>
      <c r="M53" s="64" t="s">
        <v>95</v>
      </c>
      <c r="N53" s="36"/>
      <c r="O53" s="151"/>
      <c r="P53" s="151"/>
      <c r="Q53" s="151"/>
      <c r="R53" s="151"/>
      <c r="S53" s="151"/>
      <c r="T53" s="151">
        <v>3</v>
      </c>
      <c r="U53" s="151" t="s">
        <v>31</v>
      </c>
      <c r="V53" s="151" t="s">
        <v>31</v>
      </c>
      <c r="W53" s="151" t="s">
        <v>31</v>
      </c>
      <c r="X53" s="151" t="s">
        <v>31</v>
      </c>
      <c r="Y53" s="151" t="s">
        <v>31</v>
      </c>
      <c r="Z53" s="151" t="s">
        <v>31</v>
      </c>
      <c r="AA53" s="151" t="s">
        <v>31</v>
      </c>
      <c r="AB53" s="3"/>
    </row>
    <row r="54" spans="1:28" ht="25.5">
      <c r="A54" s="31" t="s">
        <v>84</v>
      </c>
      <c r="B54" s="31" t="s">
        <v>91</v>
      </c>
      <c r="C54" s="31" t="s">
        <v>96</v>
      </c>
      <c r="D54" s="128">
        <f t="shared" ca="1" si="45"/>
        <v>44908</v>
      </c>
      <c r="E54" s="124">
        <f ca="1">IF(OR(ISBLANK($N$2),ISBLANK($A54)),"",OFFSET($N$2,0,G54+MATCH(D54,$N$2:$AA$2,0)-1))</f>
        <v>44915</v>
      </c>
      <c r="F54" s="149"/>
      <c r="G54" s="150">
        <v>1</v>
      </c>
      <c r="H54" s="98">
        <v>1</v>
      </c>
      <c r="I54" s="27" cm="1">
        <f t="array" ref="I54">IFERROR(INDEX($N$2:$AA$2,1,(MATCH(1,IF(ISNUMBER($N54:$AA54),1,0),0))-1),0)</f>
        <v>44908</v>
      </c>
      <c r="J54" s="4" cm="1">
        <f t="array" ref="J54">IFERROR(INDEX($N$2:$AA$2,1,(MATCH(1,IF($N54:$AA54="x",1,0),0))-1),0)</f>
        <v>44915</v>
      </c>
      <c r="K54" s="5">
        <f t="shared" si="43"/>
        <v>1</v>
      </c>
      <c r="L54" s="35">
        <f t="shared" si="12"/>
        <v>1</v>
      </c>
      <c r="M54" s="64"/>
      <c r="N54" s="36"/>
      <c r="O54" s="151" t="str">
        <f t="shared" si="27"/>
        <v/>
      </c>
      <c r="P54" s="151" t="str">
        <f t="shared" si="41"/>
        <v/>
      </c>
      <c r="Q54" s="151" t="str">
        <f t="shared" si="26"/>
        <v/>
      </c>
      <c r="R54" s="151" t="str">
        <f t="shared" si="28"/>
        <v/>
      </c>
      <c r="S54" s="151" t="str">
        <f t="shared" si="29"/>
        <v/>
      </c>
      <c r="T54" s="151">
        <v>1</v>
      </c>
      <c r="U54" s="151" t="s">
        <v>31</v>
      </c>
      <c r="V54" s="151" t="str">
        <f t="shared" si="32"/>
        <v>x</v>
      </c>
      <c r="W54" s="151" t="str">
        <f t="shared" si="33"/>
        <v>x</v>
      </c>
      <c r="X54" s="151" t="str">
        <f t="shared" si="34"/>
        <v>x</v>
      </c>
      <c r="Y54" s="151" t="str">
        <f t="shared" si="35"/>
        <v>x</v>
      </c>
      <c r="Z54" s="151" t="str">
        <f t="shared" si="36"/>
        <v>x</v>
      </c>
      <c r="AA54" s="151" t="str">
        <f t="shared" si="37"/>
        <v>x</v>
      </c>
      <c r="AB54" s="3"/>
    </row>
    <row r="55" spans="1:28" ht="25.5">
      <c r="A55" s="31" t="s">
        <v>84</v>
      </c>
      <c r="B55" s="31" t="s">
        <v>91</v>
      </c>
      <c r="C55" s="31" t="s">
        <v>97</v>
      </c>
      <c r="D55" s="129">
        <f t="shared" ca="1" si="45"/>
        <v>44908</v>
      </c>
      <c r="E55" s="123">
        <f ca="1">IF(OR(ISBLANK($N$2),ISBLANK($A55)),"",OFFSET($N$2,0,G55+MATCH(D55,$N$2:$AA$2,0)-1))</f>
        <v>44915</v>
      </c>
      <c r="F55" s="149"/>
      <c r="G55" s="150">
        <v>1</v>
      </c>
      <c r="H55" s="98">
        <v>2</v>
      </c>
      <c r="I55" s="27" cm="1">
        <f t="array" ref="I55">IFERROR(INDEX($N$2:$AA$2,1,(MATCH(1,IF(ISNUMBER($N55:$AA55),1,0),0))-1),0)</f>
        <v>44908</v>
      </c>
      <c r="J55" s="4" cm="1">
        <f t="array" ref="J55">IFERROR(INDEX($N$2:$AA$2,1,(MATCH(1,IF($N55:$AA55="x",1,0),0))-1),0)</f>
        <v>44915</v>
      </c>
      <c r="K55" s="5">
        <f t="shared" si="43"/>
        <v>2</v>
      </c>
      <c r="L55" s="35">
        <f t="shared" si="12"/>
        <v>2</v>
      </c>
      <c r="M55" s="66" t="s">
        <v>44</v>
      </c>
      <c r="N55" s="36"/>
      <c r="O55" s="151" t="str">
        <f t="shared" si="27"/>
        <v/>
      </c>
      <c r="P55" s="151" t="str">
        <f t="shared" si="41"/>
        <v/>
      </c>
      <c r="Q55" s="151" t="str">
        <f t="shared" si="26"/>
        <v/>
      </c>
      <c r="R55" s="151" t="str">
        <f t="shared" si="28"/>
        <v/>
      </c>
      <c r="S55" s="151" t="str">
        <f t="shared" si="29"/>
        <v/>
      </c>
      <c r="T55" s="151">
        <v>2</v>
      </c>
      <c r="U55" s="151" t="s">
        <v>31</v>
      </c>
      <c r="V55" s="151" t="str">
        <f t="shared" si="32"/>
        <v>x</v>
      </c>
      <c r="W55" s="151" t="str">
        <f t="shared" si="33"/>
        <v>x</v>
      </c>
      <c r="X55" s="151" t="str">
        <f t="shared" si="34"/>
        <v>x</v>
      </c>
      <c r="Y55" s="151" t="str">
        <f t="shared" si="35"/>
        <v>x</v>
      </c>
      <c r="Z55" s="151" t="str">
        <f t="shared" si="36"/>
        <v>x</v>
      </c>
      <c r="AA55" s="151" t="str">
        <f t="shared" si="37"/>
        <v>x</v>
      </c>
      <c r="AB55" s="3"/>
    </row>
    <row r="56" spans="1:28" ht="12.75">
      <c r="A56" s="31" t="s">
        <v>84</v>
      </c>
      <c r="B56" s="31" t="s">
        <v>98</v>
      </c>
      <c r="C56" s="31" t="s">
        <v>99</v>
      </c>
      <c r="D56" s="126">
        <f t="shared" ca="1" si="45"/>
        <v>44908</v>
      </c>
      <c r="E56" s="122">
        <f ca="1">IF(OR(ISBLANK($N$2),ISBLANK($A56)),"",OFFSET($N$2,0,G56+MATCH(D56,$N$2:$AA$2,0)-1))</f>
        <v>44915</v>
      </c>
      <c r="F56" s="149"/>
      <c r="G56" s="150">
        <v>1</v>
      </c>
      <c r="H56" s="98">
        <v>2</v>
      </c>
      <c r="I56" s="27" cm="1">
        <f t="array" ref="I56">IFERROR(INDEX($N$2:$AA$2,1,(MATCH(1,IF(ISNUMBER($N56:$AA56),1,0),0))-1),0)</f>
        <v>44908</v>
      </c>
      <c r="J56" s="4" cm="1">
        <f t="array" ref="J56">IFERROR(INDEX($N$2:$AA$2,1,(MATCH(1,IF($N56:$AA56="x",1,0),0))-1),0)</f>
        <v>44915</v>
      </c>
      <c r="K56" s="5">
        <f t="shared" si="43"/>
        <v>1</v>
      </c>
      <c r="L56" s="35">
        <f t="shared" si="12"/>
        <v>2</v>
      </c>
      <c r="M56" s="64"/>
      <c r="N56" s="36"/>
      <c r="O56" s="151" t="str">
        <f t="shared" si="27"/>
        <v/>
      </c>
      <c r="P56" s="151" t="str">
        <f t="shared" si="41"/>
        <v/>
      </c>
      <c r="Q56" s="151" t="str">
        <f t="shared" si="26"/>
        <v/>
      </c>
      <c r="R56" s="151" t="str">
        <f t="shared" si="28"/>
        <v/>
      </c>
      <c r="S56" s="151" t="str">
        <f t="shared" si="29"/>
        <v/>
      </c>
      <c r="T56" s="151">
        <v>1</v>
      </c>
      <c r="U56" s="151" t="s">
        <v>31</v>
      </c>
      <c r="V56" s="151" t="str">
        <f t="shared" si="32"/>
        <v>x</v>
      </c>
      <c r="W56" s="151" t="str">
        <f t="shared" si="33"/>
        <v>x</v>
      </c>
      <c r="X56" s="151" t="str">
        <f t="shared" si="34"/>
        <v>x</v>
      </c>
      <c r="Y56" s="151" t="str">
        <f t="shared" si="35"/>
        <v>x</v>
      </c>
      <c r="Z56" s="151" t="str">
        <f t="shared" si="36"/>
        <v>x</v>
      </c>
      <c r="AA56" s="151" t="str">
        <f t="shared" si="37"/>
        <v>x</v>
      </c>
      <c r="AB56" s="3"/>
    </row>
    <row r="57" spans="1:28" ht="12.75">
      <c r="A57" s="31" t="s">
        <v>84</v>
      </c>
      <c r="B57" s="31" t="s">
        <v>98</v>
      </c>
      <c r="C57" s="31" t="s">
        <v>100</v>
      </c>
      <c r="D57" s="128">
        <f t="shared" ca="1" si="45"/>
        <v>44908</v>
      </c>
      <c r="E57" s="124">
        <f ca="1">IF(OR(ISBLANK($N$2),ISBLANK($A57)),"",OFFSET($N$2,0,G57+MATCH(D57,$N$2:$AA$2,0)-1))</f>
        <v>44915</v>
      </c>
      <c r="F57" s="149"/>
      <c r="G57" s="150">
        <v>1</v>
      </c>
      <c r="H57" s="98">
        <v>2</v>
      </c>
      <c r="I57" s="27" cm="1">
        <f t="array" ref="I57">IFERROR(INDEX($N$2:$AA$2,1,(MATCH(1,IF(ISNUMBER($N57:$AA57),1,0),0))-1),0)</f>
        <v>44908</v>
      </c>
      <c r="J57" s="4" cm="1">
        <f t="array" ref="J57">IFERROR(INDEX($N$2:$AA$2,1,(MATCH(1,IF($N57:$AA57="x",1,0),0))-1),0)</f>
        <v>44915</v>
      </c>
      <c r="K57" s="5">
        <f t="shared" si="43"/>
        <v>1</v>
      </c>
      <c r="L57" s="35">
        <f t="shared" si="12"/>
        <v>2</v>
      </c>
      <c r="M57" s="64"/>
      <c r="N57" s="36"/>
      <c r="O57" s="151" t="str">
        <f t="shared" si="27"/>
        <v/>
      </c>
      <c r="P57" s="151" t="str">
        <f t="shared" si="41"/>
        <v/>
      </c>
      <c r="Q57" s="151" t="str">
        <f t="shared" si="26"/>
        <v/>
      </c>
      <c r="R57" s="151" t="str">
        <f t="shared" si="28"/>
        <v/>
      </c>
      <c r="S57" s="151" t="str">
        <f t="shared" si="29"/>
        <v/>
      </c>
      <c r="T57" s="151">
        <v>1</v>
      </c>
      <c r="U57" s="151" t="s">
        <v>31</v>
      </c>
      <c r="V57" s="151" t="str">
        <f t="shared" si="32"/>
        <v>x</v>
      </c>
      <c r="W57" s="151" t="str">
        <f t="shared" si="33"/>
        <v>x</v>
      </c>
      <c r="X57" s="151" t="str">
        <f t="shared" si="34"/>
        <v>x</v>
      </c>
      <c r="Y57" s="151" t="str">
        <f t="shared" si="35"/>
        <v>x</v>
      </c>
      <c r="Z57" s="151" t="str">
        <f t="shared" si="36"/>
        <v>x</v>
      </c>
      <c r="AA57" s="151" t="str">
        <f t="shared" si="37"/>
        <v>x</v>
      </c>
      <c r="AB57" s="3"/>
    </row>
    <row r="58" spans="1:28" ht="12.75">
      <c r="A58" s="31" t="s">
        <v>84</v>
      </c>
      <c r="B58" s="31" t="s">
        <v>98</v>
      </c>
      <c r="C58" s="31" t="s">
        <v>101</v>
      </c>
      <c r="D58" s="128">
        <f t="shared" ca="1" si="45"/>
        <v>44908</v>
      </c>
      <c r="E58" s="124">
        <f ca="1">IF(OR(ISBLANK($N$2),ISBLANK($A58)),"",OFFSET($N$2,0,G58+MATCH(D58,$N$2:$AA$2,0)-1))</f>
        <v>44915</v>
      </c>
      <c r="F58" s="149"/>
      <c r="G58" s="150">
        <v>1</v>
      </c>
      <c r="H58" s="98">
        <v>2</v>
      </c>
      <c r="I58" s="27" cm="1">
        <f t="array" ref="I58">IFERROR(INDEX($N$2:$AA$2,1,(MATCH(1,IF(ISNUMBER($N58:$AA58),1,0),0))-1),0)</f>
        <v>44908</v>
      </c>
      <c r="J58" s="4" cm="1">
        <f t="array" ref="J58">IFERROR(INDEX($N$2:$AA$2,1,(MATCH(1,IF($N58:$AA58="x",1,0),0))-1),0)</f>
        <v>44915</v>
      </c>
      <c r="K58" s="5">
        <f t="shared" si="43"/>
        <v>1</v>
      </c>
      <c r="L58" s="35">
        <f t="shared" si="12"/>
        <v>2</v>
      </c>
      <c r="M58" s="66" t="s">
        <v>44</v>
      </c>
      <c r="N58" s="36"/>
      <c r="O58" s="151" t="str">
        <f t="shared" si="27"/>
        <v/>
      </c>
      <c r="P58" s="151" t="str">
        <f t="shared" si="41"/>
        <v/>
      </c>
      <c r="Q58" s="151" t="str">
        <f t="shared" si="26"/>
        <v/>
      </c>
      <c r="R58" s="151" t="str">
        <f t="shared" si="28"/>
        <v/>
      </c>
      <c r="S58" s="151" t="str">
        <f t="shared" si="29"/>
        <v/>
      </c>
      <c r="T58" s="151">
        <v>1</v>
      </c>
      <c r="U58" s="151" t="s">
        <v>31</v>
      </c>
      <c r="V58" s="151" t="str">
        <f t="shared" si="32"/>
        <v>x</v>
      </c>
      <c r="W58" s="151" t="str">
        <f t="shared" si="33"/>
        <v>x</v>
      </c>
      <c r="X58" s="151" t="str">
        <f t="shared" si="34"/>
        <v>x</v>
      </c>
      <c r="Y58" s="151" t="str">
        <f t="shared" si="35"/>
        <v>x</v>
      </c>
      <c r="Z58" s="151" t="str">
        <f t="shared" si="36"/>
        <v>x</v>
      </c>
      <c r="AA58" s="151" t="str">
        <f t="shared" si="37"/>
        <v>x</v>
      </c>
      <c r="AB58" s="3"/>
    </row>
    <row r="59" spans="1:28" ht="12.75">
      <c r="A59" s="31"/>
      <c r="B59" s="31"/>
      <c r="C59" s="31"/>
      <c r="D59" s="129"/>
      <c r="E59" s="121"/>
      <c r="F59" s="149"/>
      <c r="G59" s="150"/>
      <c r="H59" s="98"/>
      <c r="I59" s="27" cm="1">
        <f t="array" ref="I59">IFERROR(INDEX($N$2:$AA$2,1,(MATCH(1,IF(ISNUMBER($N59:$AA59),1,0),0))-1),0)</f>
        <v>0</v>
      </c>
      <c r="J59" s="4" cm="1">
        <f t="array" ref="J59">IFERROR(INDEX($N$2:$AA$2,1,(MATCH(1,IF($N59:$AA59="x",1,0),0))-1),0)</f>
        <v>0</v>
      </c>
      <c r="K59" s="5">
        <f t="shared" si="40"/>
        <v>0</v>
      </c>
      <c r="L59" s="35">
        <f>IF(J59&gt;0,#REF!,0)</f>
        <v>0</v>
      </c>
      <c r="M59" s="64"/>
      <c r="N59" s="36"/>
      <c r="O59" s="151" t="str">
        <f t="shared" si="27"/>
        <v/>
      </c>
      <c r="P59" s="151" t="str">
        <f t="shared" si="41"/>
        <v/>
      </c>
      <c r="Q59" s="151" t="str">
        <f t="shared" si="26"/>
        <v/>
      </c>
      <c r="R59" s="151" t="str">
        <f t="shared" si="28"/>
        <v/>
      </c>
      <c r="S59" s="151" t="str">
        <f t="shared" si="29"/>
        <v/>
      </c>
      <c r="T59" s="151" t="str">
        <f t="shared" si="30"/>
        <v/>
      </c>
      <c r="U59" s="151" t="str">
        <f t="shared" si="31"/>
        <v/>
      </c>
      <c r="V59" s="151" t="str">
        <f t="shared" si="32"/>
        <v/>
      </c>
      <c r="W59" s="151" t="str">
        <f t="shared" si="33"/>
        <v/>
      </c>
      <c r="X59" s="151" t="str">
        <f t="shared" si="34"/>
        <v/>
      </c>
      <c r="Y59" s="151" t="str">
        <f t="shared" si="35"/>
        <v/>
      </c>
      <c r="Z59" s="151" t="str">
        <f t="shared" si="36"/>
        <v/>
      </c>
      <c r="AA59" s="151" t="str">
        <f t="shared" si="37"/>
        <v/>
      </c>
      <c r="AB59" s="3"/>
    </row>
    <row r="60" spans="1:28" ht="12.75">
      <c r="A60" s="26"/>
      <c r="B60" s="26"/>
      <c r="C60" s="26"/>
      <c r="D60" s="130" t="str">
        <f ca="1">IF(OR(ISBLANK($N$2),ISBLANK($A60)),"",OFFSET($N$2,0,F60+MATCH(D59,$N$2:$AA$2,0)-1))</f>
        <v/>
      </c>
      <c r="E60" s="132" t="str">
        <f t="shared" ca="1" si="38"/>
        <v/>
      </c>
      <c r="F60" s="101"/>
      <c r="G60" s="102"/>
      <c r="H60" s="102"/>
      <c r="I60" s="27" cm="1">
        <f t="array" ref="I60">IFERROR(INDEX($N$2:$AA$2,1,(MATCH(1,IF(ISNUMBER($N60:$AA60),1,0),0))-1),0)</f>
        <v>0</v>
      </c>
      <c r="J60" s="4" cm="1">
        <f t="array" ref="J60">IFERROR(INDEX($N$2:$AA$2,1,(MATCH(1,IF($N60:$AA60="x",1,0),0))-1),0)</f>
        <v>0</v>
      </c>
      <c r="K60" s="5">
        <f t="shared" si="40"/>
        <v>0</v>
      </c>
      <c r="L60" s="35">
        <f>IF(J60&gt;0,#REF!,0)</f>
        <v>0</v>
      </c>
      <c r="M60" s="64"/>
      <c r="N60" s="36"/>
      <c r="O60" s="151" t="str">
        <f t="shared" si="27"/>
        <v/>
      </c>
      <c r="P60" s="151" t="str">
        <f t="shared" si="41"/>
        <v/>
      </c>
      <c r="Q60" s="151" t="str">
        <f t="shared" si="26"/>
        <v/>
      </c>
      <c r="R60" s="151" t="str">
        <f t="shared" si="28"/>
        <v/>
      </c>
      <c r="S60" s="151" t="str">
        <f t="shared" si="29"/>
        <v/>
      </c>
      <c r="T60" s="151" t="str">
        <f t="shared" si="30"/>
        <v/>
      </c>
      <c r="U60" s="151" t="str">
        <f t="shared" si="31"/>
        <v/>
      </c>
      <c r="V60" s="151" t="str">
        <f t="shared" si="32"/>
        <v/>
      </c>
      <c r="W60" s="151" t="str">
        <f t="shared" si="33"/>
        <v/>
      </c>
      <c r="X60" s="151" t="str">
        <f t="shared" si="34"/>
        <v/>
      </c>
      <c r="Y60" s="151" t="str">
        <f t="shared" si="35"/>
        <v/>
      </c>
      <c r="Z60" s="151" t="str">
        <f t="shared" si="36"/>
        <v/>
      </c>
      <c r="AA60" s="151" t="str">
        <f t="shared" si="37"/>
        <v/>
      </c>
      <c r="AB60" s="3"/>
    </row>
    <row r="61" spans="1:28" ht="12.75">
      <c r="A61" s="26"/>
      <c r="B61" s="26"/>
      <c r="C61" s="26"/>
      <c r="D61" s="138" t="str">
        <f ca="1">IF(OR(ISBLANK($N$2),ISBLANK($A61)),"",OFFSET($N$2,0,F61+MATCH(D60,$N$2:$AA$2,0)-1))</f>
        <v/>
      </c>
      <c r="E61" s="132" t="str">
        <f t="shared" ca="1" si="38"/>
        <v/>
      </c>
      <c r="F61" s="101"/>
      <c r="G61" s="102"/>
      <c r="H61" s="102"/>
      <c r="I61" s="27" cm="1">
        <f t="array" ref="I61">IFERROR(INDEX($N$2:$AA$2,1,(MATCH(1,IF(ISNUMBER($N61:$AA61),1,0),0))-1),0)</f>
        <v>0</v>
      </c>
      <c r="J61" s="4" cm="1">
        <f t="array" ref="J61">IFERROR(INDEX($N$2:$AA$2,1,(MATCH(1,IF($N61:$AA61="x",1,0),0))-1),0)</f>
        <v>0</v>
      </c>
      <c r="K61" s="5">
        <f t="shared" si="40"/>
        <v>0</v>
      </c>
      <c r="L61" s="35">
        <f>IF(J61&gt;0,#REF!,0)</f>
        <v>0</v>
      </c>
      <c r="M61" s="64"/>
      <c r="N61" s="36"/>
      <c r="O61" s="151" t="str">
        <f t="shared" si="27"/>
        <v/>
      </c>
      <c r="P61" s="151" t="str">
        <f t="shared" si="41"/>
        <v/>
      </c>
      <c r="Q61" s="151" t="str">
        <f t="shared" si="26"/>
        <v/>
      </c>
      <c r="R61" s="151" t="str">
        <f t="shared" si="28"/>
        <v/>
      </c>
      <c r="S61" s="151" t="str">
        <f t="shared" si="29"/>
        <v/>
      </c>
      <c r="T61" s="151" t="str">
        <f t="shared" si="30"/>
        <v/>
      </c>
      <c r="U61" s="151" t="str">
        <f t="shared" si="31"/>
        <v/>
      </c>
      <c r="V61" s="151" t="str">
        <f t="shared" si="32"/>
        <v/>
      </c>
      <c r="W61" s="151" t="str">
        <f t="shared" si="33"/>
        <v/>
      </c>
      <c r="X61" s="151" t="str">
        <f t="shared" si="34"/>
        <v/>
      </c>
      <c r="Y61" s="151" t="str">
        <f t="shared" si="35"/>
        <v/>
      </c>
      <c r="Z61" s="151" t="str">
        <f t="shared" si="36"/>
        <v/>
      </c>
      <c r="AA61" s="151" t="str">
        <f t="shared" si="37"/>
        <v/>
      </c>
      <c r="AB61" s="3"/>
    </row>
    <row r="62" spans="1:28" ht="12.75">
      <c r="A62" s="26"/>
      <c r="B62" s="26"/>
      <c r="C62" s="26"/>
      <c r="D62" s="130" t="str">
        <f t="shared" ca="1" si="39"/>
        <v/>
      </c>
      <c r="E62" s="120" t="str">
        <f t="shared" ca="1" si="38"/>
        <v/>
      </c>
      <c r="F62" s="101"/>
      <c r="G62" s="102"/>
      <c r="H62" s="102"/>
      <c r="I62" s="27" cm="1">
        <f t="array" ref="I62">IFERROR(INDEX($N$2:$AA$2,1,(MATCH(1,IF(ISNUMBER($N62:$AA62),1,0),0))-1),0)</f>
        <v>0</v>
      </c>
      <c r="J62" s="4" cm="1">
        <f t="array" ref="J62">IFERROR(INDEX($N$2:$AA$2,1,(MATCH(1,IF($N62:$AA62="x",1,0),0))-1),0)</f>
        <v>0</v>
      </c>
      <c r="K62" s="5">
        <f t="shared" si="40"/>
        <v>0</v>
      </c>
      <c r="L62" s="35">
        <f>IF(J62&gt;0,H50,0)</f>
        <v>0</v>
      </c>
      <c r="M62" s="64"/>
      <c r="N62" s="36"/>
      <c r="O62" s="151" t="str">
        <f t="shared" si="27"/>
        <v/>
      </c>
      <c r="P62" s="151" t="str">
        <f t="shared" si="41"/>
        <v/>
      </c>
      <c r="Q62" s="151" t="str">
        <f t="shared" si="26"/>
        <v/>
      </c>
      <c r="R62" s="151" t="str">
        <f t="shared" si="28"/>
        <v/>
      </c>
      <c r="S62" s="151" t="str">
        <f t="shared" si="29"/>
        <v/>
      </c>
      <c r="T62" s="151" t="str">
        <f t="shared" si="30"/>
        <v/>
      </c>
      <c r="U62" s="151" t="str">
        <f t="shared" si="31"/>
        <v/>
      </c>
      <c r="V62" s="151" t="str">
        <f t="shared" si="32"/>
        <v/>
      </c>
      <c r="W62" s="151" t="str">
        <f t="shared" si="33"/>
        <v/>
      </c>
      <c r="X62" s="151" t="str">
        <f t="shared" si="34"/>
        <v/>
      </c>
      <c r="Y62" s="151" t="str">
        <f t="shared" si="35"/>
        <v/>
      </c>
      <c r="Z62" s="151" t="str">
        <f t="shared" si="36"/>
        <v/>
      </c>
      <c r="AA62" s="151" t="str">
        <f t="shared" si="37"/>
        <v/>
      </c>
      <c r="AB62" s="3"/>
    </row>
    <row r="63" spans="1:28" ht="12.75">
      <c r="A63" s="26"/>
      <c r="B63" s="26"/>
      <c r="C63" s="26"/>
      <c r="D63" s="133" t="str">
        <f t="shared" ca="1" si="39"/>
        <v/>
      </c>
      <c r="E63" s="134" t="str">
        <f t="shared" ca="1" si="38"/>
        <v/>
      </c>
      <c r="F63" s="101"/>
      <c r="G63" s="102"/>
      <c r="H63" s="102"/>
      <c r="I63" s="27" cm="1">
        <f t="array" ref="I63">IFERROR(INDEX($N$2:$AA$2,1,(MATCH(1,IF(ISNUMBER($N63:$AA63),1,0),0))-1),0)</f>
        <v>0</v>
      </c>
      <c r="J63" s="4" cm="1">
        <f t="array" ref="J63">IFERROR(INDEX($N$2:$AA$2,1,(MATCH(1,IF($N63:$AA63="x",1,0),0))-1),0)</f>
        <v>0</v>
      </c>
      <c r="K63" s="5">
        <f t="shared" si="40"/>
        <v>0</v>
      </c>
      <c r="L63" s="35">
        <f>IF(J63&gt;0,H51,0)</f>
        <v>0</v>
      </c>
      <c r="M63" s="66"/>
      <c r="N63" s="36"/>
      <c r="O63" s="151" t="str">
        <f t="shared" si="27"/>
        <v/>
      </c>
      <c r="P63" s="151" t="str">
        <f t="shared" si="41"/>
        <v/>
      </c>
      <c r="Q63" s="151" t="str">
        <f t="shared" si="26"/>
        <v/>
      </c>
      <c r="R63" s="151" t="str">
        <f t="shared" si="28"/>
        <v/>
      </c>
      <c r="S63" s="151" t="str">
        <f t="shared" si="29"/>
        <v/>
      </c>
      <c r="T63" s="151" t="str">
        <f t="shared" si="30"/>
        <v/>
      </c>
      <c r="U63" s="151" t="str">
        <f t="shared" si="31"/>
        <v/>
      </c>
      <c r="V63" s="151" t="str">
        <f t="shared" si="32"/>
        <v/>
      </c>
      <c r="W63" s="151" t="str">
        <f t="shared" si="33"/>
        <v/>
      </c>
      <c r="X63" s="151" t="str">
        <f t="shared" si="34"/>
        <v/>
      </c>
      <c r="Y63" s="151" t="str">
        <f t="shared" si="35"/>
        <v/>
      </c>
      <c r="Z63" s="151" t="str">
        <f t="shared" si="36"/>
        <v/>
      </c>
      <c r="AA63" s="151" t="str">
        <f t="shared" si="37"/>
        <v/>
      </c>
      <c r="AB63" s="3"/>
    </row>
    <row r="64" spans="1:28" ht="12.75">
      <c r="A64" s="26"/>
      <c r="B64" s="26"/>
      <c r="C64" s="26"/>
      <c r="D64" s="133" t="str">
        <f t="shared" ca="1" si="39"/>
        <v/>
      </c>
      <c r="E64" s="139" t="str">
        <f t="shared" ca="1" si="38"/>
        <v/>
      </c>
      <c r="F64" s="101"/>
      <c r="G64" s="102"/>
      <c r="H64" s="110"/>
      <c r="I64" s="27" cm="1">
        <f t="array" ref="I64">IFERROR(INDEX($N$2:$AA$2,1,(MATCH(1,IF(ISNUMBER($N64:$AA64),1,0),0))-1),0)</f>
        <v>0</v>
      </c>
      <c r="J64" s="4" cm="1">
        <f t="array" ref="J64">IFERROR(INDEX($N$2:$AA$2,1,(MATCH(1,IF($N64:$AA64="x",1,0),0))-1),0)</f>
        <v>0</v>
      </c>
      <c r="K64" s="5">
        <f>SUMIF(N64:AA64,"&gt;0")</f>
        <v>0</v>
      </c>
      <c r="L64" s="35">
        <f t="shared" ref="L64" si="46">IF(J64&gt;0,H64,0)</f>
        <v>0</v>
      </c>
      <c r="M64" s="64"/>
      <c r="N64" s="36"/>
      <c r="O64" s="151" t="str">
        <f t="shared" si="27"/>
        <v/>
      </c>
      <c r="P64" s="151" t="str">
        <f t="shared" si="41"/>
        <v/>
      </c>
      <c r="Q64" s="151" t="str">
        <f t="shared" si="26"/>
        <v/>
      </c>
      <c r="R64" s="151" t="str">
        <f t="shared" si="28"/>
        <v/>
      </c>
      <c r="S64" s="151" t="str">
        <f t="shared" si="29"/>
        <v/>
      </c>
      <c r="T64" s="151" t="str">
        <f t="shared" si="30"/>
        <v/>
      </c>
      <c r="U64" s="151" t="str">
        <f t="shared" si="31"/>
        <v/>
      </c>
      <c r="V64" s="151" t="str">
        <f t="shared" si="32"/>
        <v/>
      </c>
      <c r="W64" s="151" t="str">
        <f t="shared" si="33"/>
        <v/>
      </c>
      <c r="X64" s="151" t="str">
        <f t="shared" si="34"/>
        <v/>
      </c>
      <c r="Y64" s="151" t="str">
        <f t="shared" si="35"/>
        <v/>
      </c>
      <c r="Z64" s="151" t="str">
        <f t="shared" si="36"/>
        <v/>
      </c>
      <c r="AA64" s="151" t="str">
        <f t="shared" si="37"/>
        <v/>
      </c>
      <c r="AB64" s="3"/>
    </row>
    <row r="65" spans="1:28" ht="12.75">
      <c r="A65" s="26"/>
      <c r="B65" s="26"/>
      <c r="C65" s="26"/>
      <c r="D65" s="138" t="str">
        <f t="shared" ca="1" si="39"/>
        <v/>
      </c>
      <c r="E65" s="120" t="str">
        <f t="shared" ca="1" si="38"/>
        <v/>
      </c>
      <c r="F65" s="101"/>
      <c r="G65" s="102"/>
      <c r="H65" s="102"/>
      <c r="I65" s="27" cm="1">
        <f t="array" ref="I65">IFERROR(INDEX($N$2:$AA$2,1,(MATCH(1,IF(ISNUMBER($N65:$AA65),1,0),0))-1),0)</f>
        <v>0</v>
      </c>
      <c r="J65" s="4" cm="1">
        <f t="array" ref="J65">IFERROR(INDEX($N$2:$AA$2,1,(MATCH(1,IF($N65:$AA65="x",1,0),0))-1),0)</f>
        <v>0</v>
      </c>
      <c r="K65" s="5">
        <f t="shared" si="40"/>
        <v>0</v>
      </c>
      <c r="L65" s="35">
        <f>IF(J65&gt;0,H52,0)</f>
        <v>0</v>
      </c>
      <c r="M65" s="64"/>
      <c r="N65" s="36"/>
      <c r="O65" s="151" t="str">
        <f t="shared" si="27"/>
        <v/>
      </c>
      <c r="P65" s="151" t="str">
        <f t="shared" si="41"/>
        <v/>
      </c>
      <c r="Q65" s="151" t="str">
        <f t="shared" si="26"/>
        <v/>
      </c>
      <c r="R65" s="151" t="str">
        <f t="shared" si="28"/>
        <v/>
      </c>
      <c r="S65" s="151" t="str">
        <f t="shared" si="29"/>
        <v/>
      </c>
      <c r="T65" s="151" t="str">
        <f t="shared" si="30"/>
        <v/>
      </c>
      <c r="U65" s="151" t="str">
        <f t="shared" si="31"/>
        <v/>
      </c>
      <c r="V65" s="151" t="str">
        <f t="shared" si="32"/>
        <v/>
      </c>
      <c r="W65" s="151" t="str">
        <f t="shared" si="33"/>
        <v/>
      </c>
      <c r="X65" s="151" t="str">
        <f t="shared" si="34"/>
        <v/>
      </c>
      <c r="Y65" s="151" t="str">
        <f t="shared" si="35"/>
        <v/>
      </c>
      <c r="Z65" s="151" t="str">
        <f t="shared" si="36"/>
        <v/>
      </c>
      <c r="AA65" s="151" t="str">
        <f t="shared" si="37"/>
        <v/>
      </c>
      <c r="AB65" s="3"/>
    </row>
    <row r="66" spans="1:28" ht="12.75">
      <c r="A66" s="26"/>
      <c r="B66" s="26"/>
      <c r="C66" s="26"/>
      <c r="D66" s="140" t="str">
        <f t="shared" ca="1" si="39"/>
        <v/>
      </c>
      <c r="E66" s="139" t="str">
        <f t="shared" ca="1" si="38"/>
        <v/>
      </c>
      <c r="F66" s="101"/>
      <c r="G66" s="102"/>
      <c r="H66" s="102"/>
      <c r="I66" s="27" cm="1">
        <f t="array" ref="I66">IFERROR(INDEX($N$2:$AA$2,1,(MATCH(1,IF(ISNUMBER($N66:$AA66),1,0),0))-1),0)</f>
        <v>0</v>
      </c>
      <c r="J66" s="4" cm="1">
        <f t="array" ref="J66">IFERROR(INDEX($N$2:$AA$2,1,(MATCH(1,IF($N66:$AA66="x",1,0),0))-1),0)</f>
        <v>0</v>
      </c>
      <c r="K66" s="5">
        <f t="shared" si="40"/>
        <v>0</v>
      </c>
      <c r="L66" s="35">
        <f>IF(J66&gt;0,H54,0)</f>
        <v>0</v>
      </c>
      <c r="M66" s="64"/>
      <c r="N66" s="36"/>
      <c r="O66" s="151" t="str">
        <f t="shared" si="27"/>
        <v/>
      </c>
      <c r="P66" s="151" t="str">
        <f t="shared" si="41"/>
        <v/>
      </c>
      <c r="Q66" s="151" t="str">
        <f t="shared" si="26"/>
        <v/>
      </c>
      <c r="R66" s="151" t="str">
        <f t="shared" si="28"/>
        <v/>
      </c>
      <c r="S66" s="151" t="str">
        <f t="shared" si="29"/>
        <v/>
      </c>
      <c r="T66" s="151" t="str">
        <f t="shared" si="30"/>
        <v/>
      </c>
      <c r="U66" s="151" t="str">
        <f t="shared" si="31"/>
        <v/>
      </c>
      <c r="V66" s="151" t="str">
        <f t="shared" si="32"/>
        <v/>
      </c>
      <c r="W66" s="151" t="str">
        <f t="shared" si="33"/>
        <v/>
      </c>
      <c r="X66" s="151" t="str">
        <f t="shared" si="34"/>
        <v/>
      </c>
      <c r="Y66" s="151" t="str">
        <f t="shared" si="35"/>
        <v/>
      </c>
      <c r="Z66" s="151" t="str">
        <f t="shared" si="36"/>
        <v/>
      </c>
      <c r="AA66" s="151" t="str">
        <f t="shared" si="37"/>
        <v/>
      </c>
      <c r="AB66" s="3"/>
    </row>
    <row r="67" spans="1:28" ht="12.75">
      <c r="A67" s="26"/>
      <c r="B67" s="26"/>
      <c r="C67" s="26"/>
      <c r="D67" s="140" t="str">
        <f t="shared" ca="1" si="39"/>
        <v/>
      </c>
      <c r="E67" s="132" t="str">
        <f t="shared" ca="1" si="38"/>
        <v/>
      </c>
      <c r="F67" s="101"/>
      <c r="G67" s="102"/>
      <c r="H67" s="102"/>
      <c r="I67" s="27" cm="1">
        <f t="array" ref="I67">IFERROR(INDEX($N$2:$AA$2,1,(MATCH(1,IF(ISNUMBER($N67:$AA67),1,0),0))-1),0)</f>
        <v>0</v>
      </c>
      <c r="J67" s="4" cm="1">
        <f t="array" ref="J67">IFERROR(INDEX($N$2:$AA$2,1,(MATCH(1,IF($N67:$AA67="x",1,0),0))-1),0)</f>
        <v>0</v>
      </c>
      <c r="K67" s="5">
        <f t="shared" si="40"/>
        <v>0</v>
      </c>
      <c r="L67" s="35">
        <f>IF(J67&gt;0,H55,0)</f>
        <v>0</v>
      </c>
      <c r="M67" s="66"/>
      <c r="N67" s="36"/>
      <c r="O67" s="151" t="str">
        <f t="shared" si="27"/>
        <v/>
      </c>
      <c r="P67" s="151" t="str">
        <f t="shared" si="41"/>
        <v/>
      </c>
      <c r="Q67" s="151" t="str">
        <f t="shared" si="26"/>
        <v/>
      </c>
      <c r="R67" s="151" t="str">
        <f t="shared" si="28"/>
        <v/>
      </c>
      <c r="S67" s="151" t="str">
        <f t="shared" si="29"/>
        <v/>
      </c>
      <c r="T67" s="151" t="str">
        <f t="shared" si="30"/>
        <v/>
      </c>
      <c r="U67" s="151" t="str">
        <f t="shared" si="31"/>
        <v/>
      </c>
      <c r="V67" s="151" t="str">
        <f t="shared" si="32"/>
        <v/>
      </c>
      <c r="W67" s="151" t="str">
        <f t="shared" si="33"/>
        <v/>
      </c>
      <c r="X67" s="151" t="str">
        <f t="shared" si="34"/>
        <v/>
      </c>
      <c r="Y67" s="151" t="str">
        <f t="shared" si="35"/>
        <v/>
      </c>
      <c r="Z67" s="151" t="str">
        <f t="shared" si="36"/>
        <v/>
      </c>
      <c r="AA67" s="151" t="str">
        <f t="shared" si="37"/>
        <v/>
      </c>
      <c r="AB67" s="3"/>
    </row>
    <row r="68" spans="1:28" ht="12.75">
      <c r="A68" s="26"/>
      <c r="B68" s="26"/>
      <c r="C68" s="26"/>
      <c r="D68" s="140" t="str">
        <f t="shared" ca="1" si="39"/>
        <v/>
      </c>
      <c r="E68" s="132" t="str">
        <f t="shared" ca="1" si="38"/>
        <v/>
      </c>
      <c r="F68" s="101"/>
      <c r="G68" s="102"/>
      <c r="H68" s="110"/>
      <c r="I68" s="27" cm="1">
        <f t="array" ref="I68">IFERROR(INDEX($N$2:$AA$2,1,(MATCH(1,IF(ISNUMBER($N68:$AA68),1,0),0))-1),0)</f>
        <v>0</v>
      </c>
      <c r="J68" s="4" cm="1">
        <f t="array" ref="J68">IFERROR(INDEX($N$2:$AA$2,1,(MATCH(1,IF($N68:$AA68="x",1,0),0))-1),0)</f>
        <v>0</v>
      </c>
      <c r="K68" s="5">
        <f t="shared" ref="K68:K100" si="47">SUMIF(N68:AA68,"&gt;0")</f>
        <v>0</v>
      </c>
      <c r="L68" s="35">
        <f t="shared" ref="L68:L100" si="48">IF(J68&gt;0,H68,0)</f>
        <v>0</v>
      </c>
      <c r="M68" s="64"/>
      <c r="N68" s="36"/>
      <c r="O68" s="151" t="str">
        <f t="shared" si="27"/>
        <v/>
      </c>
      <c r="P68" s="151" t="str">
        <f t="shared" si="41"/>
        <v/>
      </c>
      <c r="Q68" s="151" t="str">
        <f t="shared" si="26"/>
        <v/>
      </c>
      <c r="R68" s="151" t="str">
        <f t="shared" si="28"/>
        <v/>
      </c>
      <c r="S68" s="151" t="str">
        <f t="shared" si="29"/>
        <v/>
      </c>
      <c r="T68" s="151" t="str">
        <f t="shared" si="30"/>
        <v/>
      </c>
      <c r="U68" s="151" t="str">
        <f t="shared" si="31"/>
        <v/>
      </c>
      <c r="V68" s="151" t="str">
        <f t="shared" si="32"/>
        <v/>
      </c>
      <c r="W68" s="151" t="str">
        <f t="shared" si="33"/>
        <v/>
      </c>
      <c r="X68" s="151" t="str">
        <f t="shared" si="34"/>
        <v/>
      </c>
      <c r="Y68" s="151" t="str">
        <f t="shared" si="35"/>
        <v/>
      </c>
      <c r="Z68" s="151" t="str">
        <f t="shared" si="36"/>
        <v/>
      </c>
      <c r="AA68" s="151" t="str">
        <f t="shared" si="37"/>
        <v/>
      </c>
      <c r="AB68" s="3"/>
    </row>
    <row r="69" spans="1:28" ht="12.75">
      <c r="A69" s="26"/>
      <c r="B69" s="26"/>
      <c r="C69" s="26"/>
      <c r="D69" s="140" t="str">
        <f t="shared" ref="D69:D100" ca="1" si="49">IF(OR(ISBLANK($N$2),ISBLANK($A69)),"",OFFSET($N$2,0,F69+MATCH(D68,$N$2:$AA$2,0)-1))</f>
        <v/>
      </c>
      <c r="E69" s="132" t="str">
        <f ca="1">IF(OR(ISBLANK($N$2),ISBLANK($A69)),"",OFFSET($N$2,0,G69+MATCH(D69,$N$2:$AA$2,0)-1))</f>
        <v/>
      </c>
      <c r="F69" s="101"/>
      <c r="G69" s="102"/>
      <c r="H69" s="102"/>
      <c r="I69" s="27" cm="1">
        <f t="array" ref="I69">IFERROR(INDEX($N$2:$AA$2,1,(MATCH(1,IF(ISNUMBER($N69:$AA69),1,0),0))-1),0)</f>
        <v>0</v>
      </c>
      <c r="J69" s="4" cm="1">
        <f t="array" ref="J69">IFERROR(INDEX($N$2:$AA$2,1,(MATCH(1,IF($N69:$AA69="x",1,0),0))-1),0)</f>
        <v>0</v>
      </c>
      <c r="K69" s="5">
        <f t="shared" si="47"/>
        <v>0</v>
      </c>
      <c r="L69" s="35">
        <f>IF(J69&gt;0,H56,0)</f>
        <v>0</v>
      </c>
      <c r="M69" s="64"/>
      <c r="N69" s="36"/>
      <c r="O69" s="151" t="str">
        <f t="shared" si="27"/>
        <v/>
      </c>
      <c r="P69" s="151" t="str">
        <f t="shared" si="41"/>
        <v/>
      </c>
      <c r="Q69" s="151" t="str">
        <f t="shared" si="26"/>
        <v/>
      </c>
      <c r="R69" s="151" t="str">
        <f t="shared" si="28"/>
        <v/>
      </c>
      <c r="S69" s="151" t="str">
        <f t="shared" si="29"/>
        <v/>
      </c>
      <c r="T69" s="151" t="str">
        <f t="shared" si="30"/>
        <v/>
      </c>
      <c r="U69" s="151" t="str">
        <f t="shared" si="31"/>
        <v/>
      </c>
      <c r="V69" s="151" t="str">
        <f t="shared" si="32"/>
        <v/>
      </c>
      <c r="W69" s="151" t="str">
        <f t="shared" si="33"/>
        <v/>
      </c>
      <c r="X69" s="151" t="str">
        <f t="shared" si="34"/>
        <v/>
      </c>
      <c r="Y69" s="151" t="str">
        <f t="shared" si="35"/>
        <v/>
      </c>
      <c r="Z69" s="151" t="str">
        <f t="shared" si="36"/>
        <v/>
      </c>
      <c r="AA69" s="151" t="str">
        <f t="shared" si="37"/>
        <v/>
      </c>
      <c r="AB69" s="3"/>
    </row>
    <row r="70" spans="1:28" ht="12.75">
      <c r="A70" s="26"/>
      <c r="B70" s="26"/>
      <c r="C70" s="26"/>
      <c r="D70" s="140" t="str">
        <f t="shared" ca="1" si="49"/>
        <v/>
      </c>
      <c r="E70" s="120" t="str">
        <f t="shared" ref="E70:E100" ca="1" si="50">IF(OR(ISBLANK($N$2),ISBLANK($A70)),"",OFFSET($N$2,0,G70+MATCH(D70,$N$2:$AA$2,0)-1))</f>
        <v/>
      </c>
      <c r="F70" s="101"/>
      <c r="G70" s="102"/>
      <c r="H70" s="102"/>
      <c r="I70" s="27" cm="1">
        <f t="array" ref="I70">IFERROR(INDEX($N$2:$AA$2,1,(MATCH(1,IF(ISNUMBER($N70:$AA70),1,0),0))-1),0)</f>
        <v>0</v>
      </c>
      <c r="J70" s="4" cm="1">
        <f t="array" ref="J70">IFERROR(INDEX($N$2:$AA$2,1,(MATCH(1,IF($N70:$AA70="x",1,0),0))-1),0)</f>
        <v>0</v>
      </c>
      <c r="K70" s="5">
        <f t="shared" si="47"/>
        <v>0</v>
      </c>
      <c r="L70" s="35">
        <f>IF(J70&gt;0,H57,0)</f>
        <v>0</v>
      </c>
      <c r="M70" s="64"/>
      <c r="N70" s="36"/>
      <c r="O70" s="151" t="str">
        <f t="shared" si="27"/>
        <v/>
      </c>
      <c r="P70" s="151" t="str">
        <f t="shared" si="41"/>
        <v/>
      </c>
      <c r="Q70" s="151" t="str">
        <f t="shared" si="26"/>
        <v/>
      </c>
      <c r="R70" s="151" t="str">
        <f t="shared" si="28"/>
        <v/>
      </c>
      <c r="S70" s="151" t="str">
        <f t="shared" si="29"/>
        <v/>
      </c>
      <c r="T70" s="151" t="str">
        <f t="shared" si="30"/>
        <v/>
      </c>
      <c r="U70" s="151" t="str">
        <f t="shared" si="31"/>
        <v/>
      </c>
      <c r="V70" s="151" t="str">
        <f t="shared" si="32"/>
        <v/>
      </c>
      <c r="W70" s="151" t="str">
        <f t="shared" si="33"/>
        <v/>
      </c>
      <c r="X70" s="151" t="str">
        <f t="shared" si="34"/>
        <v/>
      </c>
      <c r="Y70" s="151" t="str">
        <f t="shared" si="35"/>
        <v/>
      </c>
      <c r="Z70" s="151" t="str">
        <f t="shared" si="36"/>
        <v/>
      </c>
      <c r="AA70" s="151" t="str">
        <f t="shared" si="37"/>
        <v/>
      </c>
      <c r="AB70" s="3"/>
    </row>
    <row r="71" spans="1:28" ht="12.75">
      <c r="A71" s="26"/>
      <c r="B71" s="26"/>
      <c r="C71" s="26"/>
      <c r="D71" s="130" t="str">
        <f t="shared" ca="1" si="49"/>
        <v/>
      </c>
      <c r="E71" s="134" t="str">
        <f t="shared" ca="1" si="50"/>
        <v/>
      </c>
      <c r="F71" s="101"/>
      <c r="G71" s="102"/>
      <c r="H71" s="102"/>
      <c r="I71" s="27" cm="1">
        <f t="array" ref="I71">IFERROR(INDEX($N$2:$AA$2,1,(MATCH(1,IF(ISNUMBER($N71:$AA71),1,0),0))-1),0)</f>
        <v>0</v>
      </c>
      <c r="J71" s="4" cm="1">
        <f t="array" ref="J71">IFERROR(INDEX($N$2:$AA$2,1,(MATCH(1,IF($N71:$AA71="x",1,0),0))-1),0)</f>
        <v>0</v>
      </c>
      <c r="K71" s="5">
        <f t="shared" si="47"/>
        <v>0</v>
      </c>
      <c r="L71" s="35">
        <f>IF(J71&gt;0,H58,0)</f>
        <v>0</v>
      </c>
      <c r="M71" s="66"/>
      <c r="N71" s="36"/>
      <c r="O71" s="151" t="str">
        <f t="shared" si="27"/>
        <v/>
      </c>
      <c r="P71" s="151" t="str">
        <f t="shared" si="41"/>
        <v/>
      </c>
      <c r="Q71" s="151" t="str">
        <f t="shared" si="26"/>
        <v/>
      </c>
      <c r="R71" s="151" t="str">
        <f t="shared" si="28"/>
        <v/>
      </c>
      <c r="S71" s="151" t="str">
        <f t="shared" si="29"/>
        <v/>
      </c>
      <c r="T71" s="151" t="str">
        <f t="shared" si="30"/>
        <v/>
      </c>
      <c r="U71" s="151" t="str">
        <f t="shared" si="31"/>
        <v/>
      </c>
      <c r="V71" s="151" t="str">
        <f t="shared" si="32"/>
        <v/>
      </c>
      <c r="W71" s="151" t="str">
        <f t="shared" si="33"/>
        <v/>
      </c>
      <c r="X71" s="151" t="str">
        <f t="shared" si="34"/>
        <v/>
      </c>
      <c r="Y71" s="151" t="str">
        <f t="shared" si="35"/>
        <v/>
      </c>
      <c r="Z71" s="151" t="str">
        <f t="shared" si="36"/>
        <v/>
      </c>
      <c r="AA71" s="151" t="str">
        <f t="shared" si="37"/>
        <v/>
      </c>
      <c r="AB71" s="3"/>
    </row>
    <row r="72" spans="1:28" ht="12.75">
      <c r="A72" s="29"/>
      <c r="B72" s="29"/>
      <c r="C72" s="29"/>
      <c r="D72" s="133" t="str">
        <f t="shared" ca="1" si="49"/>
        <v/>
      </c>
      <c r="E72" s="134" t="str">
        <f t="shared" ca="1" si="50"/>
        <v/>
      </c>
      <c r="F72" s="101"/>
      <c r="G72" s="102"/>
      <c r="H72" s="112"/>
      <c r="I72" s="27" cm="1">
        <f t="array" ref="I72">IFERROR(INDEX($N$2:$AA$2,1,(MATCH(1,IF(ISNUMBER($N72:$AA72),1,0),0))-1),0)</f>
        <v>0</v>
      </c>
      <c r="J72" s="4" cm="1">
        <f t="array" ref="J72">IFERROR(INDEX($N$2:$AA$2,1,(MATCH(1,IF($N72:$AA72="x",1,0),0))-1),0)</f>
        <v>0</v>
      </c>
      <c r="K72" s="5">
        <f t="shared" si="47"/>
        <v>0</v>
      </c>
      <c r="L72" s="35">
        <f t="shared" si="48"/>
        <v>0</v>
      </c>
      <c r="M72" s="65"/>
      <c r="N72" s="36"/>
      <c r="O72" s="151" t="str">
        <f t="shared" si="27"/>
        <v/>
      </c>
      <c r="P72" s="151" t="str">
        <f t="shared" si="41"/>
        <v/>
      </c>
      <c r="Q72" s="151" t="str">
        <f t="shared" si="26"/>
        <v/>
      </c>
      <c r="R72" s="151" t="str">
        <f t="shared" si="28"/>
        <v/>
      </c>
      <c r="S72" s="151" t="str">
        <f t="shared" si="29"/>
        <v/>
      </c>
      <c r="T72" s="151" t="str">
        <f t="shared" si="30"/>
        <v/>
      </c>
      <c r="U72" s="151" t="str">
        <f t="shared" si="31"/>
        <v/>
      </c>
      <c r="V72" s="151" t="str">
        <f t="shared" si="32"/>
        <v/>
      </c>
      <c r="W72" s="151" t="str">
        <f t="shared" si="33"/>
        <v/>
      </c>
      <c r="X72" s="151" t="str">
        <f t="shared" si="34"/>
        <v/>
      </c>
      <c r="Y72" s="151" t="str">
        <f t="shared" si="35"/>
        <v/>
      </c>
      <c r="Z72" s="151" t="str">
        <f t="shared" si="36"/>
        <v/>
      </c>
      <c r="AA72" s="151" t="str">
        <f t="shared" si="37"/>
        <v/>
      </c>
      <c r="AB72" s="3"/>
    </row>
    <row r="73" spans="1:28" ht="12.75">
      <c r="A73" s="29"/>
      <c r="B73" s="29"/>
      <c r="C73" s="29"/>
      <c r="D73" s="133" t="str">
        <f t="shared" ca="1" si="49"/>
        <v/>
      </c>
      <c r="E73" s="134" t="str">
        <f t="shared" ca="1" si="50"/>
        <v/>
      </c>
      <c r="F73" s="101"/>
      <c r="G73" s="102"/>
      <c r="H73" s="112"/>
      <c r="I73" s="27" cm="1">
        <f t="array" ref="I73">IFERROR(INDEX($N$2:$AA$2,1,(MATCH(1,IF(ISNUMBER($N73:$AA73),1,0),0))-1),0)</f>
        <v>0</v>
      </c>
      <c r="J73" s="4" cm="1">
        <f t="array" ref="J73">IFERROR(INDEX($N$2:$AA$2,1,(MATCH(1,IF($N73:$AA73="x",1,0),0))-1),0)</f>
        <v>0</v>
      </c>
      <c r="K73" s="5">
        <f t="shared" si="47"/>
        <v>0</v>
      </c>
      <c r="L73" s="35">
        <f t="shared" si="48"/>
        <v>0</v>
      </c>
      <c r="M73" s="65"/>
      <c r="N73" s="36"/>
      <c r="O73" s="151" t="str">
        <f t="shared" si="27"/>
        <v/>
      </c>
      <c r="P73" s="151" t="str">
        <f t="shared" si="41"/>
        <v/>
      </c>
      <c r="Q73" s="151" t="str">
        <f t="shared" si="26"/>
        <v/>
      </c>
      <c r="R73" s="151" t="str">
        <f t="shared" si="28"/>
        <v/>
      </c>
      <c r="S73" s="151" t="str">
        <f t="shared" si="29"/>
        <v/>
      </c>
      <c r="T73" s="151" t="str">
        <f t="shared" si="30"/>
        <v/>
      </c>
      <c r="U73" s="151" t="str">
        <f t="shared" si="31"/>
        <v/>
      </c>
      <c r="V73" s="151" t="str">
        <f t="shared" si="32"/>
        <v/>
      </c>
      <c r="W73" s="151" t="str">
        <f t="shared" si="33"/>
        <v/>
      </c>
      <c r="X73" s="151" t="str">
        <f t="shared" si="34"/>
        <v/>
      </c>
      <c r="Y73" s="151" t="str">
        <f t="shared" si="35"/>
        <v/>
      </c>
      <c r="Z73" s="151" t="str">
        <f t="shared" si="36"/>
        <v/>
      </c>
      <c r="AA73" s="151" t="str">
        <f t="shared" si="37"/>
        <v/>
      </c>
      <c r="AB73" s="3"/>
    </row>
    <row r="74" spans="1:28" ht="12.75">
      <c r="A74" s="30"/>
      <c r="B74" s="30"/>
      <c r="C74" s="38"/>
      <c r="D74" s="99" t="str">
        <f t="shared" ca="1" si="49"/>
        <v/>
      </c>
      <c r="E74" s="100" t="str">
        <f t="shared" ca="1" si="50"/>
        <v/>
      </c>
      <c r="F74" s="101"/>
      <c r="G74" s="102"/>
      <c r="H74" s="112"/>
      <c r="I74" s="27" cm="1">
        <f t="array" ref="I74">IFERROR(INDEX($N$2:$AA$2,1,(MATCH(1,IF(ISNUMBER($N74:$AA74),1,0),0))-1),0)</f>
        <v>0</v>
      </c>
      <c r="J74" s="4" cm="1">
        <f t="array" ref="J74">IFERROR(INDEX($N$2:$AA$2,1,(MATCH(1,IF($N74:$AA74="x",1,0),0))-1),0)</f>
        <v>0</v>
      </c>
      <c r="K74" s="5">
        <f t="shared" si="47"/>
        <v>0</v>
      </c>
      <c r="L74" s="35">
        <f t="shared" si="48"/>
        <v>0</v>
      </c>
      <c r="M74" s="65"/>
      <c r="N74" s="36"/>
      <c r="O74" s="151" t="str">
        <f t="shared" si="27"/>
        <v/>
      </c>
      <c r="P74" s="151" t="str">
        <f t="shared" si="41"/>
        <v/>
      </c>
      <c r="Q74" s="151" t="str">
        <f t="shared" si="26"/>
        <v/>
      </c>
      <c r="R74" s="151" t="str">
        <f t="shared" si="28"/>
        <v/>
      </c>
      <c r="S74" s="151" t="str">
        <f t="shared" si="29"/>
        <v/>
      </c>
      <c r="T74" s="151" t="str">
        <f t="shared" si="30"/>
        <v/>
      </c>
      <c r="U74" s="151" t="str">
        <f t="shared" si="31"/>
        <v/>
      </c>
      <c r="V74" s="151" t="str">
        <f t="shared" si="32"/>
        <v/>
      </c>
      <c r="W74" s="151" t="str">
        <f t="shared" si="33"/>
        <v/>
      </c>
      <c r="X74" s="151" t="str">
        <f t="shared" si="34"/>
        <v/>
      </c>
      <c r="Y74" s="151" t="str">
        <f t="shared" si="35"/>
        <v/>
      </c>
      <c r="Z74" s="151" t="str">
        <f t="shared" si="36"/>
        <v/>
      </c>
      <c r="AA74" s="151" t="str">
        <f t="shared" si="37"/>
        <v/>
      </c>
      <c r="AB74" s="3"/>
    </row>
    <row r="75" spans="1:28" ht="12.75">
      <c r="A75" s="16"/>
      <c r="B75" s="16"/>
      <c r="C75" s="39"/>
      <c r="D75" s="114" t="str">
        <f t="shared" ca="1" si="49"/>
        <v/>
      </c>
      <c r="E75" s="103" t="str">
        <f t="shared" ca="1" si="50"/>
        <v/>
      </c>
      <c r="F75" s="101"/>
      <c r="G75" s="102"/>
      <c r="H75" s="112"/>
      <c r="I75" s="27" cm="1">
        <f t="array" ref="I75">IFERROR(INDEX($N$2:$AA$2,1,(MATCH(1,IF(ISNUMBER($N75:$AA75),1,0),0))-1),0)</f>
        <v>0</v>
      </c>
      <c r="J75" s="4" cm="1">
        <f t="array" ref="J75">IFERROR(INDEX($N$2:$AA$2,1,(MATCH(1,IF($N75:$AA75="x",1,0),0))-1),0)</f>
        <v>0</v>
      </c>
      <c r="K75" s="5">
        <f t="shared" si="47"/>
        <v>0</v>
      </c>
      <c r="L75" s="35">
        <f t="shared" si="48"/>
        <v>0</v>
      </c>
      <c r="M75" s="65"/>
      <c r="N75" s="36"/>
      <c r="O75" s="151" t="str">
        <f t="shared" si="27"/>
        <v/>
      </c>
      <c r="P75" s="151" t="str">
        <f t="shared" si="41"/>
        <v/>
      </c>
      <c r="Q75" s="151" t="str">
        <f t="shared" si="26"/>
        <v/>
      </c>
      <c r="R75" s="151" t="str">
        <f t="shared" si="28"/>
        <v/>
      </c>
      <c r="S75" s="151" t="str">
        <f t="shared" si="29"/>
        <v/>
      </c>
      <c r="T75" s="151" t="str">
        <f t="shared" si="30"/>
        <v/>
      </c>
      <c r="U75" s="151" t="str">
        <f t="shared" si="31"/>
        <v/>
      </c>
      <c r="V75" s="151" t="str">
        <f t="shared" si="32"/>
        <v/>
      </c>
      <c r="W75" s="151" t="str">
        <f t="shared" si="33"/>
        <v/>
      </c>
      <c r="X75" s="151" t="str">
        <f t="shared" si="34"/>
        <v/>
      </c>
      <c r="Y75" s="151" t="str">
        <f t="shared" si="35"/>
        <v/>
      </c>
      <c r="Z75" s="151" t="str">
        <f t="shared" si="36"/>
        <v/>
      </c>
      <c r="AA75" s="151" t="str">
        <f t="shared" si="37"/>
        <v/>
      </c>
      <c r="AB75" s="3"/>
    </row>
    <row r="76" spans="1:28" ht="12.75">
      <c r="A76" s="16"/>
      <c r="B76" s="16"/>
      <c r="C76" s="39"/>
      <c r="D76" s="113" t="str">
        <f t="shared" ca="1" si="49"/>
        <v/>
      </c>
      <c r="E76" s="103" t="str">
        <f t="shared" ca="1" si="50"/>
        <v/>
      </c>
      <c r="F76" s="101"/>
      <c r="G76" s="102"/>
      <c r="H76" s="112"/>
      <c r="I76" s="27" cm="1">
        <f t="array" ref="I76">IFERROR(INDEX($N$2:$AA$2,1,(MATCH(1,IF(ISNUMBER($N76:$AA76),1,0),0))-1),0)</f>
        <v>0</v>
      </c>
      <c r="J76" s="4" cm="1">
        <f t="array" ref="J76">IFERROR(INDEX($N$2:$AA$2,1,(MATCH(1,IF($N76:$AA76="x",1,0),0))-1),0)</f>
        <v>0</v>
      </c>
      <c r="K76" s="5">
        <f t="shared" si="47"/>
        <v>0</v>
      </c>
      <c r="L76" s="35">
        <f t="shared" si="48"/>
        <v>0</v>
      </c>
      <c r="M76" s="65"/>
      <c r="N76" s="36"/>
      <c r="O76" s="151" t="str">
        <f t="shared" si="27"/>
        <v/>
      </c>
      <c r="P76" s="151" t="str">
        <f t="shared" si="41"/>
        <v/>
      </c>
      <c r="Q76" s="151" t="str">
        <f t="shared" si="26"/>
        <v/>
      </c>
      <c r="R76" s="151" t="str">
        <f t="shared" si="28"/>
        <v/>
      </c>
      <c r="S76" s="151" t="str">
        <f t="shared" si="29"/>
        <v/>
      </c>
      <c r="T76" s="151" t="str">
        <f t="shared" si="30"/>
        <v/>
      </c>
      <c r="U76" s="151" t="str">
        <f t="shared" si="31"/>
        <v/>
      </c>
      <c r="V76" s="151" t="str">
        <f t="shared" si="32"/>
        <v/>
      </c>
      <c r="W76" s="151" t="str">
        <f t="shared" si="33"/>
        <v/>
      </c>
      <c r="X76" s="151" t="str">
        <f t="shared" si="34"/>
        <v/>
      </c>
      <c r="Y76" s="151" t="str">
        <f t="shared" si="35"/>
        <v/>
      </c>
      <c r="Z76" s="151" t="str">
        <f t="shared" si="36"/>
        <v/>
      </c>
      <c r="AA76" s="151" t="str">
        <f t="shared" si="37"/>
        <v/>
      </c>
      <c r="AB76" s="3"/>
    </row>
    <row r="77" spans="1:28" ht="12.75">
      <c r="A77" s="16"/>
      <c r="B77" s="16"/>
      <c r="C77" s="39"/>
      <c r="D77" s="99" t="str">
        <f t="shared" ca="1" si="49"/>
        <v/>
      </c>
      <c r="E77" s="103" t="str">
        <f t="shared" ca="1" si="50"/>
        <v/>
      </c>
      <c r="F77" s="101"/>
      <c r="G77" s="102"/>
      <c r="H77" s="112"/>
      <c r="I77" s="27" cm="1">
        <f t="array" ref="I77">IFERROR(INDEX($N$2:$AA$2,1,(MATCH(1,IF(ISNUMBER($N77:$AA77),1,0),0))-1),0)</f>
        <v>0</v>
      </c>
      <c r="J77" s="4" cm="1">
        <f t="array" ref="J77">IFERROR(INDEX($N$2:$AA$2,1,(MATCH(1,IF($N77:$AA77="x",1,0),0))-1),0)</f>
        <v>0</v>
      </c>
      <c r="K77" s="5">
        <f t="shared" si="47"/>
        <v>0</v>
      </c>
      <c r="L77" s="35">
        <f t="shared" si="48"/>
        <v>0</v>
      </c>
      <c r="M77" s="65"/>
      <c r="N77" s="36"/>
      <c r="O77" s="151" t="str">
        <f t="shared" ref="O77:O100" si="51">IF(N77="x","x","")</f>
        <v/>
      </c>
      <c r="P77" s="151" t="str">
        <f t="shared" ref="P77:P100" si="52">IF(O77="x","x","")</f>
        <v/>
      </c>
      <c r="Q77" s="151" t="str">
        <f t="shared" ref="Q77:Q100" si="53">IF(P77="x","x","")</f>
        <v/>
      </c>
      <c r="R77" s="151" t="str">
        <f t="shared" ref="R77:R100" si="54">IF(Q77="x","x","")</f>
        <v/>
      </c>
      <c r="S77" s="151" t="str">
        <f t="shared" ref="S77:S100" si="55">IF(R77="x","x","")</f>
        <v/>
      </c>
      <c r="T77" s="151" t="str">
        <f t="shared" ref="T77:T100" si="56">IF(S77="x","x","")</f>
        <v/>
      </c>
      <c r="U77" s="151" t="str">
        <f t="shared" ref="U77:U100" si="57">IF(T77="x","x","")</f>
        <v/>
      </c>
      <c r="V77" s="151" t="str">
        <f t="shared" ref="V77:V100" si="58">IF(U77="x","x","")</f>
        <v/>
      </c>
      <c r="W77" s="151" t="str">
        <f t="shared" ref="W77:W100" si="59">IF(V77="x","x","")</f>
        <v/>
      </c>
      <c r="X77" s="151" t="str">
        <f t="shared" ref="X77:X100" si="60">IF(W77="x","x","")</f>
        <v/>
      </c>
      <c r="Y77" s="151" t="str">
        <f t="shared" ref="Y77:Y100" si="61">IF(X77="x","x","")</f>
        <v/>
      </c>
      <c r="Z77" s="151" t="str">
        <f t="shared" ref="Z77:Z100" si="62">IF(Y77="x","x","")</f>
        <v/>
      </c>
      <c r="AA77" s="151" t="str">
        <f t="shared" ref="AA77:AA100" si="63">IF(Z77="x","x","")</f>
        <v/>
      </c>
      <c r="AB77" s="3"/>
    </row>
    <row r="78" spans="1:28" ht="12.75">
      <c r="A78" s="16"/>
      <c r="B78" s="16"/>
      <c r="C78" s="39"/>
      <c r="D78" s="99" t="str">
        <f t="shared" ca="1" si="49"/>
        <v/>
      </c>
      <c r="E78" s="115" t="str">
        <f t="shared" ca="1" si="50"/>
        <v/>
      </c>
      <c r="F78" s="101"/>
      <c r="G78" s="102"/>
      <c r="H78" s="112"/>
      <c r="I78" s="27" cm="1">
        <f t="array" ref="I78">IFERROR(INDEX($N$2:$AA$2,1,(MATCH(1,IF(ISNUMBER($N78:$AA78),1,0),0))-1),0)</f>
        <v>0</v>
      </c>
      <c r="J78" s="4" cm="1">
        <f t="array" ref="J78">IFERROR(INDEX($N$2:$AA$2,1,(MATCH(1,IF($N78:$AA78="x",1,0),0))-1),0)</f>
        <v>0</v>
      </c>
      <c r="K78" s="5">
        <f t="shared" si="47"/>
        <v>0</v>
      </c>
      <c r="L78" s="35">
        <f t="shared" si="48"/>
        <v>0</v>
      </c>
      <c r="M78" s="65"/>
      <c r="N78" s="36"/>
      <c r="O78" s="151" t="str">
        <f t="shared" si="51"/>
        <v/>
      </c>
      <c r="P78" s="151" t="str">
        <f t="shared" si="52"/>
        <v/>
      </c>
      <c r="Q78" s="151" t="str">
        <f t="shared" si="53"/>
        <v/>
      </c>
      <c r="R78" s="151" t="str">
        <f t="shared" si="54"/>
        <v/>
      </c>
      <c r="S78" s="151" t="str">
        <f t="shared" si="55"/>
        <v/>
      </c>
      <c r="T78" s="151" t="str">
        <f t="shared" si="56"/>
        <v/>
      </c>
      <c r="U78" s="151" t="str">
        <f t="shared" si="57"/>
        <v/>
      </c>
      <c r="V78" s="151" t="str">
        <f t="shared" si="58"/>
        <v/>
      </c>
      <c r="W78" s="151" t="str">
        <f t="shared" si="59"/>
        <v/>
      </c>
      <c r="X78" s="151" t="str">
        <f t="shared" si="60"/>
        <v/>
      </c>
      <c r="Y78" s="151" t="str">
        <f t="shared" si="61"/>
        <v/>
      </c>
      <c r="Z78" s="151" t="str">
        <f t="shared" si="62"/>
        <v/>
      </c>
      <c r="AA78" s="151" t="str">
        <f t="shared" si="63"/>
        <v/>
      </c>
      <c r="AB78" s="3"/>
    </row>
    <row r="79" spans="1:28" ht="12.75">
      <c r="A79" s="16"/>
      <c r="B79" s="16"/>
      <c r="C79" s="39"/>
      <c r="D79" s="104" t="str">
        <f t="shared" ca="1" si="49"/>
        <v/>
      </c>
      <c r="E79" s="111" t="str">
        <f t="shared" ca="1" si="50"/>
        <v/>
      </c>
      <c r="F79" s="101"/>
      <c r="G79" s="102"/>
      <c r="H79" s="112"/>
      <c r="I79" s="27" cm="1">
        <f t="array" ref="I79">IFERROR(INDEX($N$2:$AA$2,1,(MATCH(1,IF(ISNUMBER($N79:$AA79),1,0),0))-1),0)</f>
        <v>0</v>
      </c>
      <c r="J79" s="4" cm="1">
        <f t="array" ref="J79">IFERROR(INDEX($N$2:$AA$2,1,(MATCH(1,IF($N79:$AA79="x",1,0),0))-1),0)</f>
        <v>0</v>
      </c>
      <c r="K79" s="5">
        <f t="shared" si="47"/>
        <v>0</v>
      </c>
      <c r="L79" s="35">
        <f t="shared" si="48"/>
        <v>0</v>
      </c>
      <c r="M79" s="65"/>
      <c r="N79" s="36"/>
      <c r="O79" s="151" t="str">
        <f t="shared" si="51"/>
        <v/>
      </c>
      <c r="P79" s="151" t="str">
        <f t="shared" si="52"/>
        <v/>
      </c>
      <c r="Q79" s="151" t="str">
        <f t="shared" si="53"/>
        <v/>
      </c>
      <c r="R79" s="151" t="str">
        <f t="shared" si="54"/>
        <v/>
      </c>
      <c r="S79" s="151" t="str">
        <f t="shared" si="55"/>
        <v/>
      </c>
      <c r="T79" s="151" t="str">
        <f t="shared" si="56"/>
        <v/>
      </c>
      <c r="U79" s="151" t="str">
        <f t="shared" si="57"/>
        <v/>
      </c>
      <c r="V79" s="151" t="str">
        <f t="shared" si="58"/>
        <v/>
      </c>
      <c r="W79" s="151" t="str">
        <f t="shared" si="59"/>
        <v/>
      </c>
      <c r="X79" s="151" t="str">
        <f t="shared" si="60"/>
        <v/>
      </c>
      <c r="Y79" s="151" t="str">
        <f t="shared" si="61"/>
        <v/>
      </c>
      <c r="Z79" s="151" t="str">
        <f t="shared" si="62"/>
        <v/>
      </c>
      <c r="AA79" s="151" t="str">
        <f t="shared" si="63"/>
        <v/>
      </c>
      <c r="AB79" s="3"/>
    </row>
    <row r="80" spans="1:28" ht="12.75">
      <c r="A80" s="16"/>
      <c r="B80" s="16"/>
      <c r="C80" s="39"/>
      <c r="D80" s="104" t="str">
        <f t="shared" ca="1" si="49"/>
        <v/>
      </c>
      <c r="E80" s="111" t="str">
        <f t="shared" ca="1" si="50"/>
        <v/>
      </c>
      <c r="F80" s="101"/>
      <c r="G80" s="102"/>
      <c r="H80" s="112"/>
      <c r="I80" s="27" cm="1">
        <f t="array" ref="I80">IFERROR(INDEX($N$2:$AA$2,1,(MATCH(1,IF(ISNUMBER($N80:$AA80),1,0),0))-1),0)</f>
        <v>0</v>
      </c>
      <c r="J80" s="4" cm="1">
        <f t="array" ref="J80">IFERROR(INDEX($N$2:$AA$2,1,(MATCH(1,IF($N80:$AA80="x",1,0),0))-1),0)</f>
        <v>0</v>
      </c>
      <c r="K80" s="5">
        <f t="shared" si="47"/>
        <v>0</v>
      </c>
      <c r="L80" s="35">
        <f t="shared" si="48"/>
        <v>0</v>
      </c>
      <c r="M80" s="65"/>
      <c r="N80" s="36"/>
      <c r="O80" s="151" t="str">
        <f t="shared" si="51"/>
        <v/>
      </c>
      <c r="P80" s="151" t="str">
        <f t="shared" si="52"/>
        <v/>
      </c>
      <c r="Q80" s="151" t="str">
        <f t="shared" si="53"/>
        <v/>
      </c>
      <c r="R80" s="151" t="str">
        <f t="shared" si="54"/>
        <v/>
      </c>
      <c r="S80" s="151" t="str">
        <f t="shared" si="55"/>
        <v/>
      </c>
      <c r="T80" s="151" t="str">
        <f t="shared" si="56"/>
        <v/>
      </c>
      <c r="U80" s="151" t="str">
        <f t="shared" si="57"/>
        <v/>
      </c>
      <c r="V80" s="151" t="str">
        <f t="shared" si="58"/>
        <v/>
      </c>
      <c r="W80" s="151" t="str">
        <f t="shared" si="59"/>
        <v/>
      </c>
      <c r="X80" s="151" t="str">
        <f t="shared" si="60"/>
        <v/>
      </c>
      <c r="Y80" s="151" t="str">
        <f t="shared" si="61"/>
        <v/>
      </c>
      <c r="Z80" s="151" t="str">
        <f t="shared" si="62"/>
        <v/>
      </c>
      <c r="AA80" s="151" t="str">
        <f t="shared" si="63"/>
        <v/>
      </c>
      <c r="AB80" s="3"/>
    </row>
    <row r="81" spans="1:28" ht="12.75">
      <c r="A81" s="16"/>
      <c r="B81" s="16"/>
      <c r="C81" s="39"/>
      <c r="D81" s="114" t="str">
        <f t="shared" ca="1" si="49"/>
        <v/>
      </c>
      <c r="E81" s="100" t="str">
        <f t="shared" ca="1" si="50"/>
        <v/>
      </c>
      <c r="F81" s="101"/>
      <c r="G81" s="102"/>
      <c r="H81" s="112"/>
      <c r="I81" s="27" cm="1">
        <f t="array" ref="I81">IFERROR(INDEX($N$2:$AA$2,1,(MATCH(1,IF(ISNUMBER($N81:$AA81),1,0),0))-1),0)</f>
        <v>0</v>
      </c>
      <c r="J81" s="4" cm="1">
        <f t="array" ref="J81">IFERROR(INDEX($N$2:$AA$2,1,(MATCH(1,IF($N81:$AA81="x",1,0),0))-1),0)</f>
        <v>0</v>
      </c>
      <c r="K81" s="5">
        <f t="shared" si="47"/>
        <v>0</v>
      </c>
      <c r="L81" s="35">
        <f t="shared" si="48"/>
        <v>0</v>
      </c>
      <c r="M81" s="65"/>
      <c r="N81" s="36"/>
      <c r="O81" s="151" t="str">
        <f t="shared" si="51"/>
        <v/>
      </c>
      <c r="P81" s="151" t="str">
        <f t="shared" si="52"/>
        <v/>
      </c>
      <c r="Q81" s="151" t="str">
        <f t="shared" si="53"/>
        <v/>
      </c>
      <c r="R81" s="151" t="str">
        <f t="shared" si="54"/>
        <v/>
      </c>
      <c r="S81" s="151" t="str">
        <f t="shared" si="55"/>
        <v/>
      </c>
      <c r="T81" s="151" t="str">
        <f t="shared" si="56"/>
        <v/>
      </c>
      <c r="U81" s="151" t="str">
        <f t="shared" si="57"/>
        <v/>
      </c>
      <c r="V81" s="151" t="str">
        <f t="shared" si="58"/>
        <v/>
      </c>
      <c r="W81" s="151" t="str">
        <f t="shared" si="59"/>
        <v/>
      </c>
      <c r="X81" s="151" t="str">
        <f t="shared" si="60"/>
        <v/>
      </c>
      <c r="Y81" s="151" t="str">
        <f t="shared" si="61"/>
        <v/>
      </c>
      <c r="Z81" s="151" t="str">
        <f t="shared" si="62"/>
        <v/>
      </c>
      <c r="AA81" s="151" t="str">
        <f t="shared" si="63"/>
        <v/>
      </c>
      <c r="AB81" s="3"/>
    </row>
    <row r="82" spans="1:28" ht="12.75">
      <c r="A82" s="16"/>
      <c r="B82" s="16"/>
      <c r="C82" s="39"/>
      <c r="D82" s="113" t="str">
        <f t="shared" ca="1" si="49"/>
        <v/>
      </c>
      <c r="E82" s="103" t="str">
        <f t="shared" ca="1" si="50"/>
        <v/>
      </c>
      <c r="F82" s="101"/>
      <c r="G82" s="102"/>
      <c r="H82" s="112"/>
      <c r="I82" s="27" cm="1">
        <f t="array" ref="I82">IFERROR(INDEX($N$2:$AA$2,1,(MATCH(1,IF(ISNUMBER($N82:$AA82),1,0),0))-1),0)</f>
        <v>0</v>
      </c>
      <c r="J82" s="4" cm="1">
        <f t="array" ref="J82">IFERROR(INDEX($N$2:$AA$2,1,(MATCH(1,IF($N82:$AA82="x",1,0),0))-1),0)</f>
        <v>0</v>
      </c>
      <c r="K82" s="5">
        <f t="shared" si="47"/>
        <v>0</v>
      </c>
      <c r="L82" s="35">
        <f t="shared" si="48"/>
        <v>0</v>
      </c>
      <c r="M82" s="65"/>
      <c r="N82" s="36"/>
      <c r="O82" s="151" t="str">
        <f t="shared" si="51"/>
        <v/>
      </c>
      <c r="P82" s="151" t="str">
        <f t="shared" si="52"/>
        <v/>
      </c>
      <c r="Q82" s="151" t="str">
        <f t="shared" si="53"/>
        <v/>
      </c>
      <c r="R82" s="151" t="str">
        <f t="shared" si="54"/>
        <v/>
      </c>
      <c r="S82" s="151" t="str">
        <f t="shared" si="55"/>
        <v/>
      </c>
      <c r="T82" s="151" t="str">
        <f t="shared" si="56"/>
        <v/>
      </c>
      <c r="U82" s="151" t="str">
        <f t="shared" si="57"/>
        <v/>
      </c>
      <c r="V82" s="151" t="str">
        <f t="shared" si="58"/>
        <v/>
      </c>
      <c r="W82" s="151" t="str">
        <f t="shared" si="59"/>
        <v/>
      </c>
      <c r="X82" s="151" t="str">
        <f t="shared" si="60"/>
        <v/>
      </c>
      <c r="Y82" s="151" t="str">
        <f t="shared" si="61"/>
        <v/>
      </c>
      <c r="Z82" s="151" t="str">
        <f t="shared" si="62"/>
        <v/>
      </c>
      <c r="AA82" s="151" t="str">
        <f t="shared" si="63"/>
        <v/>
      </c>
      <c r="AB82" s="3"/>
    </row>
    <row r="83" spans="1:28" ht="12.75">
      <c r="A83" s="16"/>
      <c r="B83" s="16"/>
      <c r="C83" s="39"/>
      <c r="D83" s="104" t="str">
        <f t="shared" ca="1" si="49"/>
        <v/>
      </c>
      <c r="E83" s="105" t="str">
        <f t="shared" ca="1" si="50"/>
        <v/>
      </c>
      <c r="F83" s="101"/>
      <c r="G83" s="102"/>
      <c r="H83" s="112"/>
      <c r="I83" s="27" cm="1">
        <f t="array" ref="I83">IFERROR(INDEX($N$2:$AA$2,1,(MATCH(1,IF(ISNUMBER($N83:$AA83),1,0),0))-1),0)</f>
        <v>0</v>
      </c>
      <c r="J83" s="4" cm="1">
        <f t="array" ref="J83">IFERROR(INDEX($N$2:$AA$2,1,(MATCH(1,IF($N83:$AA83="x",1,0),0))-1),0)</f>
        <v>0</v>
      </c>
      <c r="K83" s="5">
        <f t="shared" si="47"/>
        <v>0</v>
      </c>
      <c r="L83" s="35">
        <f t="shared" si="48"/>
        <v>0</v>
      </c>
      <c r="M83" s="65"/>
      <c r="N83" s="36"/>
      <c r="O83" s="151" t="str">
        <f t="shared" si="51"/>
        <v/>
      </c>
      <c r="P83" s="151" t="str">
        <f t="shared" si="52"/>
        <v/>
      </c>
      <c r="Q83" s="151" t="str">
        <f t="shared" si="53"/>
        <v/>
      </c>
      <c r="R83" s="151" t="str">
        <f t="shared" si="54"/>
        <v/>
      </c>
      <c r="S83" s="151" t="str">
        <f t="shared" si="55"/>
        <v/>
      </c>
      <c r="T83" s="151" t="str">
        <f t="shared" si="56"/>
        <v/>
      </c>
      <c r="U83" s="151" t="str">
        <f t="shared" si="57"/>
        <v/>
      </c>
      <c r="V83" s="151" t="str">
        <f t="shared" si="58"/>
        <v/>
      </c>
      <c r="W83" s="151" t="str">
        <f t="shared" si="59"/>
        <v/>
      </c>
      <c r="X83" s="151" t="str">
        <f t="shared" si="60"/>
        <v/>
      </c>
      <c r="Y83" s="151" t="str">
        <f t="shared" si="61"/>
        <v/>
      </c>
      <c r="Z83" s="151" t="str">
        <f t="shared" si="62"/>
        <v/>
      </c>
      <c r="AA83" s="151" t="str">
        <f t="shared" si="63"/>
        <v/>
      </c>
      <c r="AB83" s="3"/>
    </row>
    <row r="84" spans="1:28" ht="12.75">
      <c r="A84" s="16"/>
      <c r="B84" s="16"/>
      <c r="C84" s="39"/>
      <c r="D84" s="104" t="str">
        <f t="shared" ca="1" si="49"/>
        <v/>
      </c>
      <c r="E84" s="111" t="str">
        <f t="shared" ca="1" si="50"/>
        <v/>
      </c>
      <c r="F84" s="101"/>
      <c r="G84" s="102"/>
      <c r="H84" s="112"/>
      <c r="I84" s="27" cm="1">
        <f t="array" ref="I84">IFERROR(INDEX($N$2:$AA$2,1,(MATCH(1,IF(ISNUMBER($N84:$AA84),1,0),0))-1),0)</f>
        <v>0</v>
      </c>
      <c r="J84" s="4" cm="1">
        <f t="array" ref="J84">IFERROR(INDEX($N$2:$AA$2,1,(MATCH(1,IF($N84:$AA84="x",1,0),0))-1),0)</f>
        <v>0</v>
      </c>
      <c r="K84" s="5">
        <f t="shared" si="47"/>
        <v>0</v>
      </c>
      <c r="L84" s="35">
        <f t="shared" si="48"/>
        <v>0</v>
      </c>
      <c r="M84" s="65"/>
      <c r="N84" s="36"/>
      <c r="O84" s="151" t="str">
        <f t="shared" si="51"/>
        <v/>
      </c>
      <c r="P84" s="151" t="str">
        <f t="shared" si="52"/>
        <v/>
      </c>
      <c r="Q84" s="151" t="str">
        <f t="shared" si="53"/>
        <v/>
      </c>
      <c r="R84" s="151" t="str">
        <f t="shared" si="54"/>
        <v/>
      </c>
      <c r="S84" s="151" t="str">
        <f t="shared" si="55"/>
        <v/>
      </c>
      <c r="T84" s="151" t="str">
        <f t="shared" si="56"/>
        <v/>
      </c>
      <c r="U84" s="151" t="str">
        <f t="shared" si="57"/>
        <v/>
      </c>
      <c r="V84" s="151" t="str">
        <f t="shared" si="58"/>
        <v/>
      </c>
      <c r="W84" s="151" t="str">
        <f t="shared" si="59"/>
        <v/>
      </c>
      <c r="X84" s="151" t="str">
        <f t="shared" si="60"/>
        <v/>
      </c>
      <c r="Y84" s="151" t="str">
        <f t="shared" si="61"/>
        <v/>
      </c>
      <c r="Z84" s="151" t="str">
        <f t="shared" si="62"/>
        <v/>
      </c>
      <c r="AA84" s="151" t="str">
        <f t="shared" si="63"/>
        <v/>
      </c>
      <c r="AB84" s="3"/>
    </row>
    <row r="85" spans="1:28" ht="12.75">
      <c r="A85" s="16"/>
      <c r="B85" s="16"/>
      <c r="C85" s="39"/>
      <c r="D85" s="106" t="str">
        <f t="shared" ca="1" si="49"/>
        <v/>
      </c>
      <c r="E85" s="107" t="str">
        <f t="shared" ca="1" si="50"/>
        <v/>
      </c>
      <c r="F85" s="101"/>
      <c r="G85" s="102"/>
      <c r="H85" s="112"/>
      <c r="I85" s="27" cm="1">
        <f t="array" ref="I85">IFERROR(INDEX($N$2:$AA$2,1,(MATCH(1,IF(ISNUMBER($N85:$AA85),1,0),0))-1),0)</f>
        <v>0</v>
      </c>
      <c r="J85" s="4" cm="1">
        <f t="array" ref="J85">IFERROR(INDEX($N$2:$AA$2,1,(MATCH(1,IF($N85:$AA85="x",1,0),0))-1),0)</f>
        <v>0</v>
      </c>
      <c r="K85" s="5">
        <f t="shared" si="47"/>
        <v>0</v>
      </c>
      <c r="L85" s="35">
        <f t="shared" si="48"/>
        <v>0</v>
      </c>
      <c r="M85" s="65"/>
      <c r="N85" s="36"/>
      <c r="O85" s="151" t="str">
        <f t="shared" si="51"/>
        <v/>
      </c>
      <c r="P85" s="151" t="str">
        <f t="shared" si="52"/>
        <v/>
      </c>
      <c r="Q85" s="151" t="str">
        <f t="shared" si="53"/>
        <v/>
      </c>
      <c r="R85" s="151" t="str">
        <f t="shared" si="54"/>
        <v/>
      </c>
      <c r="S85" s="151" t="str">
        <f t="shared" si="55"/>
        <v/>
      </c>
      <c r="T85" s="151" t="str">
        <f t="shared" si="56"/>
        <v/>
      </c>
      <c r="U85" s="151" t="str">
        <f t="shared" si="57"/>
        <v/>
      </c>
      <c r="V85" s="151" t="str">
        <f t="shared" si="58"/>
        <v/>
      </c>
      <c r="W85" s="151" t="str">
        <f t="shared" si="59"/>
        <v/>
      </c>
      <c r="X85" s="151" t="str">
        <f t="shared" si="60"/>
        <v/>
      </c>
      <c r="Y85" s="151" t="str">
        <f t="shared" si="61"/>
        <v/>
      </c>
      <c r="Z85" s="151" t="str">
        <f t="shared" si="62"/>
        <v/>
      </c>
      <c r="AA85" s="151" t="str">
        <f t="shared" si="63"/>
        <v/>
      </c>
      <c r="AB85" s="3"/>
    </row>
    <row r="86" spans="1:28" ht="12.75">
      <c r="A86" s="16"/>
      <c r="B86" s="16"/>
      <c r="C86" s="39"/>
      <c r="D86" s="109" t="str">
        <f t="shared" ca="1" si="49"/>
        <v/>
      </c>
      <c r="E86" s="108" t="str">
        <f t="shared" ca="1" si="50"/>
        <v/>
      </c>
      <c r="F86" s="101"/>
      <c r="G86" s="102"/>
      <c r="H86" s="112"/>
      <c r="I86" s="27" cm="1">
        <f t="array" ref="I86">IFERROR(INDEX($N$2:$AA$2,1,(MATCH(1,IF(ISNUMBER($N86:$AA86),1,0),0))-1),0)</f>
        <v>0</v>
      </c>
      <c r="J86" s="4" cm="1">
        <f t="array" ref="J86">IFERROR(INDEX($N$2:$AA$2,1,(MATCH(1,IF($N86:$AA86="x",1,0),0))-1),0)</f>
        <v>0</v>
      </c>
      <c r="K86" s="5">
        <f t="shared" si="47"/>
        <v>0</v>
      </c>
      <c r="L86" s="35">
        <f t="shared" si="48"/>
        <v>0</v>
      </c>
      <c r="M86" s="65"/>
      <c r="N86" s="36"/>
      <c r="O86" s="151" t="str">
        <f t="shared" si="51"/>
        <v/>
      </c>
      <c r="P86" s="151" t="str">
        <f t="shared" si="52"/>
        <v/>
      </c>
      <c r="Q86" s="151" t="str">
        <f t="shared" si="53"/>
        <v/>
      </c>
      <c r="R86" s="151" t="str">
        <f t="shared" si="54"/>
        <v/>
      </c>
      <c r="S86" s="151" t="str">
        <f t="shared" si="55"/>
        <v/>
      </c>
      <c r="T86" s="151" t="str">
        <f t="shared" si="56"/>
        <v/>
      </c>
      <c r="U86" s="151" t="str">
        <f t="shared" si="57"/>
        <v/>
      </c>
      <c r="V86" s="151" t="str">
        <f t="shared" si="58"/>
        <v/>
      </c>
      <c r="W86" s="151" t="str">
        <f t="shared" si="59"/>
        <v/>
      </c>
      <c r="X86" s="151" t="str">
        <f t="shared" si="60"/>
        <v/>
      </c>
      <c r="Y86" s="151" t="str">
        <f t="shared" si="61"/>
        <v/>
      </c>
      <c r="Z86" s="151" t="str">
        <f t="shared" si="62"/>
        <v/>
      </c>
      <c r="AA86" s="151" t="str">
        <f t="shared" si="63"/>
        <v/>
      </c>
      <c r="AB86" s="3"/>
    </row>
    <row r="87" spans="1:28" ht="12.75">
      <c r="A87" s="16"/>
      <c r="B87" s="16"/>
      <c r="C87" s="39"/>
      <c r="D87" s="104" t="str">
        <f t="shared" ca="1" si="49"/>
        <v/>
      </c>
      <c r="E87" s="108" t="str">
        <f t="shared" ca="1" si="50"/>
        <v/>
      </c>
      <c r="F87" s="101"/>
      <c r="G87" s="102"/>
      <c r="H87" s="112"/>
      <c r="I87" s="27" cm="1">
        <f t="array" ref="I87">IFERROR(INDEX($N$2:$AA$2,1,(MATCH(1,IF(ISNUMBER($N87:$AA87),1,0),0))-1),0)</f>
        <v>0</v>
      </c>
      <c r="J87" s="4" cm="1">
        <f t="array" ref="J87">IFERROR(INDEX($N$2:$AA$2,1,(MATCH(1,IF($N87:$AA87="x",1,0),0))-1),0)</f>
        <v>0</v>
      </c>
      <c r="K87" s="5">
        <f t="shared" si="47"/>
        <v>0</v>
      </c>
      <c r="L87" s="35">
        <f t="shared" si="48"/>
        <v>0</v>
      </c>
      <c r="M87" s="65"/>
      <c r="N87" s="36"/>
      <c r="O87" s="151" t="str">
        <f t="shared" si="51"/>
        <v/>
      </c>
      <c r="P87" s="151" t="str">
        <f t="shared" si="52"/>
        <v/>
      </c>
      <c r="Q87" s="151" t="str">
        <f t="shared" si="53"/>
        <v/>
      </c>
      <c r="R87" s="151" t="str">
        <f t="shared" si="54"/>
        <v/>
      </c>
      <c r="S87" s="151" t="str">
        <f t="shared" si="55"/>
        <v/>
      </c>
      <c r="T87" s="151" t="str">
        <f t="shared" si="56"/>
        <v/>
      </c>
      <c r="U87" s="151" t="str">
        <f t="shared" si="57"/>
        <v/>
      </c>
      <c r="V87" s="151" t="str">
        <f t="shared" si="58"/>
        <v/>
      </c>
      <c r="W87" s="151" t="str">
        <f t="shared" si="59"/>
        <v/>
      </c>
      <c r="X87" s="151" t="str">
        <f t="shared" si="60"/>
        <v/>
      </c>
      <c r="Y87" s="151" t="str">
        <f t="shared" si="61"/>
        <v/>
      </c>
      <c r="Z87" s="151" t="str">
        <f t="shared" si="62"/>
        <v/>
      </c>
      <c r="AA87" s="151" t="str">
        <f t="shared" si="63"/>
        <v/>
      </c>
      <c r="AB87" s="3"/>
    </row>
    <row r="88" spans="1:28" ht="12.75">
      <c r="A88" s="16"/>
      <c r="B88" s="16"/>
      <c r="C88" s="39"/>
      <c r="D88" s="104" t="str">
        <f t="shared" ca="1" si="49"/>
        <v/>
      </c>
      <c r="E88" s="105" t="str">
        <f t="shared" ca="1" si="50"/>
        <v/>
      </c>
      <c r="F88" s="101"/>
      <c r="G88" s="102"/>
      <c r="H88" s="112"/>
      <c r="I88" s="27" cm="1">
        <f t="array" ref="I88">IFERROR(INDEX($N$2:$AA$2,1,(MATCH(1,IF(ISNUMBER($N88:$AA88),1,0),0))-1),0)</f>
        <v>0</v>
      </c>
      <c r="J88" s="4" cm="1">
        <f t="array" ref="J88">IFERROR(INDEX($N$2:$AA$2,1,(MATCH(1,IF($N88:$AA88="x",1,0),0))-1),0)</f>
        <v>0</v>
      </c>
      <c r="K88" s="5">
        <f t="shared" si="47"/>
        <v>0</v>
      </c>
      <c r="L88" s="35">
        <f t="shared" si="48"/>
        <v>0</v>
      </c>
      <c r="M88" s="65"/>
      <c r="N88" s="36"/>
      <c r="O88" s="151" t="str">
        <f t="shared" si="51"/>
        <v/>
      </c>
      <c r="P88" s="151" t="str">
        <f t="shared" si="52"/>
        <v/>
      </c>
      <c r="Q88" s="151" t="str">
        <f t="shared" si="53"/>
        <v/>
      </c>
      <c r="R88" s="151" t="str">
        <f t="shared" si="54"/>
        <v/>
      </c>
      <c r="S88" s="151" t="str">
        <f t="shared" si="55"/>
        <v/>
      </c>
      <c r="T88" s="151" t="str">
        <f t="shared" si="56"/>
        <v/>
      </c>
      <c r="U88" s="151" t="str">
        <f t="shared" si="57"/>
        <v/>
      </c>
      <c r="V88" s="151" t="str">
        <f t="shared" si="58"/>
        <v/>
      </c>
      <c r="W88" s="151" t="str">
        <f t="shared" si="59"/>
        <v/>
      </c>
      <c r="X88" s="151" t="str">
        <f t="shared" si="60"/>
        <v/>
      </c>
      <c r="Y88" s="151" t="str">
        <f t="shared" si="61"/>
        <v/>
      </c>
      <c r="Z88" s="151" t="str">
        <f t="shared" si="62"/>
        <v/>
      </c>
      <c r="AA88" s="151" t="str">
        <f t="shared" si="63"/>
        <v/>
      </c>
      <c r="AB88" s="3"/>
    </row>
    <row r="89" spans="1:28" ht="12.75">
      <c r="A89" s="16"/>
      <c r="B89" s="16"/>
      <c r="C89" s="39"/>
      <c r="D89" s="106" t="str">
        <f t="shared" ca="1" si="49"/>
        <v/>
      </c>
      <c r="E89" s="111" t="str">
        <f t="shared" ca="1" si="50"/>
        <v/>
      </c>
      <c r="F89" s="101"/>
      <c r="G89" s="102"/>
      <c r="H89" s="112"/>
      <c r="I89" s="27" cm="1">
        <f t="array" ref="I89">IFERROR(INDEX($N$2:$AA$2,1,(MATCH(1,IF(ISNUMBER($N89:$AA89),1,0),0))-1),0)</f>
        <v>0</v>
      </c>
      <c r="J89" s="4" cm="1">
        <f t="array" ref="J89">IFERROR(INDEX($N$2:$AA$2,1,(MATCH(1,IF($N89:$AA89="x",1,0),0))-1),0)</f>
        <v>0</v>
      </c>
      <c r="K89" s="5">
        <f t="shared" si="47"/>
        <v>0</v>
      </c>
      <c r="L89" s="35">
        <f t="shared" si="48"/>
        <v>0</v>
      </c>
      <c r="M89" s="65"/>
      <c r="N89" s="36"/>
      <c r="O89" s="151" t="str">
        <f t="shared" si="51"/>
        <v/>
      </c>
      <c r="P89" s="151" t="str">
        <f t="shared" si="52"/>
        <v/>
      </c>
      <c r="Q89" s="151" t="str">
        <f t="shared" si="53"/>
        <v/>
      </c>
      <c r="R89" s="151" t="str">
        <f t="shared" si="54"/>
        <v/>
      </c>
      <c r="S89" s="151" t="str">
        <f t="shared" si="55"/>
        <v/>
      </c>
      <c r="T89" s="151" t="str">
        <f t="shared" si="56"/>
        <v/>
      </c>
      <c r="U89" s="151" t="str">
        <f t="shared" si="57"/>
        <v/>
      </c>
      <c r="V89" s="151" t="str">
        <f t="shared" si="58"/>
        <v/>
      </c>
      <c r="W89" s="151" t="str">
        <f t="shared" si="59"/>
        <v/>
      </c>
      <c r="X89" s="151" t="str">
        <f t="shared" si="60"/>
        <v/>
      </c>
      <c r="Y89" s="151" t="str">
        <f t="shared" si="61"/>
        <v/>
      </c>
      <c r="Z89" s="151" t="str">
        <f t="shared" si="62"/>
        <v/>
      </c>
      <c r="AA89" s="151" t="str">
        <f t="shared" si="63"/>
        <v/>
      </c>
      <c r="AB89" s="3"/>
    </row>
    <row r="90" spans="1:28" ht="12.75">
      <c r="A90" s="16"/>
      <c r="B90" s="16"/>
      <c r="C90" s="39"/>
      <c r="D90" s="116" t="str">
        <f t="shared" ca="1" si="49"/>
        <v/>
      </c>
      <c r="E90" s="100" t="str">
        <f t="shared" ca="1" si="50"/>
        <v/>
      </c>
      <c r="F90" s="101"/>
      <c r="G90" s="102"/>
      <c r="H90" s="112"/>
      <c r="I90" s="27" cm="1">
        <f t="array" ref="I90">IFERROR(INDEX($N$2:$AA$2,1,(MATCH(1,IF(ISNUMBER($N90:$AA90),1,0),0))-1),0)</f>
        <v>0</v>
      </c>
      <c r="J90" s="4" cm="1">
        <f t="array" ref="J90">IFERROR(INDEX($N$2:$AA$2,1,(MATCH(1,IF($N90:$AA90="x",1,0),0))-1),0)</f>
        <v>0</v>
      </c>
      <c r="K90" s="5">
        <f t="shared" si="47"/>
        <v>0</v>
      </c>
      <c r="L90" s="35">
        <f t="shared" si="48"/>
        <v>0</v>
      </c>
      <c r="M90" s="65"/>
      <c r="N90" s="36"/>
      <c r="O90" s="151" t="str">
        <f t="shared" si="51"/>
        <v/>
      </c>
      <c r="P90" s="151" t="str">
        <f t="shared" si="52"/>
        <v/>
      </c>
      <c r="Q90" s="151" t="str">
        <f t="shared" si="53"/>
        <v/>
      </c>
      <c r="R90" s="151" t="str">
        <f t="shared" si="54"/>
        <v/>
      </c>
      <c r="S90" s="151" t="str">
        <f t="shared" si="55"/>
        <v/>
      </c>
      <c r="T90" s="151" t="str">
        <f t="shared" si="56"/>
        <v/>
      </c>
      <c r="U90" s="151" t="str">
        <f t="shared" si="57"/>
        <v/>
      </c>
      <c r="V90" s="151" t="str">
        <f t="shared" si="58"/>
        <v/>
      </c>
      <c r="W90" s="151" t="str">
        <f t="shared" si="59"/>
        <v/>
      </c>
      <c r="X90" s="151" t="str">
        <f t="shared" si="60"/>
        <v/>
      </c>
      <c r="Y90" s="151" t="str">
        <f t="shared" si="61"/>
        <v/>
      </c>
      <c r="Z90" s="151" t="str">
        <f t="shared" si="62"/>
        <v/>
      </c>
      <c r="AA90" s="151" t="str">
        <f t="shared" si="63"/>
        <v/>
      </c>
      <c r="AB90" s="3"/>
    </row>
    <row r="91" spans="1:28" ht="12.75">
      <c r="A91" s="16"/>
      <c r="B91" s="16"/>
      <c r="C91" s="39"/>
      <c r="D91" s="116" t="str">
        <f t="shared" ca="1" si="49"/>
        <v/>
      </c>
      <c r="E91" s="103" t="str">
        <f t="shared" ca="1" si="50"/>
        <v/>
      </c>
      <c r="F91" s="101"/>
      <c r="G91" s="102"/>
      <c r="H91" s="112"/>
      <c r="I91" s="27" cm="1">
        <f t="array" ref="I91">IFERROR(INDEX($N$2:$AA$2,1,(MATCH(1,IF(ISNUMBER($N91:$AA91),1,0),0))-1),0)</f>
        <v>0</v>
      </c>
      <c r="J91" s="4" cm="1">
        <f t="array" ref="J91">IFERROR(INDEX($N$2:$AA$2,1,(MATCH(1,IF($N91:$AA91="x",1,0),0))-1),0)</f>
        <v>0</v>
      </c>
      <c r="K91" s="5">
        <f t="shared" si="47"/>
        <v>0</v>
      </c>
      <c r="L91" s="35">
        <f t="shared" si="48"/>
        <v>0</v>
      </c>
      <c r="M91" s="65"/>
      <c r="N91" s="36"/>
      <c r="O91" s="151" t="str">
        <f t="shared" si="51"/>
        <v/>
      </c>
      <c r="P91" s="151" t="str">
        <f t="shared" si="52"/>
        <v/>
      </c>
      <c r="Q91" s="151" t="str">
        <f t="shared" si="53"/>
        <v/>
      </c>
      <c r="R91" s="151" t="str">
        <f t="shared" si="54"/>
        <v/>
      </c>
      <c r="S91" s="151" t="str">
        <f t="shared" si="55"/>
        <v/>
      </c>
      <c r="T91" s="151" t="str">
        <f t="shared" si="56"/>
        <v/>
      </c>
      <c r="U91" s="151" t="str">
        <f t="shared" si="57"/>
        <v/>
      </c>
      <c r="V91" s="151" t="str">
        <f t="shared" si="58"/>
        <v/>
      </c>
      <c r="W91" s="151" t="str">
        <f t="shared" si="59"/>
        <v/>
      </c>
      <c r="X91" s="151" t="str">
        <f t="shared" si="60"/>
        <v/>
      </c>
      <c r="Y91" s="151" t="str">
        <f t="shared" si="61"/>
        <v/>
      </c>
      <c r="Z91" s="151" t="str">
        <f t="shared" si="62"/>
        <v/>
      </c>
      <c r="AA91" s="151" t="str">
        <f t="shared" si="63"/>
        <v/>
      </c>
      <c r="AB91" s="3"/>
    </row>
    <row r="92" spans="1:28" ht="12.75">
      <c r="A92" s="16"/>
      <c r="B92" s="16"/>
      <c r="C92" s="39"/>
      <c r="D92" s="116" t="str">
        <f t="shared" ca="1" si="49"/>
        <v/>
      </c>
      <c r="E92" s="115" t="str">
        <f t="shared" ca="1" si="50"/>
        <v/>
      </c>
      <c r="F92" s="101"/>
      <c r="G92" s="102"/>
      <c r="H92" s="112"/>
      <c r="I92" s="27" cm="1">
        <f t="array" ref="I92">IFERROR(INDEX($N$2:$AA$2,1,(MATCH(1,IF(ISNUMBER($N92:$AA92),1,0),0))-1),0)</f>
        <v>0</v>
      </c>
      <c r="J92" s="4" cm="1">
        <f t="array" ref="J92">IFERROR(INDEX($N$2:$AA$2,1,(MATCH(1,IF($N92:$AA92="x",1,0),0))-1),0)</f>
        <v>0</v>
      </c>
      <c r="K92" s="5">
        <f t="shared" si="47"/>
        <v>0</v>
      </c>
      <c r="L92" s="35">
        <f t="shared" si="48"/>
        <v>0</v>
      </c>
      <c r="M92" s="65"/>
      <c r="N92" s="36"/>
      <c r="O92" s="151" t="str">
        <f t="shared" si="51"/>
        <v/>
      </c>
      <c r="P92" s="151" t="str">
        <f t="shared" si="52"/>
        <v/>
      </c>
      <c r="Q92" s="151" t="str">
        <f t="shared" si="53"/>
        <v/>
      </c>
      <c r="R92" s="151" t="str">
        <f t="shared" si="54"/>
        <v/>
      </c>
      <c r="S92" s="151" t="str">
        <f t="shared" si="55"/>
        <v/>
      </c>
      <c r="T92" s="151" t="str">
        <f t="shared" si="56"/>
        <v/>
      </c>
      <c r="U92" s="151" t="str">
        <f t="shared" si="57"/>
        <v/>
      </c>
      <c r="V92" s="151" t="str">
        <f t="shared" si="58"/>
        <v/>
      </c>
      <c r="W92" s="151" t="str">
        <f t="shared" si="59"/>
        <v/>
      </c>
      <c r="X92" s="151" t="str">
        <f t="shared" si="60"/>
        <v/>
      </c>
      <c r="Y92" s="151" t="str">
        <f t="shared" si="61"/>
        <v/>
      </c>
      <c r="Z92" s="151" t="str">
        <f t="shared" si="62"/>
        <v/>
      </c>
      <c r="AA92" s="151" t="str">
        <f t="shared" si="63"/>
        <v/>
      </c>
      <c r="AB92" s="3"/>
    </row>
    <row r="93" spans="1:28" ht="12.75">
      <c r="A93" s="16"/>
      <c r="B93" s="16"/>
      <c r="C93" s="39"/>
      <c r="D93" s="116" t="str">
        <f t="shared" ca="1" si="49"/>
        <v/>
      </c>
      <c r="E93" s="117" t="str">
        <f t="shared" ca="1" si="50"/>
        <v/>
      </c>
      <c r="F93" s="101"/>
      <c r="G93" s="102"/>
      <c r="H93" s="112"/>
      <c r="I93" s="27" cm="1">
        <f t="array" ref="I93">IFERROR(INDEX($N$2:$AA$2,1,(MATCH(1,IF(ISNUMBER($N93:$AA93),1,0),0))-1),0)</f>
        <v>0</v>
      </c>
      <c r="J93" s="4" cm="1">
        <f t="array" ref="J93">IFERROR(INDEX($N$2:$AA$2,1,(MATCH(1,IF($N93:$AA93="x",1,0),0))-1),0)</f>
        <v>0</v>
      </c>
      <c r="K93" s="5">
        <f t="shared" si="47"/>
        <v>0</v>
      </c>
      <c r="L93" s="35">
        <f t="shared" si="48"/>
        <v>0</v>
      </c>
      <c r="M93" s="65"/>
      <c r="N93" s="36"/>
      <c r="O93" s="151" t="str">
        <f t="shared" si="51"/>
        <v/>
      </c>
      <c r="P93" s="151" t="str">
        <f t="shared" si="52"/>
        <v/>
      </c>
      <c r="Q93" s="151" t="str">
        <f t="shared" si="53"/>
        <v/>
      </c>
      <c r="R93" s="151" t="str">
        <f t="shared" si="54"/>
        <v/>
      </c>
      <c r="S93" s="151" t="str">
        <f t="shared" si="55"/>
        <v/>
      </c>
      <c r="T93" s="151" t="str">
        <f t="shared" si="56"/>
        <v/>
      </c>
      <c r="U93" s="151" t="str">
        <f t="shared" si="57"/>
        <v/>
      </c>
      <c r="V93" s="151" t="str">
        <f t="shared" si="58"/>
        <v/>
      </c>
      <c r="W93" s="151" t="str">
        <f t="shared" si="59"/>
        <v/>
      </c>
      <c r="X93" s="151" t="str">
        <f t="shared" si="60"/>
        <v/>
      </c>
      <c r="Y93" s="151" t="str">
        <f t="shared" si="61"/>
        <v/>
      </c>
      <c r="Z93" s="151" t="str">
        <f t="shared" si="62"/>
        <v/>
      </c>
      <c r="AA93" s="151" t="str">
        <f t="shared" si="63"/>
        <v/>
      </c>
      <c r="AB93" s="3"/>
    </row>
    <row r="94" spans="1:28" ht="12.75">
      <c r="A94" s="16"/>
      <c r="B94" s="16"/>
      <c r="C94" s="39"/>
      <c r="D94" s="116" t="str">
        <f t="shared" ca="1" si="49"/>
        <v/>
      </c>
      <c r="E94" s="117" t="str">
        <f t="shared" ca="1" si="50"/>
        <v/>
      </c>
      <c r="F94" s="101"/>
      <c r="G94" s="102"/>
      <c r="H94" s="112"/>
      <c r="I94" s="27" cm="1">
        <f t="array" ref="I94">IFERROR(INDEX($N$2:$AA$2,1,(MATCH(1,IF(ISNUMBER($N94:$AA94),1,0),0))-1),0)</f>
        <v>0</v>
      </c>
      <c r="J94" s="4" cm="1">
        <f t="array" ref="J94">IFERROR(INDEX($N$2:$AA$2,1,(MATCH(1,IF($N94:$AA94="x",1,0),0))-1),0)</f>
        <v>0</v>
      </c>
      <c r="K94" s="5">
        <f t="shared" si="47"/>
        <v>0</v>
      </c>
      <c r="L94" s="35">
        <f t="shared" si="48"/>
        <v>0</v>
      </c>
      <c r="M94" s="65"/>
      <c r="N94" s="36"/>
      <c r="O94" s="151" t="str">
        <f t="shared" si="51"/>
        <v/>
      </c>
      <c r="P94" s="151" t="str">
        <f t="shared" si="52"/>
        <v/>
      </c>
      <c r="Q94" s="151" t="str">
        <f t="shared" si="53"/>
        <v/>
      </c>
      <c r="R94" s="151" t="str">
        <f t="shared" si="54"/>
        <v/>
      </c>
      <c r="S94" s="151" t="str">
        <f t="shared" si="55"/>
        <v/>
      </c>
      <c r="T94" s="151" t="str">
        <f t="shared" si="56"/>
        <v/>
      </c>
      <c r="U94" s="151" t="str">
        <f t="shared" si="57"/>
        <v/>
      </c>
      <c r="V94" s="151" t="str">
        <f t="shared" si="58"/>
        <v/>
      </c>
      <c r="W94" s="151" t="str">
        <f t="shared" si="59"/>
        <v/>
      </c>
      <c r="X94" s="151" t="str">
        <f t="shared" si="60"/>
        <v/>
      </c>
      <c r="Y94" s="151" t="str">
        <f t="shared" si="61"/>
        <v/>
      </c>
      <c r="Z94" s="151" t="str">
        <f t="shared" si="62"/>
        <v/>
      </c>
      <c r="AA94" s="151" t="str">
        <f t="shared" si="63"/>
        <v/>
      </c>
      <c r="AB94" s="3"/>
    </row>
    <row r="95" spans="1:28" ht="12.75">
      <c r="A95" s="16"/>
      <c r="B95" s="16"/>
      <c r="C95" s="39"/>
      <c r="D95" s="116" t="str">
        <f t="shared" ca="1" si="49"/>
        <v/>
      </c>
      <c r="E95" s="117" t="str">
        <f t="shared" ca="1" si="50"/>
        <v/>
      </c>
      <c r="F95" s="101"/>
      <c r="G95" s="102"/>
      <c r="H95" s="112"/>
      <c r="I95" s="27" cm="1">
        <f t="array" ref="I95">IFERROR(INDEX($N$2:$AA$2,1,(MATCH(1,IF(ISNUMBER($N95:$AA95),1,0),0))-1),0)</f>
        <v>0</v>
      </c>
      <c r="J95" s="4" cm="1">
        <f t="array" ref="J95">IFERROR(INDEX($N$2:$AA$2,1,(MATCH(1,IF($N95:$AA95="x",1,0),0))-1),0)</f>
        <v>0</v>
      </c>
      <c r="K95" s="5">
        <f t="shared" si="47"/>
        <v>0</v>
      </c>
      <c r="L95" s="35">
        <f t="shared" si="48"/>
        <v>0</v>
      </c>
      <c r="M95" s="65"/>
      <c r="N95" s="36"/>
      <c r="O95" s="151" t="str">
        <f t="shared" si="51"/>
        <v/>
      </c>
      <c r="P95" s="151" t="str">
        <f t="shared" si="52"/>
        <v/>
      </c>
      <c r="Q95" s="151" t="str">
        <f t="shared" si="53"/>
        <v/>
      </c>
      <c r="R95" s="151" t="str">
        <f t="shared" si="54"/>
        <v/>
      </c>
      <c r="S95" s="151" t="str">
        <f t="shared" si="55"/>
        <v/>
      </c>
      <c r="T95" s="151" t="str">
        <f t="shared" si="56"/>
        <v/>
      </c>
      <c r="U95" s="151" t="str">
        <f t="shared" si="57"/>
        <v/>
      </c>
      <c r="V95" s="151" t="str">
        <f t="shared" si="58"/>
        <v/>
      </c>
      <c r="W95" s="151" t="str">
        <f t="shared" si="59"/>
        <v/>
      </c>
      <c r="X95" s="151" t="str">
        <f t="shared" si="60"/>
        <v/>
      </c>
      <c r="Y95" s="151" t="str">
        <f t="shared" si="61"/>
        <v/>
      </c>
      <c r="Z95" s="151" t="str">
        <f t="shared" si="62"/>
        <v/>
      </c>
      <c r="AA95" s="151" t="str">
        <f t="shared" si="63"/>
        <v/>
      </c>
      <c r="AB95" s="3"/>
    </row>
    <row r="96" spans="1:28" ht="12.75">
      <c r="A96" s="16"/>
      <c r="B96" s="16"/>
      <c r="C96" s="39"/>
      <c r="D96" s="116" t="str">
        <f t="shared" ca="1" si="49"/>
        <v/>
      </c>
      <c r="E96" s="100" t="str">
        <f t="shared" ca="1" si="50"/>
        <v/>
      </c>
      <c r="F96" s="101"/>
      <c r="G96" s="102"/>
      <c r="H96" s="112"/>
      <c r="I96" s="27" cm="1">
        <f t="array" ref="I96">IFERROR(INDEX($N$2:$AA$2,1,(MATCH(1,IF(ISNUMBER($N96:$AA96),1,0),0))-1),0)</f>
        <v>0</v>
      </c>
      <c r="J96" s="4" cm="1">
        <f t="array" ref="J96">IFERROR(INDEX($N$2:$AA$2,1,(MATCH(1,IF($N96:$AA96="x",1,0),0))-1),0)</f>
        <v>0</v>
      </c>
      <c r="K96" s="5">
        <f t="shared" si="47"/>
        <v>0</v>
      </c>
      <c r="L96" s="35">
        <f t="shared" si="48"/>
        <v>0</v>
      </c>
      <c r="M96" s="65"/>
      <c r="N96" s="36"/>
      <c r="O96" s="151" t="str">
        <f t="shared" si="51"/>
        <v/>
      </c>
      <c r="P96" s="151" t="str">
        <f t="shared" si="52"/>
        <v/>
      </c>
      <c r="Q96" s="151" t="str">
        <f t="shared" si="53"/>
        <v/>
      </c>
      <c r="R96" s="151" t="str">
        <f t="shared" si="54"/>
        <v/>
      </c>
      <c r="S96" s="151" t="str">
        <f t="shared" si="55"/>
        <v/>
      </c>
      <c r="T96" s="151" t="str">
        <f t="shared" si="56"/>
        <v/>
      </c>
      <c r="U96" s="151" t="str">
        <f t="shared" si="57"/>
        <v/>
      </c>
      <c r="V96" s="151" t="str">
        <f t="shared" si="58"/>
        <v/>
      </c>
      <c r="W96" s="151" t="str">
        <f t="shared" si="59"/>
        <v/>
      </c>
      <c r="X96" s="151" t="str">
        <f t="shared" si="60"/>
        <v/>
      </c>
      <c r="Y96" s="151" t="str">
        <f t="shared" si="61"/>
        <v/>
      </c>
      <c r="Z96" s="151" t="str">
        <f t="shared" si="62"/>
        <v/>
      </c>
      <c r="AA96" s="151" t="str">
        <f t="shared" si="63"/>
        <v/>
      </c>
      <c r="AB96" s="3"/>
    </row>
    <row r="97" spans="1:28" ht="12.75">
      <c r="A97" s="16"/>
      <c r="B97" s="16"/>
      <c r="C97" s="39"/>
      <c r="D97" s="116" t="str">
        <f ca="1">IF(OR(ISBLANK($N$2),ISBLANK($A97)),"",OFFSET($N$2,0,F97+MATCH(D96,$N$2:$AA$2,0)-1))</f>
        <v/>
      </c>
      <c r="E97" s="103" t="str">
        <f t="shared" ca="1" si="50"/>
        <v/>
      </c>
      <c r="F97" s="101"/>
      <c r="G97" s="102"/>
      <c r="H97" s="112"/>
      <c r="I97" s="27" cm="1">
        <f t="array" ref="I97">IFERROR(INDEX($N$2:$AA$2,1,(MATCH(1,IF(ISNUMBER($N97:$AA97),1,0),0))-1),0)</f>
        <v>0</v>
      </c>
      <c r="J97" s="4" cm="1">
        <f t="array" ref="J97">IFERROR(INDEX($N$2:$AA$2,1,(MATCH(1,IF($N97:$AA97="x",1,0),0))-1),0)</f>
        <v>0</v>
      </c>
      <c r="K97" s="5">
        <f t="shared" si="47"/>
        <v>0</v>
      </c>
      <c r="L97" s="35">
        <f t="shared" si="48"/>
        <v>0</v>
      </c>
      <c r="M97" s="65"/>
      <c r="N97" s="36"/>
      <c r="O97" s="151" t="str">
        <f t="shared" si="51"/>
        <v/>
      </c>
      <c r="P97" s="151" t="str">
        <f t="shared" si="52"/>
        <v/>
      </c>
      <c r="Q97" s="151" t="str">
        <f t="shared" si="53"/>
        <v/>
      </c>
      <c r="R97" s="151" t="str">
        <f t="shared" si="54"/>
        <v/>
      </c>
      <c r="S97" s="151" t="str">
        <f t="shared" si="55"/>
        <v/>
      </c>
      <c r="T97" s="151" t="str">
        <f t="shared" si="56"/>
        <v/>
      </c>
      <c r="U97" s="151" t="str">
        <f t="shared" si="57"/>
        <v/>
      </c>
      <c r="V97" s="151" t="str">
        <f t="shared" si="58"/>
        <v/>
      </c>
      <c r="W97" s="151" t="str">
        <f t="shared" si="59"/>
        <v/>
      </c>
      <c r="X97" s="151" t="str">
        <f t="shared" si="60"/>
        <v/>
      </c>
      <c r="Y97" s="151" t="str">
        <f t="shared" si="61"/>
        <v/>
      </c>
      <c r="Z97" s="151" t="str">
        <f t="shared" si="62"/>
        <v/>
      </c>
      <c r="AA97" s="151" t="str">
        <f t="shared" si="63"/>
        <v/>
      </c>
      <c r="AB97" s="3"/>
    </row>
    <row r="98" spans="1:28" ht="12.75">
      <c r="A98" s="16"/>
      <c r="B98" s="16"/>
      <c r="C98" s="39"/>
      <c r="D98" s="113" t="str">
        <f t="shared" ca="1" si="49"/>
        <v/>
      </c>
      <c r="E98" s="115" t="str">
        <f t="shared" ca="1" si="50"/>
        <v/>
      </c>
      <c r="F98" s="101"/>
      <c r="G98" s="102"/>
      <c r="H98" s="112"/>
      <c r="I98" s="27" cm="1">
        <f t="array" ref="I98">IFERROR(INDEX($N$2:$AA$2,1,(MATCH(1,IF(ISNUMBER($N98:$AA98),1,0),0))-1),0)</f>
        <v>0</v>
      </c>
      <c r="J98" s="4" cm="1">
        <f t="array" ref="J98">IFERROR(INDEX($N$2:$AA$2,1,(MATCH(1,IF($N98:$AA98="x",1,0),0))-1),0)</f>
        <v>0</v>
      </c>
      <c r="K98" s="5">
        <f t="shared" si="47"/>
        <v>0</v>
      </c>
      <c r="L98" s="35">
        <f t="shared" si="48"/>
        <v>0</v>
      </c>
      <c r="M98" s="65"/>
      <c r="N98" s="36"/>
      <c r="O98" s="151" t="str">
        <f t="shared" si="51"/>
        <v/>
      </c>
      <c r="P98" s="151" t="str">
        <f t="shared" si="52"/>
        <v/>
      </c>
      <c r="Q98" s="151" t="str">
        <f t="shared" si="53"/>
        <v/>
      </c>
      <c r="R98" s="151" t="str">
        <f t="shared" si="54"/>
        <v/>
      </c>
      <c r="S98" s="151" t="str">
        <f t="shared" si="55"/>
        <v/>
      </c>
      <c r="T98" s="151" t="str">
        <f t="shared" si="56"/>
        <v/>
      </c>
      <c r="U98" s="151" t="str">
        <f t="shared" si="57"/>
        <v/>
      </c>
      <c r="V98" s="151" t="str">
        <f t="shared" si="58"/>
        <v/>
      </c>
      <c r="W98" s="151" t="str">
        <f t="shared" si="59"/>
        <v/>
      </c>
      <c r="X98" s="151" t="str">
        <f t="shared" si="60"/>
        <v/>
      </c>
      <c r="Y98" s="151" t="str">
        <f t="shared" si="61"/>
        <v/>
      </c>
      <c r="Z98" s="151" t="str">
        <f t="shared" si="62"/>
        <v/>
      </c>
      <c r="AA98" s="151" t="str">
        <f t="shared" si="63"/>
        <v/>
      </c>
      <c r="AB98" s="3"/>
    </row>
    <row r="99" spans="1:28" ht="12.75">
      <c r="A99" s="16"/>
      <c r="B99" s="16"/>
      <c r="C99" s="39"/>
      <c r="D99" s="99" t="str">
        <f t="shared" ca="1" si="49"/>
        <v/>
      </c>
      <c r="E99" s="117" t="str">
        <f t="shared" ca="1" si="50"/>
        <v/>
      </c>
      <c r="F99" s="101"/>
      <c r="G99" s="102"/>
      <c r="H99" s="112"/>
      <c r="I99" s="27" cm="1">
        <f t="array" ref="I99">IFERROR(INDEX($N$2:$AA$2,1,(MATCH(1,IF(ISNUMBER($N99:$AA99),1,0),0))-1),0)</f>
        <v>0</v>
      </c>
      <c r="J99" s="4" cm="1">
        <f t="array" ref="J99">IFERROR(INDEX($N$2:$AA$2,1,(MATCH(1,IF($N99:$AA99="x",1,0),0))-1),0)</f>
        <v>0</v>
      </c>
      <c r="K99" s="5">
        <f t="shared" si="47"/>
        <v>0</v>
      </c>
      <c r="L99" s="35">
        <f t="shared" si="48"/>
        <v>0</v>
      </c>
      <c r="M99" s="65"/>
      <c r="N99" s="36"/>
      <c r="O99" s="6" t="str">
        <f t="shared" si="51"/>
        <v/>
      </c>
      <c r="P99" s="6" t="str">
        <f t="shared" si="52"/>
        <v/>
      </c>
      <c r="Q99" s="6" t="str">
        <f t="shared" si="53"/>
        <v/>
      </c>
      <c r="R99" s="6" t="str">
        <f t="shared" si="54"/>
        <v/>
      </c>
      <c r="S99" s="6" t="str">
        <f t="shared" si="55"/>
        <v/>
      </c>
      <c r="T99" s="6" t="str">
        <f t="shared" si="56"/>
        <v/>
      </c>
      <c r="U99" s="6" t="str">
        <f t="shared" si="57"/>
        <v/>
      </c>
      <c r="V99" s="6" t="str">
        <f t="shared" si="58"/>
        <v/>
      </c>
      <c r="W99" s="6" t="str">
        <f t="shared" si="59"/>
        <v/>
      </c>
      <c r="X99" s="6" t="str">
        <f t="shared" si="60"/>
        <v/>
      </c>
      <c r="Y99" s="6" t="str">
        <f t="shared" si="61"/>
        <v/>
      </c>
      <c r="Z99" s="6" t="str">
        <f t="shared" si="62"/>
        <v/>
      </c>
      <c r="AA99" s="6" t="str">
        <f t="shared" si="63"/>
        <v/>
      </c>
      <c r="AB99" s="3"/>
    </row>
    <row r="100" spans="1:28" ht="12.75">
      <c r="A100" s="16"/>
      <c r="B100" s="16"/>
      <c r="C100" s="39"/>
      <c r="D100" s="118" t="str">
        <f t="shared" ca="1" si="49"/>
        <v/>
      </c>
      <c r="E100" s="119" t="str">
        <f t="shared" ca="1" si="50"/>
        <v/>
      </c>
      <c r="F100" s="101"/>
      <c r="G100" s="102"/>
      <c r="H100" s="112"/>
      <c r="I100" s="40" cm="1">
        <f t="array" ref="I100">IFERROR(INDEX($N$2:$AA$2,1,(MATCH(1,IF(ISNUMBER($N100:$AA100),1,0),0))-1),0)</f>
        <v>0</v>
      </c>
      <c r="J100" s="41" cm="1">
        <f t="array" ref="J100">IFERROR(INDEX($N$2:$AA$2,1,(MATCH(1,IF($N100:$AA100="x",1,0),0))-1),0)</f>
        <v>0</v>
      </c>
      <c r="K100" s="42">
        <f t="shared" si="47"/>
        <v>0</v>
      </c>
      <c r="L100" s="67">
        <f t="shared" si="48"/>
        <v>0</v>
      </c>
      <c r="M100" s="65"/>
      <c r="N100" s="36"/>
      <c r="O100" s="6" t="str">
        <f t="shared" si="51"/>
        <v/>
      </c>
      <c r="P100" s="6" t="str">
        <f t="shared" si="52"/>
        <v/>
      </c>
      <c r="Q100" s="6" t="str">
        <f t="shared" si="53"/>
        <v/>
      </c>
      <c r="R100" s="6" t="str">
        <f t="shared" si="54"/>
        <v/>
      </c>
      <c r="S100" s="6" t="str">
        <f t="shared" si="55"/>
        <v/>
      </c>
      <c r="T100" s="6" t="str">
        <f t="shared" si="56"/>
        <v/>
      </c>
      <c r="U100" s="6" t="str">
        <f t="shared" si="57"/>
        <v/>
      </c>
      <c r="V100" s="6" t="str">
        <f t="shared" si="58"/>
        <v/>
      </c>
      <c r="W100" s="6" t="str">
        <f t="shared" si="59"/>
        <v/>
      </c>
      <c r="X100" s="6" t="str">
        <f t="shared" si="60"/>
        <v/>
      </c>
      <c r="Y100" s="6" t="str">
        <f t="shared" si="61"/>
        <v/>
      </c>
      <c r="Z100" s="6" t="str">
        <f t="shared" si="62"/>
        <v/>
      </c>
      <c r="AA100" s="6" t="str">
        <f t="shared" si="63"/>
        <v/>
      </c>
      <c r="AB100" s="3"/>
    </row>
    <row r="101" spans="1:28" ht="15.75" customHeight="1">
      <c r="A101" s="23"/>
      <c r="B101" s="23"/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>
      <c r="A102" s="29"/>
      <c r="B102" s="29"/>
      <c r="C102" s="29"/>
    </row>
    <row r="103" spans="1:28" ht="15.75" customHeight="1">
      <c r="A103" s="29"/>
      <c r="B103" s="29"/>
      <c r="C103" s="29"/>
    </row>
    <row r="104" spans="1:28" ht="15.75" customHeight="1">
      <c r="A104" s="29"/>
      <c r="B104" s="29"/>
      <c r="C104" s="29"/>
    </row>
    <row r="105" spans="1:28" ht="15.75" customHeight="1">
      <c r="A105" s="29"/>
      <c r="B105" s="29"/>
      <c r="C105" s="29"/>
    </row>
    <row r="106" spans="1:28" ht="15.75" customHeight="1">
      <c r="A106" s="29"/>
      <c r="B106" s="29"/>
      <c r="C106" s="29"/>
    </row>
    <row r="107" spans="1:28" ht="15.75" customHeight="1">
      <c r="A107" s="29"/>
      <c r="B107" s="29"/>
      <c r="C107" s="29"/>
    </row>
    <row r="108" spans="1:28" ht="15.75" customHeight="1">
      <c r="A108" s="29"/>
      <c r="B108" s="29"/>
      <c r="C108" s="29"/>
    </row>
    <row r="109" spans="1:28" ht="15.75" customHeight="1">
      <c r="A109" s="29"/>
      <c r="B109" s="29"/>
      <c r="C109" s="29"/>
    </row>
    <row r="110" spans="1:28" ht="15.75" customHeight="1">
      <c r="A110" s="29"/>
      <c r="B110" s="29"/>
      <c r="C110" s="29"/>
    </row>
    <row r="111" spans="1:28" ht="15.75" customHeight="1">
      <c r="A111" s="29"/>
      <c r="B111" s="29"/>
      <c r="C111" s="29"/>
    </row>
    <row r="112" spans="1:28" ht="15.75" customHeight="1">
      <c r="A112" s="29"/>
      <c r="B112" s="29"/>
      <c r="C112" s="29"/>
    </row>
    <row r="113" spans="1:3" ht="15.75" customHeight="1">
      <c r="A113" s="29"/>
      <c r="B113" s="29"/>
      <c r="C113" s="29"/>
    </row>
    <row r="114" spans="1:3" ht="15.75" customHeight="1">
      <c r="A114" s="29"/>
      <c r="B114" s="29"/>
      <c r="C114" s="29"/>
    </row>
    <row r="115" spans="1:3" ht="15.75" customHeight="1">
      <c r="A115" s="29"/>
      <c r="B115" s="29"/>
      <c r="C115" s="29"/>
    </row>
    <row r="116" spans="1:3" ht="15.75" customHeight="1">
      <c r="A116" s="29"/>
      <c r="B116" s="29"/>
      <c r="C116" s="29"/>
    </row>
    <row r="117" spans="1:3" ht="15.75" customHeight="1">
      <c r="A117" s="29"/>
      <c r="B117" s="29"/>
      <c r="C117" s="29"/>
    </row>
    <row r="118" spans="1:3" ht="15.75" customHeight="1">
      <c r="A118" s="29"/>
      <c r="B118" s="29"/>
      <c r="C118" s="29"/>
    </row>
    <row r="119" spans="1:3" ht="15.75" customHeight="1">
      <c r="A119" s="29"/>
      <c r="B119" s="29"/>
      <c r="C119" s="29"/>
    </row>
    <row r="120" spans="1:3" ht="15.75" customHeight="1">
      <c r="A120" s="29"/>
      <c r="B120" s="29"/>
      <c r="C120" s="29"/>
    </row>
    <row r="121" spans="1:3" ht="15.75" customHeight="1">
      <c r="A121" s="29"/>
      <c r="B121" s="29"/>
      <c r="C121" s="29"/>
    </row>
    <row r="122" spans="1:3" ht="15.75" customHeight="1">
      <c r="A122" s="29"/>
      <c r="B122" s="29"/>
      <c r="C122" s="29"/>
    </row>
    <row r="123" spans="1:3" ht="15.75" customHeight="1">
      <c r="A123" s="29"/>
      <c r="B123" s="29"/>
      <c r="C123" s="29"/>
    </row>
    <row r="124" spans="1:3" ht="15.75" customHeight="1">
      <c r="A124" s="29"/>
      <c r="B124" s="29"/>
      <c r="C124" s="29"/>
    </row>
    <row r="125" spans="1:3" ht="15.75" customHeight="1">
      <c r="A125" s="29"/>
      <c r="B125" s="29"/>
      <c r="C125" s="29"/>
    </row>
    <row r="126" spans="1:3" ht="15.75" customHeight="1">
      <c r="A126" s="29"/>
      <c r="B126" s="29"/>
      <c r="C126" s="29"/>
    </row>
    <row r="127" spans="1:3" ht="15.75" customHeight="1">
      <c r="A127" s="29"/>
      <c r="B127" s="29"/>
      <c r="C127" s="29"/>
    </row>
    <row r="128" spans="1:3" ht="15.75" customHeight="1">
      <c r="A128" s="29"/>
      <c r="B128" s="29"/>
      <c r="C128" s="29"/>
    </row>
    <row r="129" spans="1:3" ht="15.75" customHeight="1">
      <c r="A129" s="29"/>
      <c r="B129" s="29"/>
      <c r="C129" s="29"/>
    </row>
    <row r="130" spans="1:3" ht="15.75" customHeight="1">
      <c r="A130" s="29"/>
      <c r="B130" s="29"/>
      <c r="C130" s="29"/>
    </row>
    <row r="131" spans="1:3" ht="15.75" customHeight="1">
      <c r="A131" s="29"/>
      <c r="B131" s="29"/>
      <c r="C131" s="29"/>
    </row>
    <row r="132" spans="1:3" ht="15.75" customHeight="1">
      <c r="A132" s="29"/>
      <c r="B132" s="29"/>
      <c r="C132" s="29"/>
    </row>
    <row r="133" spans="1:3" ht="15.75" customHeight="1">
      <c r="A133" s="29"/>
      <c r="B133" s="29"/>
      <c r="C133" s="29"/>
    </row>
    <row r="134" spans="1:3" ht="15.75" customHeight="1">
      <c r="A134" s="29"/>
      <c r="B134" s="29"/>
      <c r="C134" s="29"/>
    </row>
    <row r="135" spans="1:3" ht="15.75" customHeight="1">
      <c r="A135" s="29"/>
      <c r="B135" s="29"/>
      <c r="C135" s="29"/>
    </row>
    <row r="136" spans="1:3" ht="15.75" customHeight="1">
      <c r="A136" s="29"/>
      <c r="B136" s="29"/>
      <c r="C136" s="29"/>
    </row>
    <row r="137" spans="1:3" ht="15.75" customHeight="1">
      <c r="A137" s="29"/>
      <c r="B137" s="29"/>
      <c r="C137" s="29"/>
    </row>
    <row r="138" spans="1:3" ht="15.75" customHeight="1">
      <c r="A138" s="29"/>
      <c r="B138" s="29"/>
      <c r="C138" s="29"/>
    </row>
    <row r="139" spans="1:3" ht="15.75" customHeight="1">
      <c r="A139" s="29"/>
      <c r="B139" s="29"/>
      <c r="C139" s="29"/>
    </row>
    <row r="140" spans="1:3" ht="15.75" customHeight="1">
      <c r="A140" s="29"/>
      <c r="B140" s="29"/>
      <c r="C140" s="29"/>
    </row>
    <row r="141" spans="1:3" ht="15.75" customHeight="1">
      <c r="A141" s="29"/>
      <c r="B141" s="29"/>
      <c r="C141" s="29"/>
    </row>
    <row r="142" spans="1:3" ht="15.75" customHeight="1">
      <c r="A142" s="29"/>
      <c r="B142" s="29"/>
      <c r="C142" s="29"/>
    </row>
    <row r="143" spans="1:3" ht="15.75" customHeight="1">
      <c r="A143" s="29"/>
      <c r="B143" s="29"/>
      <c r="C143" s="29"/>
    </row>
    <row r="144" spans="1:3" ht="15.75" customHeight="1">
      <c r="A144" s="29"/>
      <c r="B144" s="29"/>
      <c r="C144" s="29"/>
    </row>
    <row r="145" spans="1:3" ht="15.75" customHeight="1">
      <c r="A145" s="29"/>
      <c r="B145" s="29"/>
      <c r="C145" s="29"/>
    </row>
    <row r="146" spans="1:3" ht="15.75" customHeight="1">
      <c r="A146" s="29"/>
      <c r="B146" s="29"/>
      <c r="C146" s="29"/>
    </row>
    <row r="147" spans="1:3" ht="15.75" customHeight="1">
      <c r="A147" s="29"/>
      <c r="B147" s="29"/>
      <c r="C147" s="29"/>
    </row>
    <row r="148" spans="1:3" ht="15.75" customHeight="1">
      <c r="A148" s="29"/>
      <c r="B148" s="29"/>
      <c r="C148" s="29"/>
    </row>
    <row r="149" spans="1:3" ht="15.75" customHeight="1">
      <c r="A149" s="29"/>
      <c r="B149" s="29"/>
      <c r="C149" s="29"/>
    </row>
    <row r="150" spans="1:3" ht="15.75" customHeight="1">
      <c r="A150" s="29"/>
      <c r="B150" s="29"/>
      <c r="C150" s="29"/>
    </row>
    <row r="151" spans="1:3" ht="15.75" customHeight="1">
      <c r="A151" s="29"/>
      <c r="B151" s="29"/>
      <c r="C151" s="29"/>
    </row>
    <row r="152" spans="1:3" ht="15.75" customHeight="1">
      <c r="A152" s="29"/>
      <c r="B152" s="29"/>
      <c r="C152" s="29"/>
    </row>
    <row r="153" spans="1:3" ht="15.75" customHeight="1">
      <c r="A153" s="29"/>
      <c r="B153" s="29"/>
      <c r="C153" s="29"/>
    </row>
    <row r="154" spans="1:3" ht="15.75" customHeight="1">
      <c r="A154" s="29"/>
      <c r="B154" s="29"/>
      <c r="C154" s="29"/>
    </row>
    <row r="155" spans="1:3" ht="15.75" customHeight="1">
      <c r="A155" s="29"/>
      <c r="B155" s="29"/>
      <c r="C155" s="29"/>
    </row>
    <row r="156" spans="1:3" ht="15.75" customHeight="1">
      <c r="A156" s="29"/>
      <c r="B156" s="29"/>
      <c r="C156" s="29"/>
    </row>
    <row r="157" spans="1:3" ht="15.75" customHeight="1">
      <c r="A157" s="29"/>
      <c r="B157" s="29"/>
      <c r="C157" s="29"/>
    </row>
    <row r="158" spans="1:3" ht="15.75" customHeight="1">
      <c r="A158" s="29"/>
      <c r="B158" s="29"/>
      <c r="C158" s="29"/>
    </row>
    <row r="159" spans="1:3" ht="15.75" customHeight="1">
      <c r="A159" s="29"/>
      <c r="B159" s="29"/>
      <c r="C159" s="29"/>
    </row>
    <row r="160" spans="1:3" ht="15.75" customHeight="1">
      <c r="A160" s="29"/>
      <c r="B160" s="29"/>
      <c r="C160" s="29"/>
    </row>
    <row r="161" spans="1:3" ht="15.75" customHeight="1">
      <c r="A161" s="29"/>
      <c r="B161" s="29"/>
      <c r="C161" s="29"/>
    </row>
    <row r="172" spans="1:3" ht="15.75" customHeight="1">
      <c r="A172" s="29"/>
      <c r="B172" s="29"/>
      <c r="C172" s="29"/>
    </row>
    <row r="173" spans="1:3" ht="15.75" customHeight="1">
      <c r="A173" s="29"/>
      <c r="B173" s="29"/>
      <c r="C173" s="29"/>
    </row>
    <row r="174" spans="1:3" ht="15.75" customHeight="1">
      <c r="A174" s="29"/>
      <c r="B174" s="29"/>
      <c r="C174" s="29"/>
    </row>
    <row r="175" spans="1:3" ht="15.75" customHeight="1">
      <c r="A175" s="29"/>
      <c r="B175" s="29"/>
      <c r="C175" s="29"/>
    </row>
    <row r="176" spans="1:3" ht="15.75" customHeight="1">
      <c r="A176" s="29"/>
      <c r="B176" s="29"/>
      <c r="C176" s="29"/>
    </row>
    <row r="177" spans="1:3" ht="15.75" customHeight="1">
      <c r="A177" s="29"/>
      <c r="B177" s="29"/>
      <c r="C177" s="29"/>
    </row>
    <row r="211" spans="1:6" ht="15.75" customHeight="1">
      <c r="A211" s="29"/>
      <c r="B211" s="29"/>
      <c r="C211" s="29"/>
    </row>
    <row r="212" spans="1:6" ht="15.75" customHeight="1">
      <c r="A212" s="29"/>
      <c r="B212" s="29"/>
      <c r="C212" s="29"/>
    </row>
    <row r="213" spans="1:6" ht="15.75" customHeight="1">
      <c r="A213" s="29"/>
      <c r="B213" s="29"/>
      <c r="C213" s="29"/>
    </row>
    <row r="214" spans="1:6" ht="15.75" customHeight="1">
      <c r="A214" s="29"/>
      <c r="B214" s="29"/>
      <c r="C214" s="29"/>
    </row>
    <row r="215" spans="1:6" ht="15.75" customHeight="1">
      <c r="A215" s="29"/>
      <c r="B215" s="29"/>
      <c r="C215" s="29"/>
    </row>
    <row r="216" spans="1:6" ht="15.75" customHeight="1">
      <c r="A216" s="29"/>
      <c r="B216" s="29"/>
      <c r="C216" s="29"/>
    </row>
    <row r="217" spans="1:6" ht="15.75" customHeight="1">
      <c r="A217" s="29"/>
      <c r="B217" s="29"/>
      <c r="C217" s="29"/>
    </row>
    <row r="218" spans="1:6" ht="15.75" customHeight="1">
      <c r="A218" s="29"/>
      <c r="B218" s="29"/>
      <c r="C218" s="29"/>
    </row>
    <row r="219" spans="1:6" ht="15.75" customHeight="1">
      <c r="A219" s="29"/>
      <c r="B219" s="29"/>
      <c r="C219" s="29"/>
      <c r="F219" s="28"/>
    </row>
    <row r="220" spans="1:6" ht="15.75" customHeight="1">
      <c r="A220" s="29"/>
      <c r="B220" s="29"/>
      <c r="C220" s="29"/>
      <c r="F220" s="28"/>
    </row>
    <row r="221" spans="1:6" ht="15.75" customHeight="1">
      <c r="A221" s="29"/>
      <c r="B221" s="29"/>
      <c r="C221" s="29"/>
      <c r="F221" s="28"/>
    </row>
    <row r="222" spans="1:6" ht="15.75" customHeight="1">
      <c r="A222" s="29"/>
      <c r="B222" s="29"/>
      <c r="C222" s="29"/>
      <c r="F222" s="28"/>
    </row>
    <row r="223" spans="1:6" ht="15.75" customHeight="1">
      <c r="A223" s="29"/>
      <c r="B223" s="29"/>
      <c r="C223" s="29"/>
      <c r="F223" s="28"/>
    </row>
    <row r="224" spans="1:6" ht="15.75" customHeight="1">
      <c r="A224" s="29"/>
      <c r="B224" s="29"/>
      <c r="C224" s="29"/>
      <c r="F224" s="28"/>
    </row>
    <row r="225" spans="1:6" ht="15.75" customHeight="1">
      <c r="A225" s="29"/>
      <c r="B225" s="29"/>
      <c r="C225" s="29"/>
      <c r="F225" s="28"/>
    </row>
    <row r="226" spans="1:6" ht="15.75" customHeight="1">
      <c r="A226" s="29"/>
      <c r="B226" s="29"/>
      <c r="C226" s="29"/>
      <c r="F226" s="28"/>
    </row>
    <row r="227" spans="1:6" ht="15.75" customHeight="1">
      <c r="A227" s="29"/>
      <c r="B227" s="29"/>
      <c r="C227" s="29"/>
      <c r="F227" s="28"/>
    </row>
    <row r="228" spans="1:6" ht="15.75" customHeight="1">
      <c r="A228" s="29"/>
      <c r="B228" s="29"/>
      <c r="C228" s="29"/>
      <c r="F228" s="28"/>
    </row>
    <row r="229" spans="1:6" ht="15.75" customHeight="1">
      <c r="A229" s="29"/>
      <c r="B229" s="29"/>
      <c r="C229" s="29"/>
      <c r="F229" s="28"/>
    </row>
    <row r="230" spans="1:6" ht="15.75" customHeight="1">
      <c r="A230" s="29"/>
      <c r="B230" s="29"/>
      <c r="C230" s="29"/>
      <c r="F230" s="28"/>
    </row>
    <row r="231" spans="1:6" ht="15.75" customHeight="1">
      <c r="A231" s="29"/>
      <c r="B231" s="29"/>
      <c r="C231" s="29"/>
      <c r="F231" s="28"/>
    </row>
    <row r="232" spans="1:6" ht="15.75" customHeight="1">
      <c r="A232" s="29"/>
      <c r="B232" s="29"/>
      <c r="C232" s="29"/>
      <c r="F232" s="28"/>
    </row>
    <row r="233" spans="1:6" ht="15.75" customHeight="1">
      <c r="A233" s="29"/>
      <c r="B233" s="29"/>
      <c r="C233" s="29"/>
      <c r="F233" s="28"/>
    </row>
    <row r="234" spans="1:6" ht="15.75" customHeight="1">
      <c r="A234" s="29"/>
      <c r="B234" s="29"/>
      <c r="C234" s="29"/>
      <c r="F234" s="28"/>
    </row>
    <row r="235" spans="1:6" ht="15.75" customHeight="1">
      <c r="A235" s="29"/>
      <c r="B235" s="29"/>
      <c r="C235" s="29"/>
      <c r="F235" s="28"/>
    </row>
    <row r="236" spans="1:6" ht="15.75" customHeight="1">
      <c r="A236" s="29"/>
      <c r="B236" s="29"/>
      <c r="C236" s="29"/>
    </row>
    <row r="237" spans="1:6" ht="15.75" customHeight="1">
      <c r="A237" s="29"/>
      <c r="B237" s="29"/>
      <c r="C237" s="29"/>
    </row>
    <row r="238" spans="1:6" ht="15.75" customHeight="1">
      <c r="A238" s="29"/>
      <c r="B238" s="29"/>
      <c r="C238" s="29"/>
    </row>
    <row r="239" spans="1:6" ht="15.75" customHeight="1">
      <c r="A239" s="29"/>
      <c r="B239" s="29"/>
      <c r="C239" s="29"/>
    </row>
    <row r="240" spans="1:6" ht="15.75" customHeight="1">
      <c r="A240" s="29"/>
      <c r="B240" s="29"/>
      <c r="C240" s="29"/>
    </row>
    <row r="241" spans="1:3" ht="15.75" customHeight="1">
      <c r="A241" s="29"/>
      <c r="B241" s="29"/>
      <c r="C241" s="29"/>
    </row>
    <row r="242" spans="1:3" ht="15.75" customHeight="1">
      <c r="A242" s="29"/>
      <c r="B242" s="29"/>
      <c r="C242" s="29"/>
    </row>
    <row r="243" spans="1:3" ht="15.75" customHeight="1">
      <c r="A243" s="29"/>
      <c r="B243" s="29"/>
      <c r="C243" s="29"/>
    </row>
    <row r="244" spans="1:3" ht="15.75" customHeight="1">
      <c r="A244" s="29"/>
      <c r="B244" s="29"/>
      <c r="C244" s="29"/>
    </row>
    <row r="245" spans="1:3" ht="15.75" customHeight="1">
      <c r="A245" s="29"/>
      <c r="B245" s="29"/>
      <c r="C245" s="29"/>
    </row>
    <row r="246" spans="1:3" ht="15.75" customHeight="1">
      <c r="A246" s="29"/>
      <c r="B246" s="29"/>
      <c r="C246" s="29"/>
    </row>
    <row r="247" spans="1:3" ht="15.75" customHeight="1">
      <c r="A247" s="29"/>
      <c r="B247" s="29"/>
      <c r="C247" s="29"/>
    </row>
    <row r="248" spans="1:3" ht="15.75" customHeight="1">
      <c r="A248" s="29"/>
      <c r="B248" s="29"/>
      <c r="C248" s="29"/>
    </row>
    <row r="249" spans="1:3" ht="15.75" customHeight="1">
      <c r="A249" s="29"/>
      <c r="B249" s="29"/>
      <c r="C249" s="29"/>
    </row>
    <row r="250" spans="1:3" ht="15.75" customHeight="1">
      <c r="A250" s="29"/>
      <c r="B250" s="29"/>
      <c r="C250" s="29"/>
    </row>
    <row r="251" spans="1:3" ht="15.75" customHeight="1">
      <c r="A251" s="29"/>
      <c r="B251" s="29"/>
      <c r="C251" s="29"/>
    </row>
  </sheetData>
  <mergeCells count="20">
    <mergeCell ref="B7:C7"/>
    <mergeCell ref="N8:AA8"/>
    <mergeCell ref="D8:H8"/>
    <mergeCell ref="I8:L8"/>
    <mergeCell ref="B1:C1"/>
    <mergeCell ref="D1:H1"/>
    <mergeCell ref="B2:C3"/>
    <mergeCell ref="N1:AA1"/>
    <mergeCell ref="J2:J3"/>
    <mergeCell ref="D2:D3"/>
    <mergeCell ref="F2:F3"/>
    <mergeCell ref="E2:E3"/>
    <mergeCell ref="H2:H3"/>
    <mergeCell ref="G2:G3"/>
    <mergeCell ref="I2:I3"/>
    <mergeCell ref="A1:A6"/>
    <mergeCell ref="M1:M3"/>
    <mergeCell ref="K2:K3"/>
    <mergeCell ref="L2:L3"/>
    <mergeCell ref="I1:L1"/>
  </mergeCells>
  <phoneticPr fontId="20" type="noConversion"/>
  <conditionalFormatting sqref="L9:L100">
    <cfRule type="cellIs" dxfId="61" priority="21" stopIfTrue="1" operator="equal">
      <formula>0</formula>
    </cfRule>
  </conditionalFormatting>
  <conditionalFormatting sqref="K9:K100">
    <cfRule type="cellIs" dxfId="60" priority="20" stopIfTrue="1" operator="equal">
      <formula>0</formula>
    </cfRule>
  </conditionalFormatting>
  <conditionalFormatting sqref="J9:J100">
    <cfRule type="cellIs" dxfId="59" priority="22" stopIfTrue="1" operator="equal">
      <formula>0</formula>
    </cfRule>
  </conditionalFormatting>
  <conditionalFormatting sqref="J9:J100">
    <cfRule type="expression" dxfId="58" priority="27">
      <formula>J9&gt;E9</formula>
    </cfRule>
  </conditionalFormatting>
  <conditionalFormatting sqref="J9:J100">
    <cfRule type="expression" dxfId="57" priority="28">
      <formula>J9&lt;E9</formula>
    </cfRule>
  </conditionalFormatting>
  <conditionalFormatting sqref="H4 H5:J6">
    <cfRule type="cellIs" dxfId="56" priority="33" operator="equal">
      <formula>0</formula>
    </cfRule>
  </conditionalFormatting>
  <conditionalFormatting sqref="N9:AA100">
    <cfRule type="expression" dxfId="55" priority="34">
      <formula>AND(N$2&gt;$D9,N$2&lt;=$E9,ISNUMBER(N9))</formula>
    </cfRule>
  </conditionalFormatting>
  <conditionalFormatting sqref="N9:AA100">
    <cfRule type="expression" dxfId="54" priority="35">
      <formula>AND(N$2&gt;$D9,N$2&lt;=$E9)</formula>
    </cfRule>
  </conditionalFormatting>
  <conditionalFormatting sqref="N9:AA100">
    <cfRule type="expression" dxfId="53" priority="36">
      <formula>ISNUMBER(N9)</formula>
    </cfRule>
  </conditionalFormatting>
  <conditionalFormatting sqref="I9:I100">
    <cfRule type="cellIs" dxfId="52" priority="19" stopIfTrue="1" operator="equal">
      <formula>0</formula>
    </cfRule>
    <cfRule type="expression" dxfId="51" priority="30">
      <formula>I9&gt;D9</formula>
    </cfRule>
    <cfRule type="expression" dxfId="50" priority="31">
      <formula>I9&lt;D9</formula>
    </cfRule>
  </conditionalFormatting>
  <conditionalFormatting sqref="K9:K100">
    <cfRule type="expression" dxfId="49" priority="135">
      <formula>K9&gt;#REF!</formula>
    </cfRule>
  </conditionalFormatting>
  <conditionalFormatting sqref="K9:K100">
    <cfRule type="expression" dxfId="48" priority="136">
      <formula>K9&lt;#REF!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" id="{9979CFD8-C96E-494E-B4DA-354DE2415150}">
            <xm:f>$A9=Tables!$A$2</xm:f>
            <x14:dxf>
              <font>
                <color theme="4" tint="-0.499984740745262"/>
              </font>
            </x14:dxf>
          </x14:cfRule>
          <x14:cfRule type="expression" priority="24" id="{5989B2FA-BC81-43FD-9694-29AAA461F511}">
            <xm:f>$A9=Tables!$A$4</xm:f>
            <x14:dxf>
              <font>
                <color rgb="FF5C337D"/>
              </font>
            </x14:dxf>
          </x14:cfRule>
          <x14:cfRule type="expression" priority="26" id="{172C9EAC-C713-48B7-B331-150243AE2B84}">
            <xm:f>$A9=Tables!$A$3</xm:f>
            <x14:dxf>
              <font>
                <color theme="5" tint="-0.499984740745262"/>
              </font>
            </x14:dxf>
          </x14:cfRule>
          <xm:sqref>B16:B21 A15:A22 A64:M64 A65:G67 I65:M67 A68:M68 A72:M100 A69:G71 I69:M71 B15:C15 A9:E9 A23:F32 C15:C22 A19:C22 E22:F22 A11:C14 F9:F21 A10:D10 E10:E21 D11:D22 G9:G44 A33:G63 I9:M63</xm:sqref>
        </x14:conditionalFormatting>
        <x14:conditionalFormatting xmlns:xm="http://schemas.microsoft.com/office/excel/2006/main">
          <x14:cfRule type="expression" priority="52" id="{9979CFD8-C96E-494E-B4DA-354DE2415150}">
            <xm:f>$A18=Tables!$A$2</xm:f>
            <x14:dxf>
              <font>
                <color theme="4" tint="-0.499984740745262"/>
              </font>
            </x14:dxf>
          </x14:cfRule>
          <x14:cfRule type="expression" priority="53" id="{5989B2FA-BC81-43FD-9694-29AAA461F511}">
            <xm:f>$A18=Tables!$A$4</xm:f>
            <x14:dxf>
              <font>
                <color rgb="FF5C337D"/>
              </font>
            </x14:dxf>
          </x14:cfRule>
          <x14:cfRule type="expression" priority="54" id="{172C9EAC-C713-48B7-B331-150243AE2B84}">
            <xm:f>$A18=Tables!$A$3</xm:f>
            <x14:dxf>
              <font>
                <color theme="5" tint="-0.499984740745262"/>
              </font>
            </x14:dxf>
          </x14:cfRule>
          <xm:sqref>H15:H18 H52:H53</xm:sqref>
        </x14:conditionalFormatting>
        <x14:conditionalFormatting xmlns:xm="http://schemas.microsoft.com/office/excel/2006/main">
          <x14:cfRule type="expression" priority="62" id="{9979CFD8-C96E-494E-B4DA-354DE2415150}">
            <xm:f>$A23=Tables!$A$2</xm:f>
            <x14:dxf>
              <font>
                <color theme="4" tint="-0.499984740745262"/>
              </font>
            </x14:dxf>
          </x14:cfRule>
          <x14:cfRule type="expression" priority="63" id="{5989B2FA-BC81-43FD-9694-29AAA461F511}">
            <xm:f>$A23=Tables!$A$4</xm:f>
            <x14:dxf>
              <font>
                <color rgb="FF5C337D"/>
              </font>
            </x14:dxf>
          </x14:cfRule>
          <x14:cfRule type="expression" priority="64" id="{172C9EAC-C713-48B7-B331-150243AE2B84}">
            <xm:f>$A23=Tables!$A$3</xm:f>
            <x14:dxf>
              <font>
                <color theme="5" tint="-0.499984740745262"/>
              </font>
            </x14:dxf>
          </x14:cfRule>
          <xm:sqref>H19:H22</xm:sqref>
        </x14:conditionalFormatting>
        <x14:conditionalFormatting xmlns:xm="http://schemas.microsoft.com/office/excel/2006/main">
          <x14:cfRule type="expression" priority="72" id="{9979CFD8-C96E-494E-B4DA-354DE2415150}">
            <xm:f>$A28=Tables!$A$2</xm:f>
            <x14:dxf>
              <font>
                <color theme="4" tint="-0.499984740745262"/>
              </font>
            </x14:dxf>
          </x14:cfRule>
          <x14:cfRule type="expression" priority="73" id="{5989B2FA-BC81-43FD-9694-29AAA461F511}">
            <xm:f>$A28=Tables!$A$4</xm:f>
            <x14:dxf>
              <font>
                <color rgb="FF5C337D"/>
              </font>
            </x14:dxf>
          </x14:cfRule>
          <x14:cfRule type="expression" priority="74" id="{172C9EAC-C713-48B7-B331-150243AE2B84}">
            <xm:f>$A28=Tables!$A$3</xm:f>
            <x14:dxf>
              <font>
                <color theme="5" tint="-0.499984740745262"/>
              </font>
            </x14:dxf>
          </x14:cfRule>
          <xm:sqref>H23:H25</xm:sqref>
        </x14:conditionalFormatting>
        <x14:conditionalFormatting xmlns:xm="http://schemas.microsoft.com/office/excel/2006/main">
          <x14:cfRule type="expression" priority="82" id="{9979CFD8-C96E-494E-B4DA-354DE2415150}">
            <xm:f>$A33=Tables!$A$2</xm:f>
            <x14:dxf>
              <font>
                <color theme="4" tint="-0.499984740745262"/>
              </font>
            </x14:dxf>
          </x14:cfRule>
          <x14:cfRule type="expression" priority="83" id="{5989B2FA-BC81-43FD-9694-29AAA461F511}">
            <xm:f>$A33=Tables!$A$4</xm:f>
            <x14:dxf>
              <font>
                <color rgb="FF5C337D"/>
              </font>
            </x14:dxf>
          </x14:cfRule>
          <x14:cfRule type="expression" priority="84" id="{172C9EAC-C713-48B7-B331-150243AE2B84}">
            <xm:f>$A33=Tables!$A$3</xm:f>
            <x14:dxf>
              <font>
                <color theme="5" tint="-0.499984740745262"/>
              </font>
            </x14:dxf>
          </x14:cfRule>
          <xm:sqref>H26:H28</xm:sqref>
        </x14:conditionalFormatting>
        <x14:conditionalFormatting xmlns:xm="http://schemas.microsoft.com/office/excel/2006/main">
          <x14:cfRule type="expression" priority="92" id="{9979CFD8-C96E-494E-B4DA-354DE2415150}">
            <xm:f>$A37=Tables!$A$2</xm:f>
            <x14:dxf>
              <font>
                <color theme="4" tint="-0.499984740745262"/>
              </font>
            </x14:dxf>
          </x14:cfRule>
          <x14:cfRule type="expression" priority="93" id="{5989B2FA-BC81-43FD-9694-29AAA461F511}">
            <xm:f>$A37=Tables!$A$4</xm:f>
            <x14:dxf>
              <font>
                <color rgb="FF5C337D"/>
              </font>
            </x14:dxf>
          </x14:cfRule>
          <x14:cfRule type="expression" priority="94" id="{172C9EAC-C713-48B7-B331-150243AE2B84}">
            <xm:f>$A37=Tables!$A$3</xm:f>
            <x14:dxf>
              <font>
                <color theme="5" tint="-0.499984740745262"/>
              </font>
            </x14:dxf>
          </x14:cfRule>
          <xm:sqref>H29:H36</xm:sqref>
        </x14:conditionalFormatting>
        <x14:conditionalFormatting xmlns:xm="http://schemas.microsoft.com/office/excel/2006/main">
          <x14:cfRule type="expression" priority="112" id="{9979CFD8-C96E-494E-B4DA-354DE2415150}">
            <xm:f>$A62=Tables!$A$2</xm:f>
            <x14:dxf>
              <font>
                <color theme="4" tint="-0.499984740745262"/>
              </font>
            </x14:dxf>
          </x14:cfRule>
          <x14:cfRule type="expression" priority="113" id="{5989B2FA-BC81-43FD-9694-29AAA461F511}">
            <xm:f>$A62=Tables!$A$4</xm:f>
            <x14:dxf>
              <font>
                <color rgb="FF5C337D"/>
              </font>
            </x14:dxf>
          </x14:cfRule>
          <x14:cfRule type="expression" priority="114" id="{172C9EAC-C713-48B7-B331-150243AE2B84}">
            <xm:f>$A62=Tables!$A$3</xm:f>
            <x14:dxf>
              <font>
                <color theme="5" tint="-0.499984740745262"/>
              </font>
            </x14:dxf>
          </x14:cfRule>
          <xm:sqref>H50:H51 H54:H55</xm:sqref>
        </x14:conditionalFormatting>
        <x14:conditionalFormatting xmlns:xm="http://schemas.microsoft.com/office/excel/2006/main">
          <x14:cfRule type="expression" priority="132" id="{9979CFD8-C96E-494E-B4DA-354DE2415150}">
            <xm:f>$A65=Tables!$A$2</xm:f>
            <x14:dxf>
              <font>
                <color theme="4" tint="-0.499984740745262"/>
              </font>
            </x14:dxf>
          </x14:cfRule>
          <x14:cfRule type="expression" priority="133" id="{5989B2FA-BC81-43FD-9694-29AAA461F511}">
            <xm:f>$A65=Tables!$A$4</xm:f>
            <x14:dxf>
              <font>
                <color rgb="FF5C337D"/>
              </font>
            </x14:dxf>
          </x14:cfRule>
          <x14:cfRule type="expression" priority="134" id="{172C9EAC-C713-48B7-B331-150243AE2B84}">
            <xm:f>$A65=Tables!$A$3</xm:f>
            <x14:dxf>
              <font>
                <color theme="5" tint="-0.499984740745262"/>
              </font>
            </x14:dxf>
          </x14:cfRule>
          <xm:sqref>H52:H53 H56:H59</xm:sqref>
        </x14:conditionalFormatting>
        <x14:conditionalFormatting xmlns:xm="http://schemas.microsoft.com/office/excel/2006/main">
          <x14:cfRule type="expression" priority="142" id="{9979CFD8-C96E-494E-B4DA-354DE2415150}">
            <xm:f>$A11=Tables!$A$2</xm:f>
            <x14:dxf>
              <font>
                <color theme="4" tint="-0.499984740745262"/>
              </font>
            </x14:dxf>
          </x14:cfRule>
          <x14:cfRule type="expression" priority="143" id="{5989B2FA-BC81-43FD-9694-29AAA461F511}">
            <xm:f>$A11=Tables!$A$4</xm:f>
            <x14:dxf>
              <font>
                <color rgb="FF5C337D"/>
              </font>
            </x14:dxf>
          </x14:cfRule>
          <x14:cfRule type="expression" priority="144" id="{172C9EAC-C713-48B7-B331-150243AE2B84}">
            <xm:f>$A11=Tables!$A$3</xm:f>
            <x14:dxf>
              <font>
                <color theme="5" tint="-0.499984740745262"/>
              </font>
            </x14:dxf>
          </x14:cfRule>
          <xm:sqref>H9:H15 H29:H30 H57:H59</xm:sqref>
        </x14:conditionalFormatting>
        <x14:conditionalFormatting xmlns:xm="http://schemas.microsoft.com/office/excel/2006/main">
          <x14:cfRule type="expression" priority="7" id="{93136332-DE3C-4BFA-B694-4AFAFDE83050}">
            <xm:f>$A228=Tables!$A$2</xm:f>
            <x14:dxf>
              <font>
                <color theme="4" tint="-0.499984740745262"/>
              </font>
            </x14:dxf>
          </x14:cfRule>
          <x14:cfRule type="expression" priority="8" id="{44A39BBE-FBAC-42BB-ACBC-FC2ED389CE39}">
            <xm:f>$A228=Tables!$A$4</xm:f>
            <x14:dxf>
              <font>
                <color rgb="FF5C337D"/>
              </font>
            </x14:dxf>
          </x14:cfRule>
          <x14:cfRule type="expression" priority="9" id="{6392C671-30C9-4399-A14B-C90A0403CE70}">
            <xm:f>$A228=Tables!$A$3</xm:f>
            <x14:dxf>
              <font>
                <color theme="5" tint="-0.499984740745262"/>
              </font>
            </x14:dxf>
          </x14:cfRule>
          <xm:sqref>F225:F228</xm:sqref>
        </x14:conditionalFormatting>
        <x14:conditionalFormatting xmlns:xm="http://schemas.microsoft.com/office/excel/2006/main">
          <x14:cfRule type="expression" priority="10" id="{7691A41A-02F3-4A9A-A2FD-69CC05BC24E4}">
            <xm:f>$A233=Tables!$A$2</xm:f>
            <x14:dxf>
              <font>
                <color theme="4" tint="-0.499984740745262"/>
              </font>
            </x14:dxf>
          </x14:cfRule>
          <x14:cfRule type="expression" priority="11" id="{BE251233-0441-470F-BBD8-4CC181710370}">
            <xm:f>$A233=Tables!$A$4</xm:f>
            <x14:dxf>
              <font>
                <color rgb="FF5C337D"/>
              </font>
            </x14:dxf>
          </x14:cfRule>
          <x14:cfRule type="expression" priority="12" id="{72C172AA-2503-4C62-AAFC-E8E431BE2E9C}">
            <xm:f>$A233=Tables!$A$3</xm:f>
            <x14:dxf>
              <font>
                <color theme="5" tint="-0.499984740745262"/>
              </font>
            </x14:dxf>
          </x14:cfRule>
          <xm:sqref>F229:F232</xm:sqref>
        </x14:conditionalFormatting>
        <x14:conditionalFormatting xmlns:xm="http://schemas.microsoft.com/office/excel/2006/main">
          <x14:cfRule type="expression" priority="13" id="{73BA6054-0A7D-4E50-813E-7192BD0DCDD1}">
            <xm:f>$A238=Tables!$A$2</xm:f>
            <x14:dxf>
              <font>
                <color theme="4" tint="-0.499984740745262"/>
              </font>
            </x14:dxf>
          </x14:cfRule>
          <x14:cfRule type="expression" priority="14" id="{6FE83C9F-940A-43E0-B611-A3A2D449452A}">
            <xm:f>$A238=Tables!$A$4</xm:f>
            <x14:dxf>
              <font>
                <color rgb="FF5C337D"/>
              </font>
            </x14:dxf>
          </x14:cfRule>
          <x14:cfRule type="expression" priority="15" id="{AC9D3BDF-6207-42F2-8AAC-8D5EBC84B54D}">
            <xm:f>$A238=Tables!$A$3</xm:f>
            <x14:dxf>
              <font>
                <color theme="5" tint="-0.499984740745262"/>
              </font>
            </x14:dxf>
          </x14:cfRule>
          <xm:sqref>F233:F235</xm:sqref>
        </x14:conditionalFormatting>
        <x14:conditionalFormatting xmlns:xm="http://schemas.microsoft.com/office/excel/2006/main">
          <x14:cfRule type="expression" priority="16" id="{8E589C70-D1B4-4A5F-A2E0-F8C04981C8B0}">
            <xm:f>$A221=Tables!$A$2</xm:f>
            <x14:dxf>
              <font>
                <color theme="4" tint="-0.499984740745262"/>
              </font>
            </x14:dxf>
          </x14:cfRule>
          <x14:cfRule type="expression" priority="17" id="{822B86F2-FEB5-4A0F-9029-EA90A02A623D}">
            <xm:f>$A221=Tables!$A$4</xm:f>
            <x14:dxf>
              <font>
                <color rgb="FF5C337D"/>
              </font>
            </x14:dxf>
          </x14:cfRule>
          <x14:cfRule type="expression" priority="18" id="{07659F8C-65EC-4D81-86E3-11EA6BA63C45}">
            <xm:f>$A221=Tables!$A$3</xm:f>
            <x14:dxf>
              <font>
                <color theme="5" tint="-0.499984740745262"/>
              </font>
            </x14:dxf>
          </x14:cfRule>
          <xm:sqref>F219:F225</xm:sqref>
        </x14:conditionalFormatting>
        <x14:conditionalFormatting xmlns:xm="http://schemas.microsoft.com/office/excel/2006/main">
          <x14:cfRule type="expression" priority="154" id="{9979CFD8-C96E-494E-B4DA-354DE2415150}">
            <xm:f>$A56=Tables!$A$2</xm:f>
            <x14:dxf>
              <font>
                <color theme="4" tint="-0.499984740745262"/>
              </font>
            </x14:dxf>
          </x14:cfRule>
          <x14:cfRule type="expression" priority="155" id="{5989B2FA-BC81-43FD-9694-29AAA461F511}">
            <xm:f>$A56=Tables!$A$4</xm:f>
            <x14:dxf>
              <font>
                <color rgb="FF5C337D"/>
              </font>
            </x14:dxf>
          </x14:cfRule>
          <x14:cfRule type="expression" priority="156" id="{172C9EAC-C713-48B7-B331-150243AE2B84}">
            <xm:f>$A56=Tables!$A$3</xm:f>
            <x14:dxf>
              <font>
                <color theme="5" tint="-0.499984740745262"/>
              </font>
            </x14:dxf>
          </x14:cfRule>
          <xm:sqref>H45:H47</xm:sqref>
        </x14:conditionalFormatting>
        <x14:conditionalFormatting xmlns:xm="http://schemas.microsoft.com/office/excel/2006/main">
          <x14:cfRule type="expression" priority="4" id="{BECE8A09-AD04-4920-A621-5982BD9F1288}">
            <xm:f>$A62=Tables!$A$2</xm:f>
            <x14:dxf>
              <font>
                <color theme="4" tint="-0.499984740745262"/>
              </font>
            </x14:dxf>
          </x14:cfRule>
          <x14:cfRule type="expression" priority="5" id="{D531EC5D-54A4-4395-A806-D67FBA805570}">
            <xm:f>$A62=Tables!$A$4</xm:f>
            <x14:dxf>
              <font>
                <color rgb="FF5C337D"/>
              </font>
            </x14:dxf>
          </x14:cfRule>
          <x14:cfRule type="expression" priority="6" id="{8379CCF4-44C5-4B86-A15E-5324BCEDA9F3}">
            <xm:f>$A62=Tables!$A$3</xm:f>
            <x14:dxf>
              <font>
                <color theme="5" tint="-0.499984740745262"/>
              </font>
            </x14:dxf>
          </x14:cfRule>
          <xm:sqref>H49</xm:sqref>
        </x14:conditionalFormatting>
        <x14:conditionalFormatting xmlns:xm="http://schemas.microsoft.com/office/excel/2006/main">
          <x14:cfRule type="expression" priority="204" id="{9979CFD8-C96E-494E-B4DA-354DE2415150}">
            <xm:f>#REF!=Tables!$A$2</xm:f>
            <x14:dxf>
              <font>
                <color theme="4" tint="-0.499984740745262"/>
              </font>
            </x14:dxf>
          </x14:cfRule>
          <x14:cfRule type="expression" priority="205" id="{5989B2FA-BC81-43FD-9694-29AAA461F511}">
            <xm:f>#REF!=Tables!$A$4</xm:f>
            <x14:dxf>
              <font>
                <color rgb="FF5C337D"/>
              </font>
            </x14:dxf>
          </x14:cfRule>
          <x14:cfRule type="expression" priority="206" id="{172C9EAC-C713-48B7-B331-150243AE2B84}">
            <xm:f>#REF!=Tables!$A$3</xm:f>
            <x14:dxf>
              <font>
                <color theme="5" tint="-0.499984740745262"/>
              </font>
            </x14:dxf>
          </x14:cfRule>
          <xm:sqref>H48 H37:H44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Select a value from Tables" xr:uid="{00000000-0002-0000-0000-000000000000}">
          <x14:formula1>
            <xm:f>Tables!$A$2:$A$7</xm:f>
          </x14:formula1>
          <xm:sqref>A9:A100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>
      <selection activeCell="A5" sqref="A5"/>
    </sheetView>
  </sheetViews>
  <sheetFormatPr defaultColWidth="14.42578125" defaultRowHeight="15.75" customHeight="1"/>
  <cols>
    <col min="1" max="1" width="34.140625" customWidth="1"/>
  </cols>
  <sheetData>
    <row r="1" spans="1:1" ht="15.75" customHeight="1">
      <c r="A1" s="1" t="s">
        <v>102</v>
      </c>
    </row>
    <row r="2" spans="1:1" ht="15.75" customHeight="1">
      <c r="A2" s="2" t="s">
        <v>103</v>
      </c>
    </row>
    <row r="3" spans="1:1" ht="15.75" customHeight="1">
      <c r="A3" s="2" t="s">
        <v>104</v>
      </c>
    </row>
    <row r="4" spans="1:1" ht="15.75" customHeight="1">
      <c r="A4" s="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BFD3EF43FE044809BD276062A1DC9" ma:contentTypeVersion="2" ma:contentTypeDescription="Create a new document." ma:contentTypeScope="" ma:versionID="66c8a8995f73bdcabef8363dd20ccccd">
  <xsd:schema xmlns:xsd="http://www.w3.org/2001/XMLSchema" xmlns:xs="http://www.w3.org/2001/XMLSchema" xmlns:p="http://schemas.microsoft.com/office/2006/metadata/properties" xmlns:ns2="1c1de963-c488-45ad-8795-c0a35bbc871c" targetNamespace="http://schemas.microsoft.com/office/2006/metadata/properties" ma:root="true" ma:fieldsID="6766e9007ba40446afda5dbbc889d6b8" ns2:_="">
    <xsd:import namespace="1c1de963-c488-45ad-8795-c0a35bbc87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e963-c488-45ad-8795-c0a35bbc8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58A5BE-FBE1-481F-B708-761912C9F253}"/>
</file>

<file path=customXml/itemProps2.xml><?xml version="1.0" encoding="utf-8"?>
<ds:datastoreItem xmlns:ds="http://schemas.openxmlformats.org/officeDocument/2006/customXml" ds:itemID="{8D28FF0A-0806-4135-A5A7-5BA6ED0D74FF}"/>
</file>

<file path=customXml/itemProps3.xml><?xml version="1.0" encoding="utf-8"?>
<ds:datastoreItem xmlns:ds="http://schemas.openxmlformats.org/officeDocument/2006/customXml" ds:itemID="{19EB89EC-5267-461B-82B2-F415D3020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Nuno Alexandre Domingues</cp:lastModifiedBy>
  <cp:revision/>
  <dcterms:created xsi:type="dcterms:W3CDTF">2020-11-09T14:04:14Z</dcterms:created>
  <dcterms:modified xsi:type="dcterms:W3CDTF">2023-01-25T08:46:13Z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0x010100BC8BFD3EF43FE044809BD276062A1DC9</vt:lpwstr>
  </property>
</Properties>
</file>