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ecpt.sharepoint.com/sites/GPS2223-Team14/Project Files/Support/"/>
    </mc:Choice>
  </mc:AlternateContent>
  <xr:revisionPtr revIDLastSave="626" documentId="13_ncr:1_{48BC48E3-3119-4C6A-8141-4AACD6FA4BC2}" xr6:coauthVersionLast="47" xr6:coauthVersionMax="47" xr10:uidLastSave="{2168FD8F-90CE-411D-A265-C4FB94955FD2}"/>
  <bookViews>
    <workbookView xWindow="-120" yWindow="-120" windowWidth="29040" windowHeight="15990" firstSheet="5" activeTab="7" xr2:uid="{00000000-000D-0000-FFFF-FFFF00000000}"/>
  </bookViews>
  <sheets>
    <sheet name="Team Log" sheetId="1" r:id="rId1"/>
    <sheet name="Rúben Mendes" sheetId="2" r:id="rId2"/>
    <sheet name="Daniel Albino" sheetId="3" r:id="rId3"/>
    <sheet name="Diogo Silva" sheetId="4" r:id="rId4"/>
    <sheet name="Nuno Domingues" sheetId="5" r:id="rId5"/>
    <sheet name="Miguel Neves" sheetId="6" r:id="rId6"/>
    <sheet name="Sum" sheetId="7" r:id="rId7"/>
    <sheet name="Chart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7" i="1"/>
  <c r="C2" i="2"/>
  <c r="B3" i="2"/>
  <c r="C3" i="2" s="1"/>
  <c r="E15" i="2"/>
  <c r="E6" i="1"/>
  <c r="E8" i="1"/>
  <c r="E11" i="1"/>
  <c r="E12" i="1"/>
  <c r="E15" i="4"/>
  <c r="B8" i="3"/>
  <c r="C8" i="3" s="1"/>
  <c r="C7" i="3"/>
  <c r="B7" i="3"/>
  <c r="C8" i="5"/>
  <c r="B9" i="5"/>
  <c r="B8" i="5"/>
  <c r="B7" i="5"/>
  <c r="B6" i="5"/>
  <c r="C7" i="5"/>
  <c r="C2" i="6"/>
  <c r="B3" i="6"/>
  <c r="C3" i="6" s="1"/>
  <c r="E4" i="1"/>
  <c r="B3" i="1"/>
  <c r="B4" i="1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4" i="2" l="1"/>
  <c r="B4" i="6"/>
  <c r="C4" i="1"/>
  <c r="B5" i="1"/>
  <c r="B6" i="1" s="1"/>
  <c r="B7" i="1" s="1"/>
  <c r="C9" i="5"/>
  <c r="C10" i="5" s="1"/>
  <c r="C11" i="5" s="1"/>
  <c r="C12" i="5" s="1"/>
  <c r="C13" i="5" s="1"/>
  <c r="C14" i="5" s="1"/>
  <c r="B10" i="5"/>
  <c r="B11" i="5" s="1"/>
  <c r="B12" i="5" s="1"/>
  <c r="B13" i="5" s="1"/>
  <c r="B14" i="5" s="1"/>
  <c r="E5" i="1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G2" i="7"/>
  <c r="G3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E2" i="7"/>
  <c r="E3" i="7" s="1"/>
  <c r="D2" i="7"/>
  <c r="D3" i="7" s="1"/>
  <c r="D4" i="7" s="1"/>
  <c r="D5" i="7" s="1"/>
  <c r="D6" i="7" s="1"/>
  <c r="E15" i="6"/>
  <c r="E15" i="5"/>
  <c r="B3" i="5"/>
  <c r="B4" i="5" s="1"/>
  <c r="B5" i="5" s="1"/>
  <c r="C2" i="5"/>
  <c r="B3" i="4"/>
  <c r="B4" i="4" s="1"/>
  <c r="B5" i="4" s="1"/>
  <c r="C2" i="4"/>
  <c r="E15" i="3"/>
  <c r="B3" i="3"/>
  <c r="C3" i="3" s="1"/>
  <c r="C2" i="3"/>
  <c r="E3" i="1"/>
  <c r="C3" i="1"/>
  <c r="E2" i="1"/>
  <c r="C2" i="1"/>
  <c r="B8" i="1" l="1"/>
  <c r="B9" i="1" s="1"/>
  <c r="B10" i="1" s="1"/>
  <c r="B11" i="1" s="1"/>
  <c r="C7" i="1"/>
  <c r="B5" i="2"/>
  <c r="C4" i="2"/>
  <c r="C4" i="6"/>
  <c r="B5" i="6"/>
  <c r="C5" i="6" s="1"/>
  <c r="D7" i="7"/>
  <c r="E15" i="1"/>
  <c r="B4" i="3"/>
  <c r="B5" i="3" s="1"/>
  <c r="B6" i="3" s="1"/>
  <c r="C3" i="4"/>
  <c r="C3" i="5"/>
  <c r="B6" i="4"/>
  <c r="B7" i="4" s="1"/>
  <c r="C5" i="4"/>
  <c r="C5" i="5"/>
  <c r="C3" i="7"/>
  <c r="E4" i="7"/>
  <c r="B6" i="6"/>
  <c r="B7" i="6" s="1"/>
  <c r="C4" i="4"/>
  <c r="C4" i="5"/>
  <c r="C2" i="7"/>
  <c r="B12" i="1" l="1"/>
  <c r="C11" i="1"/>
  <c r="C5" i="2"/>
  <c r="B6" i="2"/>
  <c r="C7" i="4"/>
  <c r="C8" i="4" s="1"/>
  <c r="C9" i="4" s="1"/>
  <c r="C10" i="4" s="1"/>
  <c r="C11" i="4" s="1"/>
  <c r="C12" i="4" s="1"/>
  <c r="C13" i="4" s="1"/>
  <c r="C14" i="4" s="1"/>
  <c r="B8" i="4"/>
  <c r="B9" i="4" s="1"/>
  <c r="B10" i="4" s="1"/>
  <c r="B11" i="4" s="1"/>
  <c r="B12" i="4" s="1"/>
  <c r="B13" i="4" s="1"/>
  <c r="B14" i="4" s="1"/>
  <c r="C7" i="6"/>
  <c r="C8" i="6" s="1"/>
  <c r="C9" i="6" s="1"/>
  <c r="C10" i="6" s="1"/>
  <c r="C11" i="6" s="1"/>
  <c r="C12" i="6" s="1"/>
  <c r="C13" i="6" s="1"/>
  <c r="C14" i="6" s="1"/>
  <c r="B8" i="6"/>
  <c r="B9" i="6" s="1"/>
  <c r="B10" i="6" s="1"/>
  <c r="B11" i="6" s="1"/>
  <c r="B12" i="6" s="1"/>
  <c r="B13" i="6" s="1"/>
  <c r="B14" i="6" s="1"/>
  <c r="C4" i="7"/>
  <c r="E5" i="7"/>
  <c r="E6" i="7" s="1"/>
  <c r="E7" i="7" s="1"/>
  <c r="E8" i="7" s="1"/>
  <c r="E9" i="7" s="1"/>
  <c r="E10" i="7" s="1"/>
  <c r="E11" i="7" s="1"/>
  <c r="E12" i="7" s="1"/>
  <c r="E13" i="7" s="1"/>
  <c r="E14" i="7" s="1"/>
  <c r="D8" i="7"/>
  <c r="C4" i="3"/>
  <c r="C5" i="3"/>
  <c r="C6" i="5"/>
  <c r="C6" i="4"/>
  <c r="C6" i="6"/>
  <c r="C6" i="3"/>
  <c r="B13" i="1" l="1"/>
  <c r="C12" i="1"/>
  <c r="C6" i="2"/>
  <c r="B7" i="2"/>
  <c r="C5" i="7"/>
  <c r="D9" i="7"/>
  <c r="C5" i="1"/>
  <c r="B14" i="1" l="1"/>
  <c r="C14" i="1" s="1"/>
  <c r="C13" i="1"/>
  <c r="C7" i="2"/>
  <c r="C8" i="2" s="1"/>
  <c r="C9" i="2" s="1"/>
  <c r="C10" i="2" s="1"/>
  <c r="C11" i="2" s="1"/>
  <c r="C12" i="2" s="1"/>
  <c r="C13" i="2" s="1"/>
  <c r="C14" i="2" s="1"/>
  <c r="B8" i="2"/>
  <c r="B9" i="2" s="1"/>
  <c r="B10" i="2" s="1"/>
  <c r="B11" i="2" s="1"/>
  <c r="B12" i="2" s="1"/>
  <c r="B13" i="2" s="1"/>
  <c r="B14" i="2" s="1"/>
  <c r="C6" i="7"/>
  <c r="D10" i="7"/>
  <c r="C6" i="1"/>
  <c r="C7" i="7" l="1"/>
  <c r="D11" i="7"/>
  <c r="B9" i="3"/>
  <c r="C8" i="7" l="1"/>
  <c r="D12" i="7"/>
  <c r="B10" i="3"/>
  <c r="C9" i="3"/>
  <c r="C9" i="7" l="1"/>
  <c r="D13" i="7"/>
  <c r="C8" i="1"/>
  <c r="B11" i="3"/>
  <c r="C11" i="3" s="1"/>
  <c r="C10" i="3"/>
  <c r="C10" i="7" l="1"/>
  <c r="D14" i="7"/>
  <c r="C9" i="1"/>
  <c r="B12" i="3"/>
  <c r="C12" i="3" s="1"/>
  <c r="C11" i="7" l="1"/>
  <c r="C10" i="1"/>
  <c r="B13" i="3"/>
  <c r="C13" i="3" s="1"/>
  <c r="C12" i="7" l="1"/>
  <c r="B14" i="3"/>
  <c r="C14" i="3" s="1"/>
  <c r="C13" i="7" l="1"/>
  <c r="C14" i="7" l="1"/>
</calcChain>
</file>

<file path=xl/sharedStrings.xml><?xml version="1.0" encoding="utf-8"?>
<sst xmlns="http://schemas.openxmlformats.org/spreadsheetml/2006/main" count="122" uniqueCount="51">
  <si>
    <t>Semana</t>
  </si>
  <si>
    <t>De</t>
  </si>
  <si>
    <t>Até</t>
  </si>
  <si>
    <t>Tarefas feitas</t>
  </si>
  <si>
    <t>Esforço</t>
  </si>
  <si>
    <r>
      <rPr>
        <sz val="12"/>
        <color rgb="FF000000"/>
        <rFont val="Roboto"/>
      </rPr>
      <t xml:space="preserve">Sharepoint e preparação </t>
    </r>
    <r>
      <rPr>
        <i/>
        <sz val="12"/>
        <color rgb="FF000000"/>
        <rFont val="Roboto"/>
      </rPr>
      <t>dashboard</t>
    </r>
    <r>
      <rPr>
        <sz val="12"/>
        <color rgb="FF000000"/>
        <rFont val="Roboto"/>
      </rPr>
      <t>; Escrita rascunho visão e âmbito.</t>
    </r>
  </si>
  <si>
    <r>
      <rPr>
        <sz val="12"/>
        <color rgb="FF000000"/>
        <rFont val="Roboto"/>
      </rPr>
      <t xml:space="preserve">Revisão e alteração da </t>
    </r>
    <r>
      <rPr>
        <i/>
        <sz val="12"/>
        <color rgb="FF000000"/>
        <rFont val="Roboto"/>
      </rPr>
      <t>dashboard</t>
    </r>
    <r>
      <rPr>
        <sz val="12"/>
        <color rgb="FF000000"/>
        <rFont val="Roboto"/>
      </rPr>
      <t>, como do visão e âmbito. Escrita do Milestone M1.1; Estudo dos diagramas: MAN1, MAN2, MAN4 e QA1;</t>
    </r>
  </si>
  <si>
    <t>Aprovação Millestone e da Visão e Âmbito; Escrita do plano de desenvolvimento de software; Escrita do relatório de estimação do projeto.</t>
  </si>
  <si>
    <t>Revisão e alteração do documento plano de desenvolvimento de software; Visão e definição da arquitetura do sistema; Estimação das tarefas do Relatório de estimação do projeto; Plano de garantia de qualidade; Primeiras aboardagens ao relatório de avaliação de qualidade.</t>
  </si>
  <si>
    <t>Simplificação da secção 2 do plano de desenvolvimento de software; Descrição do modo de estimativa; Alteração subtis da arquitetura do sistema; Preparação do documento Análise de valor ganho; Definição de qualidades externas e internas; Definição da forma das avaliações e testes; Segunda estimação das tarefas no WBS.</t>
  </si>
  <si>
    <t>Nova estimação das tarefas; Conclusão do plano de desenvolvimento de software; Submissão para aprovação o documento D1.2.1 - Software Development Plan, D1.2.2 - Quality Assurance Plan, D2.3.2 – Quality Assessment Report; Escrita do Milestone M1.2</t>
  </si>
  <si>
    <t>Escrita Plano de Risco; Escrita de Especificação de Requisitos de Software; Realização dos Mockups; Escrita dos casos de uso.</t>
  </si>
  <si>
    <t xml:space="preserve">Construção do Plano de risco. Escrita do plano de teste de aceitação. Primeira abordagem a estrutura do projeto </t>
  </si>
  <si>
    <t>Correção do plano de risco. Correção do plano de teste de aceitação. Criação e teste do modelo de dados dos Utentes, Encomendas, Medicamentos. Criação da máquina de estados. Criação do modelo principal e integração das classes do modelo de dados. Criação e teste da máquina de estados</t>
  </si>
  <si>
    <r>
      <rPr>
        <sz val="12"/>
        <color rgb="FF000000"/>
        <rFont val="Roboto"/>
      </rPr>
      <t xml:space="preserve">Integração da máquina de estado ao modelo de dados; Criação de modelo padrão Decorator; Integração do modelo padrão Decorator à máquina de estados; Implementação dos metodos  de serialização e desserialização do modelo de dados, </t>
    </r>
    <r>
      <rPr>
        <i/>
        <sz val="12"/>
        <color rgb="FF000000"/>
        <rFont val="Roboto"/>
      </rPr>
      <t xml:space="preserve">Thread </t>
    </r>
    <r>
      <rPr>
        <sz val="12"/>
        <color rgb="FF000000"/>
        <rFont val="Roboto"/>
      </rPr>
      <t>rotina de aviso,  geração de PDF's; Impletanção da interface gráfica;</t>
    </r>
  </si>
  <si>
    <t>Finalização da interface gráfica; Integração da interface gráfica com o Decorator;  Escrita do Milestone M2.2; Inicialização relatório de teste de aceitação; Update ao plano de risco</t>
  </si>
  <si>
    <t>Finalização do código do projeto. Realização do relatório milestone. Realização dos testes de aceitação. Avaliação do relatório de qualidade.</t>
  </si>
  <si>
    <t>Finalização do projeto. Análise e escrita do conclusão do projeto</t>
  </si>
  <si>
    <t>Total</t>
  </si>
  <si>
    <t>Sharepoint e preparação Dashboard; Escrita rascunho visão e âmbito</t>
  </si>
  <si>
    <t>Revisão e alteração da dashboard, como do visão e âmbito. Escrita do Milestone M1.1; Estudo dos diagramas: MAN1, MAN2, MAN4 e QA1</t>
  </si>
  <si>
    <t>Aprovação Milestone e da Visão e Âmbito; Escrita do plano de desenvolvimento de software; Escrita do relatório de estimação do projeto.</t>
  </si>
  <si>
    <t>Simplificação da secção 2 do plano de desenvolvimento de software; Descrição do modo de estimativa; Alteração subtis da arquitetura do sistema; Preparação do documento Análise de valor ganho; Definição de qualidades externas e internas; Definição da forma das avaliações e testes; Segunda estimação das tarefas no WBS. Escrita e preparação da próxima reunião.</t>
  </si>
  <si>
    <t>Escrita Plano de Risco; Escrita de Especificação de Requisitos de Software; Realização dos Mockups; Escrita dos casos de uso. Escrita e preparação da próxima reunião.</t>
  </si>
  <si>
    <t xml:space="preserve"> Correção do plano de risco. Criação e teste do modelo de dados dos Medicamentos. </t>
  </si>
  <si>
    <t>Criação de modelo padrão Decorator; Integração do modelo padrão Decorator à máquina de estados;</t>
  </si>
  <si>
    <t>Finalização da interface gráfica; Integração da interface gráfica com o Decorator; Update ao plano de risco</t>
  </si>
  <si>
    <t>Finalização do código do projeto. Realização do relatório milestone. Realização dos testes de aceitação. Avaliação do relatório de qualidade. Realização plano da reunião.</t>
  </si>
  <si>
    <t>Revisão e alteração da dashboard, como do visão e âmbito. Escrita do Milestone M1.1; Estudo dos diagramas: MAN1, MAN2, MAN4 e QA1; Escrita e preparação da próxima reunião</t>
  </si>
  <si>
    <t>Revisão e alteração do documento plano de desenvolvimento de software; Visão e definição da arquitetura do sistema; Estimação das tarefas do Relatório de estimação do projeto; Plano de garantia de qualidade; Primeiras aboardagens ao relatório de avaliação de qualidade. Escrita e preparação da próxima reunião.</t>
  </si>
  <si>
    <t>Escrita Plano de Risco; Escrita de Especificação de Requisitos de Software; Realização dos Mockups; Escrita dos casos de uso</t>
  </si>
  <si>
    <t>Correção do plano de risco. Criação e teste do modelo de dados dos Principal.  Testes e correções dos modelos de dados dos Utentes, Encomendas, Medicamentos.</t>
  </si>
  <si>
    <r>
      <rPr>
        <sz val="12"/>
        <color rgb="FF000000"/>
        <rFont val="Roboto"/>
      </rPr>
      <t xml:space="preserve">Criação da </t>
    </r>
    <r>
      <rPr>
        <i/>
        <sz val="12"/>
        <color rgb="FF000000"/>
        <rFont val="Roboto"/>
      </rPr>
      <t xml:space="preserve">Thread </t>
    </r>
    <r>
      <rPr>
        <sz val="12"/>
        <color rgb="FF000000"/>
        <rFont val="Roboto"/>
      </rPr>
      <t>rotina de aviso</t>
    </r>
  </si>
  <si>
    <t>Finalização da interface gráfica; Integração da interface gráfica com o Decorator;</t>
  </si>
  <si>
    <t>Aprovação Millestone e da Visão e Âmbito; Escrita do plano de desenvolvimento de software; Escrita do relatório de estimação do projeto. Escrita e preparação da próxima reunião</t>
  </si>
  <si>
    <t>Correção do plano de risco. Criação e teste da class Utentes e listaMedicamentosUtente</t>
  </si>
  <si>
    <t>Criação de modelo padrão Decorator; Implementação dos metodos  de serialização e desserialização do modelo de dados;</t>
  </si>
  <si>
    <t>Implementação da máquina de estados no projeto. Correção do plano de risco. Correção do plano de teste de aceitação</t>
  </si>
  <si>
    <t>Integração da máquina de estado ao modelo de dados; Criação de modelo padrão Decorator; Integração do modelo padrão Decorator à máquina de estados; Implementação do método geração de PDF's; Implementação da interface gráfica;</t>
  </si>
  <si>
    <r>
      <t xml:space="preserve">Revisão e alteração da </t>
    </r>
    <r>
      <rPr>
        <i/>
        <sz val="12"/>
        <color rgb="FF000000"/>
        <rFont val="Roboto"/>
      </rPr>
      <t>dashboard</t>
    </r>
    <r>
      <rPr>
        <sz val="12"/>
        <color rgb="FF000000"/>
        <rFont val="Roboto"/>
      </rPr>
      <t xml:space="preserve">, como do visão e âmbito. Escrita do Milestone M1.1; Estudo dos diagramas: MAN1, MAN2, MAN4 e QA1; </t>
    </r>
  </si>
  <si>
    <t>Revisão e alteração do documento plano de desenvolvimento de software; Visão e definição da arquitetura do sistema; Estimação das tarefas do Relatório de estimação do projeto; Plano de garantia de qualidade; Primeiras aboardagens ao relatório de avaliação de qualidade</t>
  </si>
  <si>
    <t xml:space="preserve"> Correção do plano de risco. Criação e teste do modelo de dados dos Encomenedas. Testes e correções dos modelos de dados dos Utentes, Encomendas, Medicamentos.</t>
  </si>
  <si>
    <t>Implementação dos metodos de serialização e desserialização do modelo de dados;</t>
  </si>
  <si>
    <t>Escrita do Milestone M2.2; Inicialização relatório de teste de aceitação;</t>
  </si>
  <si>
    <t>Orçamento</t>
  </si>
  <si>
    <t>Média</t>
  </si>
  <si>
    <t>Rúben Mendes</t>
  </si>
  <si>
    <t>Daniel Albino</t>
  </si>
  <si>
    <t>Diogo Silva</t>
  </si>
  <si>
    <t>Nuno Domingues</t>
  </si>
  <si>
    <t>Miguel Neves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</si>
</sst>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>
    <font>
      <sz val="10"/>
      <color rgb="FF000000"/>
      <name val="Arial"/>
    </font>
    <font>
      <sz val="12"/>
      <name val="Roboto"/>
    </font>
    <font>
      <sz val="10"/>
      <name val="Arial"/>
    </font>
    <font>
      <b/>
      <sz val="12"/>
      <name val="Roboto"/>
    </font>
    <font>
      <b/>
      <sz val="10"/>
      <color rgb="FF000000"/>
      <name val="Arial"/>
      <family val="2"/>
    </font>
    <font>
      <i/>
      <sz val="12"/>
      <color rgb="FF000000"/>
      <name val="Roboto"/>
    </font>
    <font>
      <sz val="12"/>
      <color rgb="FF000000"/>
      <name val="Roboto"/>
    </font>
    <font>
      <sz val="12"/>
      <color rgb="FF000000"/>
      <name val="Roboto"/>
      <charset val="1"/>
    </font>
  </fonts>
  <fills count="5">
    <fill>
      <patternFill patternType="none"/>
    </fill>
    <fill>
      <patternFill patternType="gray125"/>
    </fill>
    <fill>
      <patternFill patternType="solid">
        <fgColor rgb="FFC2D1F0"/>
        <bgColor rgb="FFC2D1F0"/>
      </patternFill>
    </fill>
    <fill>
      <patternFill patternType="solid">
        <fgColor rgb="FFFFFF99"/>
        <bgColor rgb="FFFFFF99"/>
      </patternFill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horizontal="right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7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3"/>
          <c:order val="2"/>
          <c:tx>
            <c:strRef>
              <c:f>Sum!$D$1</c:f>
              <c:strCache>
                <c:ptCount val="1"/>
                <c:pt idx="0">
                  <c:v>Rúben Mendes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1"/>
          <c:val>
            <c:numRef>
              <c:f>Sum!$D$2:$D$14</c:f>
              <c:numCache>
                <c:formatCode>General</c:formatCode>
                <c:ptCount val="13"/>
                <c:pt idx="0">
                  <c:v>3.5</c:v>
                </c:pt>
                <c:pt idx="1">
                  <c:v>7</c:v>
                </c:pt>
                <c:pt idx="2">
                  <c:v>11</c:v>
                </c:pt>
                <c:pt idx="3">
                  <c:v>14.5</c:v>
                </c:pt>
                <c:pt idx="4">
                  <c:v>18.600000000000001</c:v>
                </c:pt>
                <c:pt idx="5">
                  <c:v>22.1</c:v>
                </c:pt>
                <c:pt idx="6">
                  <c:v>26.3</c:v>
                </c:pt>
                <c:pt idx="7">
                  <c:v>30.3</c:v>
                </c:pt>
                <c:pt idx="8">
                  <c:v>34.299999999999997</c:v>
                </c:pt>
                <c:pt idx="9">
                  <c:v>38.299999999999997</c:v>
                </c:pt>
                <c:pt idx="10">
                  <c:v>42.5</c:v>
                </c:pt>
                <c:pt idx="11">
                  <c:v>47.1</c:v>
                </c:pt>
                <c:pt idx="12">
                  <c:v>50.1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18E4-4FDD-A8F8-EB23DF96EFE0}"/>
            </c:ext>
          </c:extLst>
        </c:ser>
        <c:ser>
          <c:idx val="4"/>
          <c:order val="3"/>
          <c:tx>
            <c:strRef>
              <c:f>Sum!$E$1</c:f>
              <c:strCache>
                <c:ptCount val="1"/>
                <c:pt idx="0">
                  <c:v>Daniel Albino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1"/>
          <c:val>
            <c:numRef>
              <c:f>Sum!$E$2:$E$14</c:f>
              <c:numCache>
                <c:formatCode>General</c:formatCode>
                <c:ptCount val="13"/>
                <c:pt idx="0">
                  <c:v>3.5</c:v>
                </c:pt>
                <c:pt idx="1">
                  <c:v>7</c:v>
                </c:pt>
                <c:pt idx="2">
                  <c:v>11.5</c:v>
                </c:pt>
                <c:pt idx="3">
                  <c:v>15</c:v>
                </c:pt>
                <c:pt idx="4">
                  <c:v>19.100000000000001</c:v>
                </c:pt>
                <c:pt idx="5">
                  <c:v>22.6</c:v>
                </c:pt>
                <c:pt idx="6">
                  <c:v>26.8</c:v>
                </c:pt>
                <c:pt idx="7">
                  <c:v>30.8</c:v>
                </c:pt>
                <c:pt idx="8">
                  <c:v>34.799999999999997</c:v>
                </c:pt>
                <c:pt idx="9">
                  <c:v>38.799999999999997</c:v>
                </c:pt>
                <c:pt idx="10">
                  <c:v>43</c:v>
                </c:pt>
                <c:pt idx="11">
                  <c:v>47.6</c:v>
                </c:pt>
                <c:pt idx="12">
                  <c:v>50.6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18E4-4FDD-A8F8-EB23DF96EFE0}"/>
            </c:ext>
          </c:extLst>
        </c:ser>
        <c:ser>
          <c:idx val="5"/>
          <c:order val="4"/>
          <c:tx>
            <c:strRef>
              <c:f>Sum!$F$1</c:f>
              <c:strCache>
                <c:ptCount val="1"/>
                <c:pt idx="0">
                  <c:v>Diogo Silva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val>
            <c:numRef>
              <c:f>Sum!$F$2:$F$14</c:f>
              <c:numCache>
                <c:formatCode>General</c:formatCode>
                <c:ptCount val="13"/>
                <c:pt idx="0">
                  <c:v>3.5</c:v>
                </c:pt>
                <c:pt idx="1">
                  <c:v>7</c:v>
                </c:pt>
                <c:pt idx="2">
                  <c:v>11</c:v>
                </c:pt>
                <c:pt idx="3">
                  <c:v>14.5</c:v>
                </c:pt>
                <c:pt idx="4">
                  <c:v>18.600000000000001</c:v>
                </c:pt>
                <c:pt idx="5">
                  <c:v>22.1</c:v>
                </c:pt>
                <c:pt idx="6">
                  <c:v>26.3</c:v>
                </c:pt>
                <c:pt idx="7">
                  <c:v>30.3</c:v>
                </c:pt>
                <c:pt idx="8">
                  <c:v>34.299999999999997</c:v>
                </c:pt>
                <c:pt idx="9">
                  <c:v>38.299999999999997</c:v>
                </c:pt>
                <c:pt idx="10">
                  <c:v>42.5</c:v>
                </c:pt>
                <c:pt idx="11">
                  <c:v>47.1</c:v>
                </c:pt>
                <c:pt idx="12">
                  <c:v>50.1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18E4-4FDD-A8F8-EB23DF96EFE0}"/>
            </c:ext>
          </c:extLst>
        </c:ser>
        <c:ser>
          <c:idx val="6"/>
          <c:order val="5"/>
          <c:tx>
            <c:strRef>
              <c:f>Sum!$G$1</c:f>
              <c:strCache>
                <c:ptCount val="1"/>
                <c:pt idx="0">
                  <c:v>Nuno Domingues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1"/>
          <c:val>
            <c:numRef>
              <c:f>Sum!$G$2:$G$14</c:f>
              <c:numCache>
                <c:formatCode>General</c:formatCode>
                <c:ptCount val="13"/>
                <c:pt idx="0">
                  <c:v>3.5</c:v>
                </c:pt>
                <c:pt idx="1">
                  <c:v>7</c:v>
                </c:pt>
                <c:pt idx="2">
                  <c:v>11</c:v>
                </c:pt>
                <c:pt idx="3">
                  <c:v>14.5</c:v>
                </c:pt>
                <c:pt idx="4">
                  <c:v>18.600000000000001</c:v>
                </c:pt>
                <c:pt idx="5">
                  <c:v>22.1</c:v>
                </c:pt>
                <c:pt idx="6">
                  <c:v>26.3</c:v>
                </c:pt>
                <c:pt idx="7">
                  <c:v>30.3</c:v>
                </c:pt>
                <c:pt idx="8">
                  <c:v>34.299999999999997</c:v>
                </c:pt>
                <c:pt idx="9">
                  <c:v>38.5</c:v>
                </c:pt>
                <c:pt idx="10">
                  <c:v>42.7</c:v>
                </c:pt>
                <c:pt idx="11">
                  <c:v>47.300000000000004</c:v>
                </c:pt>
                <c:pt idx="12">
                  <c:v>50.300000000000004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4-18E4-4FDD-A8F8-EB23DF96EFE0}"/>
            </c:ext>
          </c:extLst>
        </c:ser>
        <c:ser>
          <c:idx val="7"/>
          <c:order val="6"/>
          <c:tx>
            <c:strRef>
              <c:f>Sum!$H$1</c:f>
              <c:strCache>
                <c:ptCount val="1"/>
                <c:pt idx="0">
                  <c:v>Miguel Neves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Sum!$H$2:$H$14</c:f>
              <c:numCache>
                <c:formatCode>General</c:formatCode>
                <c:ptCount val="13"/>
                <c:pt idx="0">
                  <c:v>3.5</c:v>
                </c:pt>
                <c:pt idx="1">
                  <c:v>7</c:v>
                </c:pt>
                <c:pt idx="2">
                  <c:v>11</c:v>
                </c:pt>
                <c:pt idx="3">
                  <c:v>14.5</c:v>
                </c:pt>
                <c:pt idx="4">
                  <c:v>18.600000000000001</c:v>
                </c:pt>
                <c:pt idx="5">
                  <c:v>22.1</c:v>
                </c:pt>
                <c:pt idx="6">
                  <c:v>26.3</c:v>
                </c:pt>
                <c:pt idx="7">
                  <c:v>30.3</c:v>
                </c:pt>
                <c:pt idx="8">
                  <c:v>34.299999999999997</c:v>
                </c:pt>
                <c:pt idx="9">
                  <c:v>38.299999999999997</c:v>
                </c:pt>
                <c:pt idx="10">
                  <c:v>42.5</c:v>
                </c:pt>
                <c:pt idx="11">
                  <c:v>47.1</c:v>
                </c:pt>
                <c:pt idx="12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E4-4FDD-A8F8-EB23DF96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72763"/>
        <c:axId val="510441218"/>
      </c:barChart>
      <c:lineChart>
        <c:grouping val="standard"/>
        <c:varyColors val="1"/>
        <c:ser>
          <c:idx val="1"/>
          <c:order val="0"/>
          <c:tx>
            <c:strRef>
              <c:f>Sum!$B$1</c:f>
              <c:strCache>
                <c:ptCount val="1"/>
                <c:pt idx="0">
                  <c:v>Orçamento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Sum!$B$2:$B$14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E4-4FDD-A8F8-EB23DF96EFE0}"/>
            </c:ext>
          </c:extLst>
        </c:ser>
        <c:ser>
          <c:idx val="2"/>
          <c:order val="1"/>
          <c:tx>
            <c:strRef>
              <c:f>Sum!$C$1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Sum!$C$2:$C$14</c:f>
              <c:numCache>
                <c:formatCode>General</c:formatCode>
                <c:ptCount val="13"/>
                <c:pt idx="0">
                  <c:v>3.5</c:v>
                </c:pt>
                <c:pt idx="1">
                  <c:v>7</c:v>
                </c:pt>
                <c:pt idx="2">
                  <c:v>11.1</c:v>
                </c:pt>
                <c:pt idx="3">
                  <c:v>14.6</c:v>
                </c:pt>
                <c:pt idx="4">
                  <c:v>18.7</c:v>
                </c:pt>
                <c:pt idx="5">
                  <c:v>22.2</c:v>
                </c:pt>
                <c:pt idx="6">
                  <c:v>26.4</c:v>
                </c:pt>
                <c:pt idx="7">
                  <c:v>30.4</c:v>
                </c:pt>
                <c:pt idx="8">
                  <c:v>34.4</c:v>
                </c:pt>
                <c:pt idx="9">
                  <c:v>38.44</c:v>
                </c:pt>
                <c:pt idx="10">
                  <c:v>42.64</c:v>
                </c:pt>
                <c:pt idx="11">
                  <c:v>47.24</c:v>
                </c:pt>
                <c:pt idx="12">
                  <c:v>50.24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4-4FDD-A8F8-EB23DF96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72763"/>
        <c:axId val="510441218"/>
      </c:lineChart>
      <c:catAx>
        <c:axId val="19579727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41218"/>
        <c:crosses val="autoZero"/>
        <c:auto val="1"/>
        <c:lblAlgn val="ctr"/>
        <c:lblOffset val="100"/>
        <c:noMultiLvlLbl val="1"/>
      </c:catAx>
      <c:valAx>
        <c:axId val="51044121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72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15124" cy="3619500"/>
    <xdr:graphicFrame macro="">
      <xdr:nvGraphicFramePr>
        <xdr:cNvPr id="2" name="LogChart">
          <a:extLst>
            <a:ext uri="{FF2B5EF4-FFF2-40B4-BE49-F238E27FC236}">
              <a16:creationId xmlns:a16="http://schemas.microsoft.com/office/drawing/2014/main" id="{0B0659AA-22F5-4D41-80D3-5C2E23F84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workbookViewId="0">
      <pane ySplit="1" topLeftCell="A11" activePane="bottomLeft" state="frozen"/>
      <selection pane="bottomLeft" activeCell="D14" sqref="D14"/>
      <selection activeCell="E5" sqref="E5"/>
    </sheetView>
  </sheetViews>
  <sheetFormatPr defaultColWidth="17.28515625" defaultRowHeight="15.75" customHeight="1"/>
  <cols>
    <col min="1" max="1" width="9.28515625" customWidth="1"/>
    <col min="2" max="3" width="8.140625" customWidth="1"/>
    <col min="4" max="4" width="59" customWidth="1"/>
    <col min="5" max="5" width="12.42578125" customWidth="1"/>
  </cols>
  <sheetData>
    <row r="1" spans="1:20" s="12" customFormat="1" ht="15.75" customHeight="1">
      <c r="A1" s="21" t="s">
        <v>0</v>
      </c>
      <c r="B1" s="9" t="s">
        <v>1</v>
      </c>
      <c r="C1" s="9" t="s">
        <v>2</v>
      </c>
      <c r="D1" s="10" t="s">
        <v>3</v>
      </c>
      <c r="E1" s="8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0" customHeight="1">
      <c r="A2" s="15">
        <v>1</v>
      </c>
      <c r="B2" s="16">
        <v>44094</v>
      </c>
      <c r="C2" s="16">
        <f t="shared" ref="C2:C14" si="0">B2+6</f>
        <v>44100</v>
      </c>
      <c r="D2" s="18" t="s">
        <v>5</v>
      </c>
      <c r="E2" s="15">
        <f>'Rúben Mendes'!E2+'Daniel Albino'!E2+'Diogo Silva'!E2+'Nuno Domingues'!E2+'Miguel Neves'!E2</f>
        <v>17.5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50.25" customHeight="1">
      <c r="A3" s="15">
        <v>2</v>
      </c>
      <c r="B3" s="16">
        <f t="shared" ref="B3:B14" si="1">B2+7</f>
        <v>44101</v>
      </c>
      <c r="C3" s="16">
        <f t="shared" si="0"/>
        <v>44107</v>
      </c>
      <c r="D3" s="14" t="s">
        <v>6</v>
      </c>
      <c r="E3" s="15">
        <f>'Rúben Mendes'!E3+'Daniel Albino'!E3+'Diogo Silva'!E3+'Nuno Domingues'!E3+'Miguel Neves'!E3</f>
        <v>17.5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50.25" customHeight="1">
      <c r="A4" s="15">
        <v>3</v>
      </c>
      <c r="B4" s="16">
        <f t="shared" si="1"/>
        <v>44108</v>
      </c>
      <c r="C4" s="16">
        <f t="shared" si="0"/>
        <v>44114</v>
      </c>
      <c r="D4" s="7" t="s">
        <v>7</v>
      </c>
      <c r="E4" s="15">
        <f>'Rúben Mendes'!E4+'Daniel Albino'!E4+'Diogo Silva'!E4+'Nuno Domingues'!E4+'Miguel Neves'!E4</f>
        <v>20.5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90">
      <c r="A5" s="15">
        <v>4</v>
      </c>
      <c r="B5" s="16">
        <f t="shared" si="1"/>
        <v>44115</v>
      </c>
      <c r="C5" s="16">
        <f t="shared" si="0"/>
        <v>44121</v>
      </c>
      <c r="D5" s="7" t="s">
        <v>8</v>
      </c>
      <c r="E5" s="15">
        <f>'Rúben Mendes'!E5+'Daniel Albino'!E5+'Diogo Silva'!E5+'Nuno Domingues'!E5+'Miguel Neves'!E5</f>
        <v>17.5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05">
      <c r="A6" s="15">
        <v>5</v>
      </c>
      <c r="B6" s="16">
        <f t="shared" si="1"/>
        <v>44122</v>
      </c>
      <c r="C6" s="16">
        <f t="shared" si="0"/>
        <v>44128</v>
      </c>
      <c r="D6" s="7" t="s">
        <v>9</v>
      </c>
      <c r="E6" s="15">
        <f>'Rúben Mendes'!E6+'Daniel Albino'!E6+'Diogo Silva'!E6+'Nuno Domingues'!E6+'Miguel Neves'!E6</f>
        <v>20.5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75">
      <c r="A7" s="15">
        <v>6</v>
      </c>
      <c r="B7" s="16">
        <f>B6+7</f>
        <v>44129</v>
      </c>
      <c r="C7" s="16">
        <f>B7+13</f>
        <v>44142</v>
      </c>
      <c r="D7" s="7" t="s">
        <v>10</v>
      </c>
      <c r="E7" s="15">
        <f>'Rúben Mendes'!E7+'Daniel Albino'!E7+'Diogo Silva'!E7+'Nuno Domingues'!E7+'Miguel Neves'!E7</f>
        <v>17.5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45">
      <c r="A8" s="15">
        <v>7</v>
      </c>
      <c r="B8" s="16">
        <f>B7+14</f>
        <v>44143</v>
      </c>
      <c r="C8" s="16">
        <f t="shared" si="0"/>
        <v>44149</v>
      </c>
      <c r="D8" s="7" t="s">
        <v>11</v>
      </c>
      <c r="E8" s="15">
        <f>'Rúben Mendes'!E8+'Daniel Albino'!E8+'Diogo Silva'!E8+'Nuno Domingues'!E8+'Miguel Neves'!E8</f>
        <v>21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45">
      <c r="A9" s="15">
        <v>8</v>
      </c>
      <c r="B9" s="16">
        <f t="shared" si="1"/>
        <v>44150</v>
      </c>
      <c r="C9" s="16">
        <f t="shared" si="0"/>
        <v>44156</v>
      </c>
      <c r="D9" s="7" t="s">
        <v>12</v>
      </c>
      <c r="E9" s="15">
        <v>20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90">
      <c r="A10" s="15">
        <v>9</v>
      </c>
      <c r="B10" s="16">
        <f>B9+7</f>
        <v>44157</v>
      </c>
      <c r="C10" s="16">
        <f>B10+6</f>
        <v>44163</v>
      </c>
      <c r="D10" s="7" t="s">
        <v>13</v>
      </c>
      <c r="E10" s="15">
        <v>20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14" customHeight="1">
      <c r="A11" s="15">
        <v>10</v>
      </c>
      <c r="B11" s="16">
        <f>B10+7</f>
        <v>44164</v>
      </c>
      <c r="C11" s="16">
        <f t="shared" si="0"/>
        <v>44170</v>
      </c>
      <c r="D11" s="28" t="s">
        <v>14</v>
      </c>
      <c r="E11" s="15">
        <f>'Rúben Mendes'!E11+'Daniel Albino'!E11+'Diogo Silva'!E11+'Nuno Domingues'!E11+'Miguel Neves'!E11</f>
        <v>20.2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63">
      <c r="A12" s="15">
        <v>11</v>
      </c>
      <c r="B12" s="16">
        <f t="shared" si="1"/>
        <v>44171</v>
      </c>
      <c r="C12" s="16">
        <f t="shared" si="0"/>
        <v>44177</v>
      </c>
      <c r="D12" s="23" t="s">
        <v>15</v>
      </c>
      <c r="E12" s="15">
        <f>'Rúben Mendes'!E12+'Daniel Albino'!E12+'Diogo Silva'!E12+'Nuno Domingues'!E12+'Miguel Neves'!E12</f>
        <v>21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48">
      <c r="A13" s="15">
        <v>12</v>
      </c>
      <c r="B13" s="16">
        <f t="shared" si="1"/>
        <v>44178</v>
      </c>
      <c r="C13" s="16">
        <f t="shared" si="0"/>
        <v>44184</v>
      </c>
      <c r="D13" s="7" t="s">
        <v>16</v>
      </c>
      <c r="E13" s="15">
        <v>23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15">
        <v>13</v>
      </c>
      <c r="B14" s="16">
        <f t="shared" si="1"/>
        <v>44185</v>
      </c>
      <c r="C14" s="16">
        <f t="shared" si="0"/>
        <v>44191</v>
      </c>
      <c r="D14" s="7" t="s">
        <v>17</v>
      </c>
      <c r="E14" s="15">
        <f>'Rúben Mendes'!E14+'Daniel Albino'!E14+'Diogo Silva'!E14+'Nuno Domingues'!E14+'Miguel Neves'!E14</f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4"/>
      <c r="B15" s="4"/>
      <c r="C15" s="4"/>
      <c r="D15" s="4" t="s">
        <v>18</v>
      </c>
      <c r="E15" s="17">
        <f>SUM(E2:E13)</f>
        <v>236.2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2"/>
      <c r="B16" s="3"/>
      <c r="C16" s="3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2"/>
      <c r="B17" s="3"/>
      <c r="C17" s="3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2"/>
      <c r="B18" s="3"/>
      <c r="C18" s="3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2"/>
      <c r="B19" s="3"/>
      <c r="C19" s="3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2"/>
      <c r="B20" s="3"/>
      <c r="C20" s="3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2"/>
      <c r="B21" s="3"/>
      <c r="C21" s="3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2"/>
      <c r="B22" s="3"/>
      <c r="C22" s="3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2"/>
      <c r="B23" s="3"/>
      <c r="C23" s="3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2"/>
      <c r="B24" s="3"/>
      <c r="C24" s="3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2"/>
      <c r="B25" s="3"/>
      <c r="C25" s="3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2"/>
      <c r="B26" s="3"/>
      <c r="C26" s="3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2"/>
      <c r="B27" s="3"/>
      <c r="C27" s="3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2"/>
      <c r="B28" s="3"/>
      <c r="C28" s="3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>
      <c r="A29" s="2"/>
      <c r="B29" s="3"/>
      <c r="C29" s="3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>
      <c r="A30" s="2"/>
      <c r="B30" s="3"/>
      <c r="C30" s="3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>
      <c r="A31" s="2"/>
      <c r="B31" s="3"/>
      <c r="C31" s="3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>
      <c r="A32" s="2"/>
      <c r="B32" s="3"/>
      <c r="C32" s="3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>
      <c r="A33" s="2"/>
      <c r="B33" s="3"/>
      <c r="C33" s="3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>
      <c r="A34" s="2"/>
      <c r="B34" s="3"/>
      <c r="C34" s="3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2"/>
      <c r="B35" s="3"/>
      <c r="C35" s="3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2"/>
      <c r="B36" s="3"/>
      <c r="C36" s="3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2"/>
      <c r="B37" s="3"/>
      <c r="C37" s="3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2"/>
      <c r="B38" s="3"/>
      <c r="C38" s="3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2"/>
      <c r="B39" s="3"/>
      <c r="C39" s="3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2"/>
      <c r="B40" s="3"/>
      <c r="C40" s="3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2"/>
      <c r="B41" s="3"/>
      <c r="C41" s="3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2"/>
      <c r="B42" s="3"/>
      <c r="C42" s="3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2"/>
      <c r="B43" s="3"/>
      <c r="C43" s="3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2"/>
      <c r="B44" s="3"/>
      <c r="C44" s="3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2"/>
      <c r="B45" s="3"/>
      <c r="C45" s="3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2"/>
      <c r="B46" s="3"/>
      <c r="C46" s="3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2"/>
      <c r="B47" s="3"/>
      <c r="C47" s="3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2"/>
      <c r="B48" s="3"/>
      <c r="C48" s="3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2"/>
      <c r="B49" s="3"/>
      <c r="C49" s="3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2"/>
      <c r="B50" s="3"/>
      <c r="C50" s="3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2"/>
      <c r="B51" s="3"/>
      <c r="C51" s="3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2"/>
      <c r="B52" s="3"/>
      <c r="C52" s="3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2"/>
      <c r="B53" s="3"/>
      <c r="C53" s="3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2"/>
      <c r="B54" s="3"/>
      <c r="C54" s="3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2"/>
      <c r="B55" s="3"/>
      <c r="C55" s="3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2"/>
      <c r="B56" s="3"/>
      <c r="C56" s="3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2"/>
      <c r="B57" s="3"/>
      <c r="C57" s="3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2"/>
      <c r="B58" s="3"/>
      <c r="C58" s="3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2"/>
      <c r="B59" s="3"/>
      <c r="C59" s="3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2"/>
      <c r="B60" s="3"/>
      <c r="C60" s="3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2"/>
      <c r="B61" s="3"/>
      <c r="C61" s="3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2"/>
      <c r="B62" s="3"/>
      <c r="C62" s="3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2"/>
      <c r="B63" s="3"/>
      <c r="C63" s="3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2"/>
      <c r="B64" s="3"/>
      <c r="C64" s="3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2"/>
      <c r="B65" s="3"/>
      <c r="C65" s="3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2"/>
      <c r="B66" s="3"/>
      <c r="C66" s="3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2"/>
      <c r="B67" s="3"/>
      <c r="C67" s="3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2"/>
      <c r="B68" s="3"/>
      <c r="C68" s="3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2"/>
      <c r="B69" s="3"/>
      <c r="C69" s="3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2"/>
      <c r="B70" s="3"/>
      <c r="C70" s="3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2"/>
      <c r="B71" s="3"/>
      <c r="C71" s="3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2"/>
      <c r="B72" s="3"/>
      <c r="C72" s="3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2"/>
      <c r="B73" s="3"/>
      <c r="C73" s="3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2"/>
      <c r="B74" s="3"/>
      <c r="C74" s="3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2"/>
      <c r="B75" s="3"/>
      <c r="C75" s="3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2"/>
      <c r="B76" s="3"/>
      <c r="C76" s="3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2"/>
      <c r="B77" s="3"/>
      <c r="C77" s="3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2"/>
      <c r="B78" s="3"/>
      <c r="C78" s="3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2"/>
      <c r="B79" s="3"/>
      <c r="C79" s="3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2"/>
      <c r="B80" s="3"/>
      <c r="C80" s="3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2"/>
      <c r="B81" s="3"/>
      <c r="C81" s="3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2"/>
      <c r="B82" s="3"/>
      <c r="C82" s="3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2"/>
      <c r="B83" s="3"/>
      <c r="C83" s="3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2"/>
      <c r="B84" s="3"/>
      <c r="C84" s="3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2"/>
      <c r="B85" s="3"/>
      <c r="C85" s="3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2"/>
      <c r="B86" s="3"/>
      <c r="C86" s="3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2"/>
      <c r="B87" s="3"/>
      <c r="C87" s="3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2"/>
      <c r="B88" s="3"/>
      <c r="C88" s="3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2"/>
      <c r="B89" s="3"/>
      <c r="C89" s="3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2"/>
      <c r="B90" s="3"/>
      <c r="C90" s="3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2"/>
      <c r="B91" s="3"/>
      <c r="C91" s="3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2"/>
      <c r="B92" s="3"/>
      <c r="C92" s="3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2"/>
      <c r="B93" s="3"/>
      <c r="C93" s="3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2"/>
      <c r="B94" s="3"/>
      <c r="C94" s="3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2"/>
      <c r="B95" s="3"/>
      <c r="C95" s="3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2"/>
      <c r="B96" s="3"/>
      <c r="C96" s="3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2"/>
      <c r="B97" s="3"/>
      <c r="C97" s="3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2"/>
      <c r="B98" s="3"/>
      <c r="C98" s="3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2"/>
      <c r="B99" s="3"/>
      <c r="C99" s="3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"/>
  <sheetViews>
    <sheetView workbookViewId="0">
      <pane ySplit="1" topLeftCell="A10" activePane="bottomLeft" state="frozen"/>
      <selection pane="bottomLeft" activeCell="F20" sqref="F20"/>
      <selection activeCell="D24" sqref="D24"/>
    </sheetView>
  </sheetViews>
  <sheetFormatPr defaultColWidth="17.28515625" defaultRowHeight="15.75" customHeight="1"/>
  <cols>
    <col min="1" max="1" width="9.42578125" customWidth="1"/>
    <col min="2" max="3" width="8.140625" customWidth="1"/>
    <col min="4" max="4" width="59" customWidth="1"/>
    <col min="5" max="5" width="9.140625" customWidth="1"/>
  </cols>
  <sheetData>
    <row r="1" spans="1:20" s="12" customFormat="1" ht="15.75" customHeight="1">
      <c r="A1" s="21" t="s">
        <v>0</v>
      </c>
      <c r="B1" s="9" t="s">
        <v>1</v>
      </c>
      <c r="C1" s="9" t="s">
        <v>2</v>
      </c>
      <c r="D1" s="10" t="s">
        <v>3</v>
      </c>
      <c r="E1" s="8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0">
      <c r="A2" s="15">
        <v>1</v>
      </c>
      <c r="B2" s="16">
        <v>44094</v>
      </c>
      <c r="C2" s="16">
        <f>B2+6</f>
        <v>44100</v>
      </c>
      <c r="D2" s="13" t="s">
        <v>19</v>
      </c>
      <c r="E2" s="15">
        <v>3.5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45">
      <c r="A3" s="15">
        <v>2</v>
      </c>
      <c r="B3" s="16">
        <f>B2+7</f>
        <v>44101</v>
      </c>
      <c r="C3" s="16">
        <f>B3+6</f>
        <v>44107</v>
      </c>
      <c r="D3" s="19" t="s">
        <v>20</v>
      </c>
      <c r="E3" s="15">
        <v>3.5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45">
      <c r="A4" s="15">
        <v>3</v>
      </c>
      <c r="B4" s="16">
        <f>B3+7</f>
        <v>44108</v>
      </c>
      <c r="C4" s="16">
        <f>B4+6</f>
        <v>44114</v>
      </c>
      <c r="D4" s="7" t="s">
        <v>21</v>
      </c>
      <c r="E4" s="15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90">
      <c r="A5" s="15">
        <v>4</v>
      </c>
      <c r="B5" s="16">
        <f>B4+7</f>
        <v>44115</v>
      </c>
      <c r="C5" s="16">
        <f>B5+6</f>
        <v>44121</v>
      </c>
      <c r="D5" s="7" t="s">
        <v>8</v>
      </c>
      <c r="E5" s="15">
        <v>3.5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05">
      <c r="A6" s="15">
        <v>5</v>
      </c>
      <c r="B6" s="16">
        <f>B5+7</f>
        <v>44122</v>
      </c>
      <c r="C6" s="16">
        <f>B6+6</f>
        <v>44128</v>
      </c>
      <c r="D6" s="7" t="s">
        <v>22</v>
      </c>
      <c r="E6" s="15">
        <v>4.0999999999999996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75">
      <c r="A7" s="15">
        <v>6</v>
      </c>
      <c r="B7" s="16">
        <f>B6+7</f>
        <v>44129</v>
      </c>
      <c r="C7" s="16">
        <f>B7+13</f>
        <v>44142</v>
      </c>
      <c r="D7" s="7" t="s">
        <v>10</v>
      </c>
      <c r="E7" s="15">
        <v>3.5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60">
      <c r="A8" s="15">
        <v>7</v>
      </c>
      <c r="B8" s="16">
        <f>B7+14</f>
        <v>44143</v>
      </c>
      <c r="C8" s="16">
        <f t="shared" ref="C8:C14" si="0">C7+7</f>
        <v>44149</v>
      </c>
      <c r="D8" s="7" t="s">
        <v>23</v>
      </c>
      <c r="E8" s="15">
        <v>4.2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45">
      <c r="A9" s="15">
        <v>8</v>
      </c>
      <c r="B9" s="16">
        <f t="shared" ref="B9:B14" si="1">B8+7</f>
        <v>44150</v>
      </c>
      <c r="C9" s="16">
        <f t="shared" si="0"/>
        <v>44156</v>
      </c>
      <c r="D9" s="7" t="s">
        <v>12</v>
      </c>
      <c r="E9" s="15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30">
      <c r="A10" s="15">
        <v>9</v>
      </c>
      <c r="B10" s="16">
        <f t="shared" si="1"/>
        <v>44157</v>
      </c>
      <c r="C10" s="16">
        <f t="shared" si="0"/>
        <v>44163</v>
      </c>
      <c r="D10" s="7" t="s">
        <v>24</v>
      </c>
      <c r="E10" s="15">
        <v>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68.25" customHeight="1">
      <c r="A11" s="15">
        <v>10</v>
      </c>
      <c r="B11" s="16">
        <f t="shared" si="1"/>
        <v>44164</v>
      </c>
      <c r="C11" s="16">
        <f t="shared" si="0"/>
        <v>44170</v>
      </c>
      <c r="D11" s="28" t="s">
        <v>25</v>
      </c>
      <c r="E11" s="15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39.75" customHeight="1">
      <c r="A12" s="15">
        <v>11</v>
      </c>
      <c r="B12" s="16">
        <f t="shared" si="1"/>
        <v>44171</v>
      </c>
      <c r="C12" s="16">
        <f t="shared" si="0"/>
        <v>44177</v>
      </c>
      <c r="D12" s="20" t="s">
        <v>26</v>
      </c>
      <c r="E12" s="15">
        <v>4.2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63.75">
      <c r="A13" s="15">
        <v>12</v>
      </c>
      <c r="B13" s="16">
        <f t="shared" si="1"/>
        <v>44178</v>
      </c>
      <c r="C13" s="16">
        <f t="shared" si="0"/>
        <v>44184</v>
      </c>
      <c r="D13" s="7" t="s">
        <v>27</v>
      </c>
      <c r="E13" s="15">
        <v>4.5999999999999996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15">
        <v>13</v>
      </c>
      <c r="B14" s="16">
        <f t="shared" si="1"/>
        <v>44185</v>
      </c>
      <c r="C14" s="16">
        <f t="shared" si="0"/>
        <v>44191</v>
      </c>
      <c r="D14" s="20" t="s">
        <v>17</v>
      </c>
      <c r="E14" s="15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2"/>
      <c r="B15" s="3"/>
      <c r="C15" s="3"/>
      <c r="D15" s="4" t="s">
        <v>18</v>
      </c>
      <c r="E15" s="17">
        <f>SUM(E2:E13)</f>
        <v>47.1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2"/>
      <c r="B16" s="3"/>
      <c r="C16" s="3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2"/>
      <c r="B17" s="3"/>
      <c r="C17" s="3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2"/>
      <c r="B18" s="3"/>
      <c r="C18" s="3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2"/>
      <c r="B19" s="3"/>
      <c r="C19" s="3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2"/>
      <c r="B20" s="3"/>
      <c r="C20" s="3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2"/>
      <c r="B21" s="3"/>
      <c r="C21" s="3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2"/>
      <c r="B22" s="3"/>
      <c r="C22" s="3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2"/>
      <c r="B23" s="3"/>
      <c r="C23" s="3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2"/>
      <c r="B24" s="3"/>
      <c r="C24" s="3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2"/>
      <c r="B25" s="3"/>
      <c r="C25" s="3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2"/>
      <c r="B26" s="3"/>
      <c r="C26" s="3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2"/>
      <c r="B27" s="3"/>
      <c r="C27" s="3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2"/>
      <c r="B28" s="3"/>
      <c r="C28" s="3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>
      <c r="A29" s="2"/>
      <c r="B29" s="3"/>
      <c r="C29" s="3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>
      <c r="A30" s="2"/>
      <c r="B30" s="3"/>
      <c r="C30" s="3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2"/>
      <c r="B31" s="3"/>
      <c r="C31" s="3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2"/>
      <c r="B32" s="3"/>
      <c r="C32" s="3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2"/>
      <c r="B33" s="3"/>
      <c r="C33" s="3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2"/>
      <c r="B34" s="3"/>
      <c r="C34" s="3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2"/>
      <c r="B35" s="3"/>
      <c r="C35" s="3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2"/>
      <c r="B36" s="3"/>
      <c r="C36" s="3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2"/>
      <c r="B37" s="3"/>
      <c r="C37" s="3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2"/>
      <c r="B38" s="3"/>
      <c r="C38" s="3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2"/>
      <c r="B39" s="3"/>
      <c r="C39" s="3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2"/>
      <c r="B40" s="3"/>
      <c r="C40" s="3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2"/>
      <c r="B41" s="3"/>
      <c r="C41" s="3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2"/>
      <c r="B42" s="3"/>
      <c r="C42" s="3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2"/>
      <c r="B43" s="3"/>
      <c r="C43" s="3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2"/>
      <c r="B44" s="3"/>
      <c r="C44" s="3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2"/>
      <c r="B45" s="3"/>
      <c r="C45" s="3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2"/>
      <c r="B46" s="3"/>
      <c r="C46" s="3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2"/>
      <c r="B47" s="3"/>
      <c r="C47" s="3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2"/>
      <c r="B48" s="3"/>
      <c r="C48" s="3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2"/>
      <c r="B49" s="3"/>
      <c r="C49" s="3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2"/>
      <c r="B50" s="3"/>
      <c r="C50" s="3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2"/>
      <c r="B51" s="3"/>
      <c r="C51" s="3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2"/>
      <c r="B52" s="3"/>
      <c r="C52" s="3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2"/>
      <c r="B53" s="3"/>
      <c r="C53" s="3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2"/>
      <c r="B54" s="3"/>
      <c r="C54" s="3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2"/>
      <c r="B55" s="3"/>
      <c r="C55" s="3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2"/>
      <c r="B56" s="3"/>
      <c r="C56" s="3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2"/>
      <c r="B57" s="3"/>
      <c r="C57" s="3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2"/>
      <c r="B58" s="3"/>
      <c r="C58" s="3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2"/>
      <c r="B59" s="3"/>
      <c r="C59" s="3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2"/>
      <c r="B60" s="3"/>
      <c r="C60" s="3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2"/>
      <c r="B61" s="3"/>
      <c r="C61" s="3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2"/>
      <c r="B62" s="3"/>
      <c r="C62" s="3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2"/>
      <c r="B63" s="3"/>
      <c r="C63" s="3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2"/>
      <c r="B64" s="3"/>
      <c r="C64" s="3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2"/>
      <c r="B65" s="3"/>
      <c r="C65" s="3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2"/>
      <c r="B66" s="3"/>
      <c r="C66" s="3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2"/>
      <c r="B67" s="3"/>
      <c r="C67" s="3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2"/>
      <c r="B68" s="3"/>
      <c r="C68" s="3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2"/>
      <c r="B69" s="3"/>
      <c r="C69" s="3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2"/>
      <c r="B70" s="3"/>
      <c r="C70" s="3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2"/>
      <c r="B71" s="3"/>
      <c r="C71" s="3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2"/>
      <c r="B72" s="3"/>
      <c r="C72" s="3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2"/>
      <c r="B73" s="3"/>
      <c r="C73" s="3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2"/>
      <c r="B74" s="3"/>
      <c r="C74" s="3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2"/>
      <c r="B75" s="3"/>
      <c r="C75" s="3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2"/>
      <c r="B76" s="3"/>
      <c r="C76" s="3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2"/>
      <c r="B77" s="3"/>
      <c r="C77" s="3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2"/>
      <c r="B78" s="3"/>
      <c r="C78" s="3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2"/>
      <c r="B79" s="3"/>
      <c r="C79" s="3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2"/>
      <c r="B80" s="3"/>
      <c r="C80" s="3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2"/>
      <c r="B81" s="3"/>
      <c r="C81" s="3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2"/>
      <c r="B82" s="3"/>
      <c r="C82" s="3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2"/>
      <c r="B83" s="3"/>
      <c r="C83" s="3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2"/>
      <c r="B84" s="3"/>
      <c r="C84" s="3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2"/>
      <c r="B85" s="3"/>
      <c r="C85" s="3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2"/>
      <c r="B86" s="3"/>
      <c r="C86" s="3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2"/>
      <c r="B87" s="3"/>
      <c r="C87" s="3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2"/>
      <c r="B88" s="3"/>
      <c r="C88" s="3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2"/>
      <c r="B89" s="3"/>
      <c r="C89" s="3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2"/>
      <c r="B90" s="3"/>
      <c r="C90" s="3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2"/>
      <c r="B91" s="3"/>
      <c r="C91" s="3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2"/>
      <c r="B92" s="3"/>
      <c r="C92" s="3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2"/>
      <c r="B93" s="3"/>
      <c r="C93" s="3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2"/>
      <c r="B94" s="3"/>
      <c r="C94" s="3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2"/>
      <c r="B95" s="3"/>
      <c r="C95" s="3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2"/>
      <c r="B96" s="3"/>
      <c r="C96" s="3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2"/>
      <c r="B97" s="3"/>
      <c r="C97" s="3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2"/>
      <c r="B98" s="3"/>
      <c r="C98" s="3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2"/>
      <c r="B99" s="3"/>
      <c r="C99" s="3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9"/>
  <sheetViews>
    <sheetView workbookViewId="0">
      <pane ySplit="1" topLeftCell="A8" activePane="bottomLeft" state="frozen"/>
      <selection pane="bottomLeft" activeCell="E14" sqref="E14"/>
      <selection activeCell="D24" sqref="D24"/>
    </sheetView>
  </sheetViews>
  <sheetFormatPr defaultColWidth="17.28515625" defaultRowHeight="15.75" customHeight="1"/>
  <cols>
    <col min="1" max="1" width="9.28515625" customWidth="1"/>
    <col min="2" max="3" width="8.140625" customWidth="1"/>
    <col min="4" max="4" width="59" customWidth="1"/>
    <col min="5" max="5" width="9.42578125" customWidth="1"/>
  </cols>
  <sheetData>
    <row r="1" spans="1:20" s="12" customFormat="1" ht="15.75" customHeight="1">
      <c r="A1" s="21" t="s">
        <v>0</v>
      </c>
      <c r="B1" s="9" t="s">
        <v>1</v>
      </c>
      <c r="C1" s="9" t="s">
        <v>2</v>
      </c>
      <c r="D1" s="10" t="s">
        <v>3</v>
      </c>
      <c r="E1" s="8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0">
      <c r="A2" s="15">
        <v>1</v>
      </c>
      <c r="B2" s="16">
        <v>44094</v>
      </c>
      <c r="C2" s="16">
        <f t="shared" ref="C2:C14" si="0">B2+6</f>
        <v>44100</v>
      </c>
      <c r="D2" s="18" t="s">
        <v>19</v>
      </c>
      <c r="E2" s="15">
        <v>3.5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60">
      <c r="A3" s="15">
        <v>2</v>
      </c>
      <c r="B3" s="16">
        <f t="shared" ref="B3:B14" si="1">B2+7</f>
        <v>44101</v>
      </c>
      <c r="C3" s="16">
        <f t="shared" si="0"/>
        <v>44107</v>
      </c>
      <c r="D3" s="19" t="s">
        <v>28</v>
      </c>
      <c r="E3" s="15">
        <v>3.5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45">
      <c r="A4" s="15">
        <v>3</v>
      </c>
      <c r="B4" s="16">
        <f t="shared" si="1"/>
        <v>44108</v>
      </c>
      <c r="C4" s="16">
        <f t="shared" si="0"/>
        <v>44114</v>
      </c>
      <c r="D4" s="7" t="s">
        <v>7</v>
      </c>
      <c r="E4" s="15">
        <v>4.5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05">
      <c r="A5" s="15">
        <v>4</v>
      </c>
      <c r="B5" s="16">
        <f t="shared" si="1"/>
        <v>44115</v>
      </c>
      <c r="C5" s="16">
        <f t="shared" si="0"/>
        <v>44121</v>
      </c>
      <c r="D5" s="7" t="s">
        <v>29</v>
      </c>
      <c r="E5" s="15">
        <v>3.5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05">
      <c r="A6" s="15">
        <v>5</v>
      </c>
      <c r="B6" s="16">
        <f t="shared" si="1"/>
        <v>44122</v>
      </c>
      <c r="C6" s="16">
        <f t="shared" si="0"/>
        <v>44128</v>
      </c>
      <c r="D6" s="7" t="s">
        <v>9</v>
      </c>
      <c r="E6" s="15">
        <v>4.0999999999999996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75">
      <c r="A7" s="15">
        <v>6</v>
      </c>
      <c r="B7" s="16">
        <f>B6+7</f>
        <v>44129</v>
      </c>
      <c r="C7" s="16">
        <f>B7+13</f>
        <v>44142</v>
      </c>
      <c r="D7" s="7" t="s">
        <v>10</v>
      </c>
      <c r="E7" s="15">
        <v>3.5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45">
      <c r="A8" s="15">
        <v>7</v>
      </c>
      <c r="B8" s="16">
        <f>B7+14</f>
        <v>44143</v>
      </c>
      <c r="C8" s="16">
        <f>B8+6</f>
        <v>44149</v>
      </c>
      <c r="D8" s="7" t="s">
        <v>30</v>
      </c>
      <c r="E8" s="15">
        <v>4.2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45">
      <c r="A9" s="15">
        <v>8</v>
      </c>
      <c r="B9" s="16">
        <f t="shared" si="1"/>
        <v>44150</v>
      </c>
      <c r="C9" s="16">
        <f t="shared" si="0"/>
        <v>44156</v>
      </c>
      <c r="D9" s="7" t="s">
        <v>12</v>
      </c>
      <c r="E9" s="15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60">
      <c r="A10" s="15">
        <v>9</v>
      </c>
      <c r="B10" s="16">
        <f t="shared" si="1"/>
        <v>44157</v>
      </c>
      <c r="C10" s="16">
        <f t="shared" si="0"/>
        <v>44163</v>
      </c>
      <c r="D10" s="7" t="s">
        <v>31</v>
      </c>
      <c r="E10" s="15">
        <v>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>
      <c r="A11" s="15">
        <v>10</v>
      </c>
      <c r="B11" s="16">
        <f t="shared" si="1"/>
        <v>44164</v>
      </c>
      <c r="C11" s="16">
        <f t="shared" si="0"/>
        <v>44170</v>
      </c>
      <c r="D11" s="29" t="s">
        <v>32</v>
      </c>
      <c r="E11" s="15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35.25" customHeight="1">
      <c r="A12" s="15">
        <v>11</v>
      </c>
      <c r="B12" s="16">
        <f t="shared" si="1"/>
        <v>44171</v>
      </c>
      <c r="C12" s="16">
        <f t="shared" si="0"/>
        <v>44177</v>
      </c>
      <c r="D12" s="20" t="s">
        <v>33</v>
      </c>
      <c r="E12" s="15">
        <v>4.2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48">
      <c r="A13" s="15">
        <v>12</v>
      </c>
      <c r="B13" s="16">
        <f t="shared" si="1"/>
        <v>44178</v>
      </c>
      <c r="C13" s="16">
        <f t="shared" si="0"/>
        <v>44184</v>
      </c>
      <c r="D13" s="7" t="s">
        <v>16</v>
      </c>
      <c r="E13" s="15">
        <v>4.5999999999999996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15">
        <v>13</v>
      </c>
      <c r="B14" s="16">
        <f t="shared" si="1"/>
        <v>44185</v>
      </c>
      <c r="C14" s="16">
        <f t="shared" si="0"/>
        <v>44191</v>
      </c>
      <c r="D14" s="20" t="s">
        <v>17</v>
      </c>
      <c r="E14" s="15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2"/>
      <c r="B15" s="3"/>
      <c r="C15" s="3"/>
      <c r="D15" s="4" t="s">
        <v>18</v>
      </c>
      <c r="E15" s="17">
        <f>SUM(E2:E13)</f>
        <v>47.6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2"/>
      <c r="B16" s="3"/>
      <c r="C16" s="3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2"/>
      <c r="B17" s="3"/>
      <c r="C17" s="3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2"/>
      <c r="B18" s="3"/>
      <c r="C18" s="3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2"/>
      <c r="B19" s="3"/>
      <c r="C19" s="3"/>
      <c r="D19" s="1"/>
      <c r="E19" s="2"/>
      <c r="F19" s="1"/>
      <c r="G19" s="1"/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2"/>
      <c r="B20" s="3"/>
      <c r="C20" s="3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2"/>
      <c r="B21" s="3"/>
      <c r="C21" s="3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2"/>
      <c r="B22" s="3"/>
      <c r="C22" s="3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2"/>
      <c r="B23" s="3"/>
      <c r="C23" s="3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2"/>
      <c r="B24" s="3"/>
      <c r="C24" s="3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2"/>
      <c r="B25" s="3"/>
      <c r="C25" s="3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2"/>
      <c r="B26" s="3"/>
      <c r="C26" s="3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2"/>
      <c r="B27" s="3"/>
      <c r="C27" s="3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2"/>
      <c r="B28" s="3"/>
      <c r="C28" s="3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>
      <c r="A29" s="2"/>
      <c r="B29" s="3"/>
      <c r="C29" s="3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>
      <c r="A30" s="2"/>
      <c r="B30" s="3"/>
      <c r="C30" s="3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>
      <c r="A31" s="2"/>
      <c r="B31" s="3"/>
      <c r="C31" s="3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>
      <c r="A32" s="2"/>
      <c r="B32" s="3"/>
      <c r="C32" s="3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>
      <c r="A33" s="2"/>
      <c r="B33" s="3"/>
      <c r="C33" s="3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>
      <c r="A34" s="2"/>
      <c r="B34" s="3"/>
      <c r="C34" s="3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>
      <c r="A35" s="2"/>
      <c r="B35" s="3"/>
      <c r="C35" s="3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>
      <c r="A36" s="2"/>
      <c r="B36" s="3"/>
      <c r="C36" s="3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>
      <c r="A37" s="2"/>
      <c r="B37" s="3"/>
      <c r="C37" s="3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>
      <c r="A38" s="2"/>
      <c r="B38" s="3"/>
      <c r="C38" s="3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>
      <c r="A39" s="2"/>
      <c r="B39" s="3"/>
      <c r="C39" s="3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>
      <c r="A40" s="2"/>
      <c r="B40" s="3"/>
      <c r="C40" s="3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>
      <c r="A41" s="2"/>
      <c r="B41" s="3"/>
      <c r="C41" s="3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>
      <c r="A42" s="2"/>
      <c r="B42" s="3"/>
      <c r="C42" s="3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2"/>
      <c r="B43" s="3"/>
      <c r="C43" s="3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2"/>
      <c r="B44" s="3"/>
      <c r="C44" s="3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2"/>
      <c r="B45" s="3"/>
      <c r="C45" s="3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2"/>
      <c r="B46" s="3"/>
      <c r="C46" s="3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2"/>
      <c r="B47" s="3"/>
      <c r="C47" s="3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2"/>
      <c r="B48" s="3"/>
      <c r="C48" s="3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2"/>
      <c r="B49" s="3"/>
      <c r="C49" s="3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2"/>
      <c r="B50" s="3"/>
      <c r="C50" s="3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2"/>
      <c r="B51" s="3"/>
      <c r="C51" s="3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2"/>
      <c r="B52" s="3"/>
      <c r="C52" s="3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2"/>
      <c r="B53" s="3"/>
      <c r="C53" s="3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2"/>
      <c r="B54" s="3"/>
      <c r="C54" s="3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2"/>
      <c r="B55" s="3"/>
      <c r="C55" s="3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2"/>
      <c r="B56" s="3"/>
      <c r="C56" s="3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2"/>
      <c r="B57" s="3"/>
      <c r="C57" s="3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2"/>
      <c r="B58" s="3"/>
      <c r="C58" s="3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2"/>
      <c r="B59" s="3"/>
      <c r="C59" s="3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2"/>
      <c r="B60" s="3"/>
      <c r="C60" s="3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2"/>
      <c r="B61" s="3"/>
      <c r="C61" s="3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2"/>
      <c r="B62" s="3"/>
      <c r="C62" s="3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2"/>
      <c r="B63" s="3"/>
      <c r="C63" s="3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2"/>
      <c r="B64" s="3"/>
      <c r="C64" s="3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2"/>
      <c r="B65" s="3"/>
      <c r="C65" s="3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2"/>
      <c r="B66" s="3"/>
      <c r="C66" s="3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2"/>
      <c r="B67" s="3"/>
      <c r="C67" s="3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2"/>
      <c r="B68" s="3"/>
      <c r="C68" s="3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2"/>
      <c r="B69" s="3"/>
      <c r="C69" s="3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2"/>
      <c r="B70" s="3"/>
      <c r="C70" s="3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2"/>
      <c r="B71" s="3"/>
      <c r="C71" s="3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2"/>
      <c r="B72" s="3"/>
      <c r="C72" s="3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2"/>
      <c r="B73" s="3"/>
      <c r="C73" s="3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2"/>
      <c r="B74" s="3"/>
      <c r="C74" s="3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2"/>
      <c r="B75" s="3"/>
      <c r="C75" s="3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2"/>
      <c r="B76" s="3"/>
      <c r="C76" s="3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2"/>
      <c r="B77" s="3"/>
      <c r="C77" s="3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2"/>
      <c r="B78" s="3"/>
      <c r="C78" s="3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2"/>
      <c r="B79" s="3"/>
      <c r="C79" s="3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2"/>
      <c r="B80" s="3"/>
      <c r="C80" s="3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2"/>
      <c r="B81" s="3"/>
      <c r="C81" s="3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2"/>
      <c r="B82" s="3"/>
      <c r="C82" s="3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2"/>
      <c r="B83" s="3"/>
      <c r="C83" s="3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2"/>
      <c r="B84" s="3"/>
      <c r="C84" s="3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2"/>
      <c r="B85" s="3"/>
      <c r="C85" s="3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2"/>
      <c r="B86" s="3"/>
      <c r="C86" s="3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2"/>
      <c r="B87" s="3"/>
      <c r="C87" s="3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2"/>
      <c r="B88" s="3"/>
      <c r="C88" s="3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2"/>
      <c r="B89" s="3"/>
      <c r="C89" s="3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2"/>
      <c r="B90" s="3"/>
      <c r="C90" s="3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2"/>
      <c r="B91" s="3"/>
      <c r="C91" s="3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2"/>
      <c r="B92" s="3"/>
      <c r="C92" s="3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2"/>
      <c r="B93" s="3"/>
      <c r="C93" s="3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2"/>
      <c r="B94" s="3"/>
      <c r="C94" s="3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2"/>
      <c r="B95" s="3"/>
      <c r="C95" s="3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2"/>
      <c r="B96" s="3"/>
      <c r="C96" s="3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2"/>
      <c r="B97" s="3"/>
      <c r="C97" s="3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2"/>
      <c r="B98" s="3"/>
      <c r="C98" s="3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2"/>
      <c r="B99" s="3"/>
      <c r="C99" s="3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8"/>
  <sheetViews>
    <sheetView workbookViewId="0">
      <pane ySplit="1" topLeftCell="A10" activePane="bottomLeft" state="frozen"/>
      <selection pane="bottomLeft" activeCell="E14" sqref="E14"/>
      <selection activeCell="D24" sqref="D24"/>
    </sheetView>
  </sheetViews>
  <sheetFormatPr defaultColWidth="17.28515625" defaultRowHeight="15.75" customHeight="1"/>
  <cols>
    <col min="1" max="1" width="9.7109375" customWidth="1"/>
    <col min="2" max="3" width="8.140625" customWidth="1"/>
    <col min="4" max="4" width="59" customWidth="1"/>
    <col min="5" max="5" width="9" customWidth="1"/>
  </cols>
  <sheetData>
    <row r="1" spans="1:20" s="12" customFormat="1" ht="15.75" customHeight="1">
      <c r="A1" s="21" t="s">
        <v>0</v>
      </c>
      <c r="B1" s="9" t="s">
        <v>1</v>
      </c>
      <c r="C1" s="9" t="s">
        <v>2</v>
      </c>
      <c r="D1" s="10" t="s">
        <v>3</v>
      </c>
      <c r="E1" s="8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0">
      <c r="A2" s="15">
        <v>1</v>
      </c>
      <c r="B2" s="16">
        <v>44094</v>
      </c>
      <c r="C2" s="16">
        <f t="shared" ref="C2:C6" si="0">B2+6</f>
        <v>44100</v>
      </c>
      <c r="D2" s="13" t="s">
        <v>19</v>
      </c>
      <c r="E2" s="15">
        <v>3.5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45">
      <c r="A3" s="15">
        <v>2</v>
      </c>
      <c r="B3" s="16">
        <f t="shared" ref="B3:B6" si="1">B2+7</f>
        <v>44101</v>
      </c>
      <c r="C3" s="16">
        <f t="shared" si="0"/>
        <v>44107</v>
      </c>
      <c r="D3" s="19" t="s">
        <v>20</v>
      </c>
      <c r="E3" s="15">
        <v>3.5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2.25" customHeight="1">
      <c r="A4" s="15">
        <v>3</v>
      </c>
      <c r="B4" s="16">
        <f t="shared" si="1"/>
        <v>44108</v>
      </c>
      <c r="C4" s="16">
        <f t="shared" si="0"/>
        <v>44114</v>
      </c>
      <c r="D4" s="7" t="s">
        <v>34</v>
      </c>
      <c r="E4" s="15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99.75" customHeight="1">
      <c r="A5" s="15">
        <v>4</v>
      </c>
      <c r="B5" s="16">
        <f t="shared" si="1"/>
        <v>44115</v>
      </c>
      <c r="C5" s="16">
        <f t="shared" si="0"/>
        <v>44121</v>
      </c>
      <c r="D5" s="7" t="s">
        <v>8</v>
      </c>
      <c r="E5" s="15">
        <v>3.5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18.5" customHeight="1">
      <c r="A6" s="15">
        <v>5</v>
      </c>
      <c r="B6" s="16">
        <f t="shared" si="1"/>
        <v>44122</v>
      </c>
      <c r="C6" s="16">
        <f t="shared" si="0"/>
        <v>44128</v>
      </c>
      <c r="D6" s="7" t="s">
        <v>9</v>
      </c>
      <c r="E6" s="15">
        <v>4.0999999999999996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91.5" customHeight="1">
      <c r="A7" s="15">
        <v>6</v>
      </c>
      <c r="B7" s="16">
        <f>B6+7</f>
        <v>44129</v>
      </c>
      <c r="C7" s="16">
        <f>B7+13</f>
        <v>44142</v>
      </c>
      <c r="D7" s="7" t="s">
        <v>10</v>
      </c>
      <c r="E7" s="15">
        <v>3.5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45">
      <c r="A8" s="15">
        <v>7</v>
      </c>
      <c r="B8" s="16">
        <f>B7+14</f>
        <v>44143</v>
      </c>
      <c r="C8" s="16">
        <f t="shared" ref="C8:C14" si="2">C7+7</f>
        <v>44149</v>
      </c>
      <c r="D8" s="7" t="s">
        <v>30</v>
      </c>
      <c r="E8" s="15">
        <v>4.2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45">
      <c r="A9" s="15">
        <v>8</v>
      </c>
      <c r="B9" s="16">
        <f t="shared" ref="B9:B14" si="3">B8+7</f>
        <v>44150</v>
      </c>
      <c r="C9" s="16">
        <f t="shared" si="2"/>
        <v>44156</v>
      </c>
      <c r="D9" s="7" t="s">
        <v>12</v>
      </c>
      <c r="E9" s="15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38.25" customHeight="1">
      <c r="A10" s="15">
        <v>9</v>
      </c>
      <c r="B10" s="16">
        <f t="shared" si="3"/>
        <v>44157</v>
      </c>
      <c r="C10" s="16">
        <f t="shared" si="2"/>
        <v>44163</v>
      </c>
      <c r="D10" s="7" t="s">
        <v>35</v>
      </c>
      <c r="E10" s="15">
        <v>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51.75" customHeight="1">
      <c r="A11" s="15">
        <v>10</v>
      </c>
      <c r="B11" s="16">
        <f t="shared" si="3"/>
        <v>44164</v>
      </c>
      <c r="C11" s="16">
        <f t="shared" si="2"/>
        <v>44170</v>
      </c>
      <c r="D11" s="23" t="s">
        <v>36</v>
      </c>
      <c r="E11" s="15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35.25" customHeight="1">
      <c r="A12" s="15">
        <v>11</v>
      </c>
      <c r="B12" s="16">
        <f t="shared" si="3"/>
        <v>44171</v>
      </c>
      <c r="C12" s="16">
        <f t="shared" si="2"/>
        <v>44177</v>
      </c>
      <c r="D12" s="20" t="s">
        <v>33</v>
      </c>
      <c r="E12" s="15">
        <v>4.2</v>
      </c>
      <c r="F12" s="1"/>
      <c r="G12" s="3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48">
      <c r="A13" s="15">
        <v>12</v>
      </c>
      <c r="B13" s="16">
        <f t="shared" si="3"/>
        <v>44178</v>
      </c>
      <c r="C13" s="16">
        <f t="shared" si="2"/>
        <v>44184</v>
      </c>
      <c r="D13" s="7" t="s">
        <v>16</v>
      </c>
      <c r="E13" s="15">
        <v>4.5999999999999996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15">
        <v>13</v>
      </c>
      <c r="B14" s="16">
        <f t="shared" si="3"/>
        <v>44185</v>
      </c>
      <c r="C14" s="16">
        <f t="shared" si="2"/>
        <v>44191</v>
      </c>
      <c r="D14" s="20" t="s">
        <v>17</v>
      </c>
      <c r="E14" s="15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2"/>
      <c r="B15" s="3"/>
      <c r="C15" s="3"/>
      <c r="D15" s="4" t="s">
        <v>18</v>
      </c>
      <c r="E15" s="17">
        <f>SUM(E2:E13)</f>
        <v>47.1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2"/>
      <c r="B16" s="3"/>
      <c r="C16" s="3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2"/>
      <c r="B17" s="3"/>
      <c r="C17" s="3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2"/>
      <c r="B18" s="3"/>
      <c r="C18" s="3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2"/>
      <c r="B19" s="3"/>
      <c r="C19" s="3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2"/>
      <c r="B20" s="3"/>
      <c r="C20" s="3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2"/>
      <c r="B21" s="3"/>
      <c r="C21" s="3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2"/>
      <c r="B22" s="3"/>
      <c r="C22" s="3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2"/>
      <c r="B23" s="3"/>
      <c r="C23" s="3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2"/>
      <c r="B24" s="3"/>
      <c r="C24" s="3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2"/>
      <c r="B25" s="3"/>
      <c r="C25" s="3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2"/>
      <c r="B26" s="3"/>
      <c r="C26" s="3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2"/>
      <c r="B27" s="3"/>
      <c r="C27" s="3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2"/>
      <c r="B28" s="3"/>
      <c r="C28" s="3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2"/>
      <c r="B29" s="3"/>
      <c r="C29" s="3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2"/>
      <c r="B30" s="3"/>
      <c r="C30" s="3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2"/>
      <c r="B31" s="3"/>
      <c r="C31" s="3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2"/>
      <c r="B32" s="3"/>
      <c r="C32" s="3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2"/>
      <c r="B33" s="3"/>
      <c r="C33" s="3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2"/>
      <c r="B34" s="3"/>
      <c r="C34" s="3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2"/>
      <c r="B35" s="3"/>
      <c r="C35" s="3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2"/>
      <c r="B36" s="3"/>
      <c r="C36" s="3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2"/>
      <c r="B37" s="3"/>
      <c r="C37" s="3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2"/>
      <c r="B38" s="3"/>
      <c r="C38" s="3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2"/>
      <c r="B39" s="3"/>
      <c r="C39" s="3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2"/>
      <c r="B40" s="3"/>
      <c r="C40" s="3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2"/>
      <c r="B41" s="3"/>
      <c r="C41" s="3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2"/>
      <c r="B42" s="3"/>
      <c r="C42" s="3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2"/>
      <c r="B43" s="3"/>
      <c r="C43" s="3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2"/>
      <c r="B44" s="3"/>
      <c r="C44" s="3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2"/>
      <c r="B45" s="3"/>
      <c r="C45" s="3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2"/>
      <c r="B46" s="3"/>
      <c r="C46" s="3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2"/>
      <c r="B47" s="3"/>
      <c r="C47" s="3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2"/>
      <c r="B48" s="3"/>
      <c r="C48" s="3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2"/>
      <c r="B49" s="3"/>
      <c r="C49" s="3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2"/>
      <c r="B50" s="3"/>
      <c r="C50" s="3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2"/>
      <c r="B51" s="3"/>
      <c r="C51" s="3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2"/>
      <c r="B52" s="3"/>
      <c r="C52" s="3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2"/>
      <c r="B53" s="3"/>
      <c r="C53" s="3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2"/>
      <c r="B54" s="3"/>
      <c r="C54" s="3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2"/>
      <c r="B55" s="3"/>
      <c r="C55" s="3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2"/>
      <c r="B56" s="3"/>
      <c r="C56" s="3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2"/>
      <c r="B57" s="3"/>
      <c r="C57" s="3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2"/>
      <c r="B58" s="3"/>
      <c r="C58" s="3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2"/>
      <c r="B59" s="3"/>
      <c r="C59" s="3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2"/>
      <c r="B60" s="3"/>
      <c r="C60" s="3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2"/>
      <c r="B61" s="3"/>
      <c r="C61" s="3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2"/>
      <c r="B62" s="3"/>
      <c r="C62" s="3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2"/>
      <c r="B63" s="3"/>
      <c r="C63" s="3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2"/>
      <c r="B64" s="3"/>
      <c r="C64" s="3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2"/>
      <c r="B65" s="3"/>
      <c r="C65" s="3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2"/>
      <c r="B66" s="3"/>
      <c r="C66" s="3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2"/>
      <c r="B67" s="3"/>
      <c r="C67" s="3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2"/>
      <c r="B68" s="3"/>
      <c r="C68" s="3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2"/>
      <c r="B69" s="3"/>
      <c r="C69" s="3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2"/>
      <c r="B70" s="3"/>
      <c r="C70" s="3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2"/>
      <c r="B71" s="3"/>
      <c r="C71" s="3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2"/>
      <c r="B72" s="3"/>
      <c r="C72" s="3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2"/>
      <c r="B73" s="3"/>
      <c r="C73" s="3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2"/>
      <c r="B74" s="3"/>
      <c r="C74" s="3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2"/>
      <c r="B75" s="3"/>
      <c r="C75" s="3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2"/>
      <c r="B76" s="3"/>
      <c r="C76" s="3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2"/>
      <c r="B77" s="3"/>
      <c r="C77" s="3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2"/>
      <c r="B78" s="3"/>
      <c r="C78" s="3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2"/>
      <c r="B79" s="3"/>
      <c r="C79" s="3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2"/>
      <c r="B80" s="3"/>
      <c r="C80" s="3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2"/>
      <c r="B81" s="3"/>
      <c r="C81" s="3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2"/>
      <c r="B82" s="3"/>
      <c r="C82" s="3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2"/>
      <c r="B83" s="3"/>
      <c r="C83" s="3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2"/>
      <c r="B84" s="3"/>
      <c r="C84" s="3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2"/>
      <c r="B85" s="3"/>
      <c r="C85" s="3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2"/>
      <c r="B86" s="3"/>
      <c r="C86" s="3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2"/>
      <c r="B87" s="3"/>
      <c r="C87" s="3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2"/>
      <c r="B88" s="3"/>
      <c r="C88" s="3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2"/>
      <c r="B89" s="3"/>
      <c r="C89" s="3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2"/>
      <c r="B90" s="3"/>
      <c r="C90" s="3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2"/>
      <c r="B91" s="3"/>
      <c r="C91" s="3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2"/>
      <c r="B92" s="3"/>
      <c r="C92" s="3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2"/>
      <c r="B93" s="3"/>
      <c r="C93" s="3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2"/>
      <c r="B94" s="3"/>
      <c r="C94" s="3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2"/>
      <c r="B95" s="3"/>
      <c r="C95" s="3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2"/>
      <c r="B96" s="3"/>
      <c r="C96" s="3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2"/>
      <c r="B97" s="3"/>
      <c r="C97" s="3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2"/>
      <c r="B98" s="3"/>
      <c r="C98" s="3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99"/>
  <sheetViews>
    <sheetView workbookViewId="0">
      <pane ySplit="1" topLeftCell="A8" activePane="bottomLeft" state="frozen"/>
      <selection pane="bottomLeft" activeCell="E14" sqref="E14"/>
      <selection activeCell="D24" sqref="D24"/>
    </sheetView>
  </sheetViews>
  <sheetFormatPr defaultColWidth="17.28515625" defaultRowHeight="15.75" customHeight="1"/>
  <cols>
    <col min="1" max="1" width="9.5703125" customWidth="1"/>
    <col min="2" max="3" width="8.140625" customWidth="1"/>
    <col min="4" max="4" width="59" customWidth="1"/>
    <col min="5" max="5" width="8.85546875" customWidth="1"/>
  </cols>
  <sheetData>
    <row r="1" spans="1:20" s="12" customFormat="1" ht="15.75" customHeight="1">
      <c r="A1" s="21" t="s">
        <v>0</v>
      </c>
      <c r="B1" s="9" t="s">
        <v>1</v>
      </c>
      <c r="C1" s="9" t="s">
        <v>2</v>
      </c>
      <c r="D1" s="10" t="s">
        <v>3</v>
      </c>
      <c r="E1" s="8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0">
      <c r="A2" s="15">
        <v>1</v>
      </c>
      <c r="B2" s="16">
        <v>44094</v>
      </c>
      <c r="C2" s="16">
        <f t="shared" ref="C2:C6" si="0">B2+6</f>
        <v>44100</v>
      </c>
      <c r="D2" s="13" t="s">
        <v>19</v>
      </c>
      <c r="E2" s="15">
        <v>3.5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45">
      <c r="A3" s="15">
        <v>2</v>
      </c>
      <c r="B3" s="16">
        <f t="shared" ref="B3:B5" si="1">B2+7</f>
        <v>44101</v>
      </c>
      <c r="C3" s="16">
        <f t="shared" si="0"/>
        <v>44107</v>
      </c>
      <c r="D3" s="19" t="s">
        <v>20</v>
      </c>
      <c r="E3" s="15">
        <v>3.5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45">
      <c r="A4" s="15">
        <v>3</v>
      </c>
      <c r="B4" s="16">
        <f t="shared" si="1"/>
        <v>44108</v>
      </c>
      <c r="C4" s="16">
        <f t="shared" si="0"/>
        <v>44114</v>
      </c>
      <c r="D4" s="7" t="s">
        <v>21</v>
      </c>
      <c r="E4" s="15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90">
      <c r="A5" s="15">
        <v>4</v>
      </c>
      <c r="B5" s="16">
        <f t="shared" si="1"/>
        <v>44115</v>
      </c>
      <c r="C5" s="16">
        <f t="shared" si="0"/>
        <v>44121</v>
      </c>
      <c r="D5" s="7" t="s">
        <v>8</v>
      </c>
      <c r="E5" s="15">
        <v>3.5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05">
      <c r="A6" s="15">
        <v>5</v>
      </c>
      <c r="B6" s="16">
        <f>B5+7</f>
        <v>44122</v>
      </c>
      <c r="C6" s="16">
        <f t="shared" si="0"/>
        <v>44128</v>
      </c>
      <c r="D6" s="7" t="s">
        <v>22</v>
      </c>
      <c r="E6" s="15">
        <v>4.0999999999999996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75">
      <c r="A7" s="15">
        <v>6</v>
      </c>
      <c r="B7" s="16">
        <f>B6+7</f>
        <v>44129</v>
      </c>
      <c r="C7" s="16">
        <f>B7+13</f>
        <v>44142</v>
      </c>
      <c r="D7" s="7" t="s">
        <v>10</v>
      </c>
      <c r="E7" s="15">
        <v>3.5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45">
      <c r="A8" s="15">
        <v>7</v>
      </c>
      <c r="B8" s="16">
        <f>B7+14</f>
        <v>44143</v>
      </c>
      <c r="C8" s="16">
        <f t="shared" ref="B8:C14" si="2">C7+7</f>
        <v>44149</v>
      </c>
      <c r="D8" s="7" t="s">
        <v>30</v>
      </c>
      <c r="E8" s="15">
        <v>4.2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45">
      <c r="A9" s="15">
        <v>8</v>
      </c>
      <c r="B9" s="16">
        <f>B8+7</f>
        <v>44150</v>
      </c>
      <c r="C9" s="16">
        <f t="shared" si="2"/>
        <v>44156</v>
      </c>
      <c r="D9" s="7" t="s">
        <v>12</v>
      </c>
      <c r="E9" s="15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45">
      <c r="A10" s="15">
        <v>9</v>
      </c>
      <c r="B10" s="16">
        <f t="shared" si="2"/>
        <v>44157</v>
      </c>
      <c r="C10" s="16">
        <f t="shared" si="2"/>
        <v>44163</v>
      </c>
      <c r="D10" s="7" t="s">
        <v>37</v>
      </c>
      <c r="E10" s="15">
        <v>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81" customHeight="1">
      <c r="A11" s="15">
        <v>10</v>
      </c>
      <c r="B11" s="16">
        <f t="shared" si="2"/>
        <v>44164</v>
      </c>
      <c r="C11" s="16">
        <f t="shared" si="2"/>
        <v>44170</v>
      </c>
      <c r="D11" s="28" t="s">
        <v>38</v>
      </c>
      <c r="E11" s="15">
        <v>4.2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46.5" customHeight="1">
      <c r="A12" s="15">
        <v>11</v>
      </c>
      <c r="B12" s="16">
        <f t="shared" si="2"/>
        <v>44171</v>
      </c>
      <c r="C12" s="16">
        <f t="shared" si="2"/>
        <v>44177</v>
      </c>
      <c r="D12" s="20" t="s">
        <v>33</v>
      </c>
      <c r="E12" s="15">
        <v>4.2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48">
      <c r="A13" s="15">
        <v>12</v>
      </c>
      <c r="B13" s="16">
        <f t="shared" si="2"/>
        <v>44178</v>
      </c>
      <c r="C13" s="16">
        <f t="shared" si="2"/>
        <v>44184</v>
      </c>
      <c r="D13" s="7" t="s">
        <v>16</v>
      </c>
      <c r="E13" s="15">
        <v>4.5999999999999996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15">
        <v>13</v>
      </c>
      <c r="B14" s="16">
        <f t="shared" si="2"/>
        <v>44185</v>
      </c>
      <c r="C14" s="16">
        <f t="shared" si="2"/>
        <v>44191</v>
      </c>
      <c r="D14" s="20" t="s">
        <v>17</v>
      </c>
      <c r="E14" s="15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2"/>
      <c r="B15" s="3"/>
      <c r="C15" s="3"/>
      <c r="D15" s="4" t="s">
        <v>18</v>
      </c>
      <c r="E15" s="17">
        <f>SUM(E2:E13)</f>
        <v>47.300000000000004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2"/>
      <c r="B16" s="3"/>
      <c r="C16" s="3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2"/>
      <c r="B17" s="3"/>
      <c r="C17" s="3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2"/>
      <c r="B18" s="3"/>
      <c r="C18" s="3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2"/>
      <c r="B19" s="3"/>
      <c r="C19" s="3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2"/>
      <c r="B20" s="3"/>
      <c r="C20" s="3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2"/>
      <c r="B21" s="3"/>
      <c r="C21" s="3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2"/>
      <c r="B22" s="3"/>
      <c r="C22" s="3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2"/>
      <c r="B23" s="3"/>
      <c r="C23" s="3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2"/>
      <c r="B24" s="3"/>
      <c r="C24" s="3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2"/>
      <c r="B25" s="3"/>
      <c r="C25" s="3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2"/>
      <c r="B26" s="3"/>
      <c r="C26" s="3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2"/>
      <c r="B27" s="3"/>
      <c r="C27" s="3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2"/>
      <c r="B28" s="3"/>
      <c r="C28" s="3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>
      <c r="A29" s="2"/>
      <c r="B29" s="3"/>
      <c r="C29" s="3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2"/>
      <c r="B30" s="3"/>
      <c r="C30" s="3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2"/>
      <c r="B31" s="3"/>
      <c r="C31" s="3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2"/>
      <c r="B32" s="3"/>
      <c r="C32" s="3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2"/>
      <c r="B33" s="3"/>
      <c r="C33" s="3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2"/>
      <c r="B34" s="3"/>
      <c r="C34" s="3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2"/>
      <c r="B35" s="3"/>
      <c r="C35" s="3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2"/>
      <c r="B36" s="3"/>
      <c r="C36" s="3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2"/>
      <c r="B37" s="3"/>
      <c r="C37" s="3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2"/>
      <c r="B38" s="3"/>
      <c r="C38" s="3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2"/>
      <c r="B39" s="3"/>
      <c r="C39" s="3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2"/>
      <c r="B40" s="3"/>
      <c r="C40" s="3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2"/>
      <c r="B41" s="3"/>
      <c r="C41" s="3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2"/>
      <c r="B42" s="3"/>
      <c r="C42" s="3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2"/>
      <c r="B43" s="3"/>
      <c r="C43" s="3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2"/>
      <c r="B44" s="3"/>
      <c r="C44" s="3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2"/>
      <c r="B45" s="3"/>
      <c r="C45" s="3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2"/>
      <c r="B46" s="3"/>
      <c r="C46" s="3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2"/>
      <c r="B47" s="3"/>
      <c r="C47" s="3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2"/>
      <c r="B48" s="3"/>
      <c r="C48" s="3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2"/>
      <c r="B49" s="3"/>
      <c r="C49" s="3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2"/>
      <c r="B50" s="3"/>
      <c r="C50" s="3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2"/>
      <c r="B51" s="3"/>
      <c r="C51" s="3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2"/>
      <c r="B52" s="3"/>
      <c r="C52" s="3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2"/>
      <c r="B53" s="3"/>
      <c r="C53" s="3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2"/>
      <c r="B54" s="3"/>
      <c r="C54" s="3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2"/>
      <c r="B55" s="3"/>
      <c r="C55" s="3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2"/>
      <c r="B56" s="3"/>
      <c r="C56" s="3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2"/>
      <c r="B57" s="3"/>
      <c r="C57" s="3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2"/>
      <c r="B58" s="3"/>
      <c r="C58" s="3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2"/>
      <c r="B59" s="3"/>
      <c r="C59" s="3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2"/>
      <c r="B60" s="3"/>
      <c r="C60" s="3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2"/>
      <c r="B61" s="3"/>
      <c r="C61" s="3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2"/>
      <c r="B62" s="3"/>
      <c r="C62" s="3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2"/>
      <c r="B63" s="3"/>
      <c r="C63" s="3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2"/>
      <c r="B64" s="3"/>
      <c r="C64" s="3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2"/>
      <c r="B65" s="3"/>
      <c r="C65" s="3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2"/>
      <c r="B66" s="3"/>
      <c r="C66" s="3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2"/>
      <c r="B67" s="3"/>
      <c r="C67" s="3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2"/>
      <c r="B68" s="3"/>
      <c r="C68" s="3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2"/>
      <c r="B69" s="3"/>
      <c r="C69" s="3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2"/>
      <c r="B70" s="3"/>
      <c r="C70" s="3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2"/>
      <c r="B71" s="3"/>
      <c r="C71" s="3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2"/>
      <c r="B72" s="3"/>
      <c r="C72" s="3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2"/>
      <c r="B73" s="3"/>
      <c r="C73" s="3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2"/>
      <c r="B74" s="3"/>
      <c r="C74" s="3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2"/>
      <c r="B75" s="3"/>
      <c r="C75" s="3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2"/>
      <c r="B76" s="3"/>
      <c r="C76" s="3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2"/>
      <c r="B77" s="3"/>
      <c r="C77" s="3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2"/>
      <c r="B78" s="3"/>
      <c r="C78" s="3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2"/>
      <c r="B79" s="3"/>
      <c r="C79" s="3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2"/>
      <c r="B80" s="3"/>
      <c r="C80" s="3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2"/>
      <c r="B81" s="3"/>
      <c r="C81" s="3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2"/>
      <c r="B82" s="3"/>
      <c r="C82" s="3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2"/>
      <c r="B83" s="3"/>
      <c r="C83" s="3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2"/>
      <c r="B84" s="3"/>
      <c r="C84" s="3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2"/>
      <c r="B85" s="3"/>
      <c r="C85" s="3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2"/>
      <c r="B86" s="3"/>
      <c r="C86" s="3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2"/>
      <c r="B87" s="3"/>
      <c r="C87" s="3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2"/>
      <c r="B88" s="3"/>
      <c r="C88" s="3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2"/>
      <c r="B89" s="3"/>
      <c r="C89" s="3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2"/>
      <c r="B90" s="3"/>
      <c r="C90" s="3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2"/>
      <c r="B91" s="3"/>
      <c r="C91" s="3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2"/>
      <c r="B92" s="3"/>
      <c r="C92" s="3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2"/>
      <c r="B93" s="3"/>
      <c r="C93" s="3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2"/>
      <c r="B94" s="3"/>
      <c r="C94" s="3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2"/>
      <c r="B95" s="3"/>
      <c r="C95" s="3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2"/>
      <c r="B96" s="3"/>
      <c r="C96" s="3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2"/>
      <c r="B97" s="3"/>
      <c r="C97" s="3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2"/>
      <c r="B98" s="3"/>
      <c r="C98" s="3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2"/>
      <c r="B99" s="3"/>
      <c r="C99" s="3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9"/>
  <sheetViews>
    <sheetView workbookViewId="0">
      <pane ySplit="1" topLeftCell="A8" activePane="bottomLeft" state="frozen"/>
      <selection pane="bottomLeft" activeCell="E14" sqref="E14"/>
      <selection activeCell="D24" sqref="D24"/>
    </sheetView>
  </sheetViews>
  <sheetFormatPr defaultColWidth="17.28515625" defaultRowHeight="15.75" customHeight="1"/>
  <cols>
    <col min="1" max="1" width="9.42578125" customWidth="1"/>
    <col min="2" max="3" width="8.140625" customWidth="1"/>
    <col min="4" max="4" width="59" customWidth="1"/>
    <col min="5" max="5" width="8.85546875" style="27" customWidth="1"/>
  </cols>
  <sheetData>
    <row r="1" spans="1:20" s="12" customFormat="1" ht="15.75" customHeight="1">
      <c r="A1" s="21" t="s">
        <v>0</v>
      </c>
      <c r="B1" s="9" t="s">
        <v>1</v>
      </c>
      <c r="C1" s="9" t="s">
        <v>2</v>
      </c>
      <c r="D1" s="10" t="s">
        <v>3</v>
      </c>
      <c r="E1" s="2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32.25" customHeight="1">
      <c r="A2" s="15">
        <v>1</v>
      </c>
      <c r="B2" s="16">
        <v>44094</v>
      </c>
      <c r="C2" s="16">
        <f t="shared" ref="C2:C6" si="0">B2+6</f>
        <v>44100</v>
      </c>
      <c r="D2" s="13" t="s">
        <v>19</v>
      </c>
      <c r="E2" s="15">
        <v>3.5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49.5" customHeight="1">
      <c r="A3" s="15">
        <v>2</v>
      </c>
      <c r="B3" s="16">
        <f t="shared" ref="B3:B6" si="1">B2+7</f>
        <v>44101</v>
      </c>
      <c r="C3" s="16">
        <f t="shared" si="0"/>
        <v>44107</v>
      </c>
      <c r="D3" s="14" t="s">
        <v>39</v>
      </c>
      <c r="E3" s="15">
        <v>3.5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50.25" customHeight="1">
      <c r="A4" s="15">
        <v>3</v>
      </c>
      <c r="B4" s="16">
        <f>B3+7</f>
        <v>44108</v>
      </c>
      <c r="C4" s="16">
        <f>B4+6</f>
        <v>44114</v>
      </c>
      <c r="D4" s="23" t="s">
        <v>7</v>
      </c>
      <c r="E4" s="15">
        <v>4</v>
      </c>
      <c r="F4" s="24"/>
      <c r="G4" s="24"/>
      <c r="H4" s="2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99.75" customHeight="1">
      <c r="A5" s="15">
        <v>4</v>
      </c>
      <c r="B5" s="16">
        <f>B4+7</f>
        <v>44115</v>
      </c>
      <c r="C5" s="16">
        <f t="shared" si="0"/>
        <v>44121</v>
      </c>
      <c r="D5" s="23" t="s">
        <v>40</v>
      </c>
      <c r="E5" s="15">
        <v>3.5</v>
      </c>
      <c r="F5" s="24"/>
      <c r="G5" s="24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11" customHeight="1">
      <c r="A6" s="15">
        <v>5</v>
      </c>
      <c r="B6" s="16">
        <f t="shared" si="1"/>
        <v>44122</v>
      </c>
      <c r="C6" s="16">
        <f t="shared" si="0"/>
        <v>44128</v>
      </c>
      <c r="D6" s="23" t="s">
        <v>9</v>
      </c>
      <c r="E6" s="15">
        <v>4.0999999999999996</v>
      </c>
      <c r="F6" s="24"/>
      <c r="G6" s="24"/>
      <c r="H6" s="2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81" customHeight="1">
      <c r="A7" s="15">
        <v>6</v>
      </c>
      <c r="B7" s="16">
        <f>B6+7</f>
        <v>44129</v>
      </c>
      <c r="C7" s="16">
        <f>B7+13</f>
        <v>44142</v>
      </c>
      <c r="D7" s="23" t="s">
        <v>10</v>
      </c>
      <c r="E7" s="15">
        <v>3.5</v>
      </c>
      <c r="F7" s="24"/>
      <c r="G7" s="24"/>
      <c r="H7" s="2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45">
      <c r="A8" s="15">
        <v>7</v>
      </c>
      <c r="B8" s="16">
        <f>B7+14</f>
        <v>44143</v>
      </c>
      <c r="C8" s="16">
        <f t="shared" ref="C8:C14" si="2">C7+7</f>
        <v>44149</v>
      </c>
      <c r="D8" s="23" t="s">
        <v>30</v>
      </c>
      <c r="E8" s="15">
        <v>4.2</v>
      </c>
      <c r="F8" s="24"/>
      <c r="G8" s="24"/>
      <c r="H8" s="2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45">
      <c r="A9" s="15">
        <v>8</v>
      </c>
      <c r="B9" s="16">
        <f t="shared" ref="B9:B14" si="3">B8+7</f>
        <v>44150</v>
      </c>
      <c r="C9" s="16">
        <f t="shared" si="2"/>
        <v>44156</v>
      </c>
      <c r="D9" s="23" t="s">
        <v>12</v>
      </c>
      <c r="E9" s="15">
        <v>4</v>
      </c>
      <c r="F9" s="24"/>
      <c r="G9" s="24"/>
      <c r="H9" s="2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69.75" customHeight="1">
      <c r="A10" s="15">
        <v>9</v>
      </c>
      <c r="B10" s="16">
        <f t="shared" si="3"/>
        <v>44157</v>
      </c>
      <c r="C10" s="16">
        <f t="shared" si="2"/>
        <v>44163</v>
      </c>
      <c r="D10" s="23" t="s">
        <v>41</v>
      </c>
      <c r="E10" s="15">
        <v>4</v>
      </c>
      <c r="F10" s="24"/>
      <c r="G10" s="24"/>
      <c r="H10" s="2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36.75" customHeight="1">
      <c r="A11" s="15">
        <v>10</v>
      </c>
      <c r="B11" s="16">
        <f t="shared" si="3"/>
        <v>44164</v>
      </c>
      <c r="C11" s="16">
        <f t="shared" si="2"/>
        <v>44170</v>
      </c>
      <c r="D11" s="31" t="s">
        <v>42</v>
      </c>
      <c r="E11" s="15">
        <v>4</v>
      </c>
      <c r="F11" s="24"/>
      <c r="G11" s="24"/>
      <c r="H11" s="2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42" customHeight="1">
      <c r="A12" s="15">
        <v>11</v>
      </c>
      <c r="B12" s="16">
        <f t="shared" si="3"/>
        <v>44171</v>
      </c>
      <c r="C12" s="16">
        <f t="shared" si="2"/>
        <v>44177</v>
      </c>
      <c r="D12" s="23" t="s">
        <v>43</v>
      </c>
      <c r="E12" s="15">
        <v>4.2</v>
      </c>
      <c r="F12" s="24"/>
      <c r="G12" s="24"/>
      <c r="H12" s="2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48">
      <c r="A13" s="15">
        <v>12</v>
      </c>
      <c r="B13" s="16">
        <f t="shared" si="3"/>
        <v>44178</v>
      </c>
      <c r="C13" s="16">
        <f t="shared" si="2"/>
        <v>44184</v>
      </c>
      <c r="D13" s="7" t="s">
        <v>16</v>
      </c>
      <c r="E13" s="15">
        <v>4.5999999999999996</v>
      </c>
      <c r="F13" s="24"/>
      <c r="G13" s="24"/>
      <c r="H13" s="2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15">
        <v>13</v>
      </c>
      <c r="B14" s="16">
        <f t="shared" si="3"/>
        <v>44185</v>
      </c>
      <c r="C14" s="16">
        <f t="shared" si="2"/>
        <v>44191</v>
      </c>
      <c r="D14" s="20" t="s">
        <v>17</v>
      </c>
      <c r="E14" s="15">
        <v>3</v>
      </c>
      <c r="F14" s="24"/>
      <c r="G14" s="24"/>
      <c r="H14" s="2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4"/>
      <c r="B15" s="4"/>
      <c r="C15" s="4"/>
      <c r="D15" s="25" t="s">
        <v>18</v>
      </c>
      <c r="E15" s="17">
        <f>SUM(E2:E14)</f>
        <v>50.1</v>
      </c>
      <c r="F15" s="24"/>
      <c r="G15" s="24"/>
      <c r="H15" s="2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2"/>
      <c r="B16" s="3"/>
      <c r="C16" s="3"/>
      <c r="D16" s="24"/>
      <c r="E16" s="26"/>
      <c r="F16" s="24"/>
      <c r="G16" s="24"/>
      <c r="H16" s="2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2"/>
      <c r="B17" s="3"/>
      <c r="C17" s="3"/>
      <c r="D17" s="24"/>
      <c r="E17" s="26"/>
      <c r="F17" s="24"/>
      <c r="G17" s="24"/>
      <c r="H17" s="2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2"/>
      <c r="B18" s="3"/>
      <c r="C18" s="3"/>
      <c r="D18" s="24"/>
      <c r="E18" s="26"/>
      <c r="F18" s="24"/>
      <c r="G18" s="24"/>
      <c r="H18" s="2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2"/>
      <c r="B19" s="3"/>
      <c r="C19" s="3"/>
      <c r="D19" s="1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2"/>
      <c r="B20" s="3"/>
      <c r="C20" s="3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2"/>
      <c r="B21" s="3"/>
      <c r="C21" s="3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2"/>
      <c r="B22" s="3"/>
      <c r="C22" s="3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2"/>
      <c r="B23" s="3"/>
      <c r="C23" s="3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2"/>
      <c r="B24" s="3"/>
      <c r="C24" s="3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2"/>
      <c r="B25" s="3"/>
      <c r="C25" s="3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2"/>
      <c r="B26" s="3"/>
      <c r="C26" s="3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2"/>
      <c r="B27" s="3"/>
      <c r="C27" s="3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2"/>
      <c r="B28" s="3"/>
      <c r="C28" s="3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>
      <c r="A29" s="2"/>
      <c r="B29" s="3"/>
      <c r="C29" s="3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>
      <c r="A30" s="2"/>
      <c r="B30" s="3"/>
      <c r="C30" s="3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>
      <c r="A31" s="2"/>
      <c r="B31" s="3"/>
      <c r="C31" s="3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>
      <c r="A32" s="2"/>
      <c r="B32" s="3"/>
      <c r="C32" s="3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>
      <c r="A33" s="2"/>
      <c r="B33" s="3"/>
      <c r="C33" s="3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>
      <c r="A34" s="2"/>
      <c r="B34" s="3"/>
      <c r="C34" s="3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>
      <c r="A35" s="2"/>
      <c r="B35" s="3"/>
      <c r="C35" s="3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>
      <c r="A36" s="2"/>
      <c r="B36" s="3"/>
      <c r="C36" s="3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2"/>
      <c r="B37" s="3"/>
      <c r="C37" s="3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2"/>
      <c r="B38" s="3"/>
      <c r="C38" s="3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2"/>
      <c r="B39" s="3"/>
      <c r="C39" s="3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2"/>
      <c r="B40" s="3"/>
      <c r="C40" s="3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2"/>
      <c r="B41" s="3"/>
      <c r="C41" s="3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2"/>
      <c r="B42" s="3"/>
      <c r="C42" s="3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2"/>
      <c r="B43" s="3"/>
      <c r="C43" s="3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2"/>
      <c r="B44" s="3"/>
      <c r="C44" s="3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2"/>
      <c r="B45" s="3"/>
      <c r="C45" s="3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2"/>
      <c r="B46" s="3"/>
      <c r="C46" s="3"/>
      <c r="D46" s="1"/>
      <c r="E46" s="2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2"/>
      <c r="B47" s="3"/>
      <c r="C47" s="3"/>
      <c r="D47" s="1"/>
      <c r="E47" s="2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2"/>
      <c r="B48" s="3"/>
      <c r="C48" s="3"/>
      <c r="D48" s="1"/>
      <c r="E48" s="2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2"/>
      <c r="B49" s="3"/>
      <c r="C49" s="3"/>
      <c r="D49" s="1"/>
      <c r="E49" s="2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2"/>
      <c r="B50" s="3"/>
      <c r="C50" s="3"/>
      <c r="D50" s="1"/>
      <c r="E50" s="2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2"/>
      <c r="B51" s="3"/>
      <c r="C51" s="3"/>
      <c r="D51" s="1"/>
      <c r="E51" s="2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2"/>
      <c r="B52" s="3"/>
      <c r="C52" s="3"/>
      <c r="D52" s="1"/>
      <c r="E52" s="2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2"/>
      <c r="B53" s="3"/>
      <c r="C53" s="3"/>
      <c r="D53" s="1"/>
      <c r="E53" s="2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2"/>
      <c r="B54" s="3"/>
      <c r="C54" s="3"/>
      <c r="D54" s="1"/>
      <c r="E54" s="2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2"/>
      <c r="B55" s="3"/>
      <c r="C55" s="3"/>
      <c r="D55" s="1"/>
      <c r="E55" s="2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2"/>
      <c r="B56" s="3"/>
      <c r="C56" s="3"/>
      <c r="D56" s="1"/>
      <c r="E56" s="2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2"/>
      <c r="B57" s="3"/>
      <c r="C57" s="3"/>
      <c r="D57" s="1"/>
      <c r="E57" s="2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2"/>
      <c r="B58" s="3"/>
      <c r="C58" s="3"/>
      <c r="D58" s="1"/>
      <c r="E58" s="2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2"/>
      <c r="B59" s="3"/>
      <c r="C59" s="3"/>
      <c r="D59" s="1"/>
      <c r="E59" s="2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2"/>
      <c r="B60" s="3"/>
      <c r="C60" s="3"/>
      <c r="D60" s="1"/>
      <c r="E60" s="2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2"/>
      <c r="B61" s="3"/>
      <c r="C61" s="3"/>
      <c r="D61" s="1"/>
      <c r="E61" s="2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2"/>
      <c r="B62" s="3"/>
      <c r="C62" s="3"/>
      <c r="D62" s="1"/>
      <c r="E62" s="2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2"/>
      <c r="B63" s="3"/>
      <c r="C63" s="3"/>
      <c r="D63" s="1"/>
      <c r="E63" s="2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2"/>
      <c r="B64" s="3"/>
      <c r="C64" s="3"/>
      <c r="D64" s="1"/>
      <c r="E64" s="2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2"/>
      <c r="B65" s="3"/>
      <c r="C65" s="3"/>
      <c r="D65" s="1"/>
      <c r="E65" s="2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2"/>
      <c r="B66" s="3"/>
      <c r="C66" s="3"/>
      <c r="D66" s="1"/>
      <c r="E66" s="2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2"/>
      <c r="B67" s="3"/>
      <c r="C67" s="3"/>
      <c r="D67" s="1"/>
      <c r="E67" s="2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2"/>
      <c r="B68" s="3"/>
      <c r="C68" s="3"/>
      <c r="D68" s="1"/>
      <c r="E68" s="2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2"/>
      <c r="B69" s="3"/>
      <c r="C69" s="3"/>
      <c r="D69" s="1"/>
      <c r="E69" s="2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2"/>
      <c r="B70" s="3"/>
      <c r="C70" s="3"/>
      <c r="D70" s="1"/>
      <c r="E70" s="2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2"/>
      <c r="B71" s="3"/>
      <c r="C71" s="3"/>
      <c r="D71" s="1"/>
      <c r="E71" s="2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2"/>
      <c r="B72" s="3"/>
      <c r="C72" s="3"/>
      <c r="D72" s="1"/>
      <c r="E72" s="2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2"/>
      <c r="B73" s="3"/>
      <c r="C73" s="3"/>
      <c r="D73" s="1"/>
      <c r="E73" s="2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2"/>
      <c r="B74" s="3"/>
      <c r="C74" s="3"/>
      <c r="D74" s="1"/>
      <c r="E74" s="2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2"/>
      <c r="B75" s="3"/>
      <c r="C75" s="3"/>
      <c r="D75" s="1"/>
      <c r="E75" s="2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2"/>
      <c r="B76" s="3"/>
      <c r="C76" s="3"/>
      <c r="D76" s="1"/>
      <c r="E76" s="2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2"/>
      <c r="B77" s="3"/>
      <c r="C77" s="3"/>
      <c r="D77" s="1"/>
      <c r="E77" s="2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2"/>
      <c r="B78" s="3"/>
      <c r="C78" s="3"/>
      <c r="D78" s="1"/>
      <c r="E78" s="2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2"/>
      <c r="B79" s="3"/>
      <c r="C79" s="3"/>
      <c r="D79" s="1"/>
      <c r="E79" s="2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2"/>
      <c r="B80" s="3"/>
      <c r="C80" s="3"/>
      <c r="D80" s="1"/>
      <c r="E80" s="2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2"/>
      <c r="B81" s="3"/>
      <c r="C81" s="3"/>
      <c r="D81" s="1"/>
      <c r="E81" s="2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2"/>
      <c r="B82" s="3"/>
      <c r="C82" s="3"/>
      <c r="D82" s="1"/>
      <c r="E82" s="2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2"/>
      <c r="B83" s="3"/>
      <c r="C83" s="3"/>
      <c r="D83" s="1"/>
      <c r="E83" s="2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2"/>
      <c r="B84" s="3"/>
      <c r="C84" s="3"/>
      <c r="D84" s="1"/>
      <c r="E84" s="2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2"/>
      <c r="B85" s="3"/>
      <c r="C85" s="3"/>
      <c r="D85" s="1"/>
      <c r="E85" s="2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2"/>
      <c r="B86" s="3"/>
      <c r="C86" s="3"/>
      <c r="D86" s="1"/>
      <c r="E86" s="2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2"/>
      <c r="B87" s="3"/>
      <c r="C87" s="3"/>
      <c r="D87" s="1"/>
      <c r="E87" s="2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2"/>
      <c r="B88" s="3"/>
      <c r="C88" s="3"/>
      <c r="D88" s="1"/>
      <c r="E88" s="2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2"/>
      <c r="B89" s="3"/>
      <c r="C89" s="3"/>
      <c r="D89" s="1"/>
      <c r="E89" s="2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2"/>
      <c r="B90" s="3"/>
      <c r="C90" s="3"/>
      <c r="D90" s="1"/>
      <c r="E90" s="2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2"/>
      <c r="B91" s="3"/>
      <c r="C91" s="3"/>
      <c r="D91" s="1"/>
      <c r="E91" s="2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2"/>
      <c r="B92" s="3"/>
      <c r="C92" s="3"/>
      <c r="D92" s="1"/>
      <c r="E92" s="2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2"/>
      <c r="B93" s="3"/>
      <c r="C93" s="3"/>
      <c r="D93" s="1"/>
      <c r="E93" s="2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2"/>
      <c r="B94" s="3"/>
      <c r="C94" s="3"/>
      <c r="D94" s="1"/>
      <c r="E94" s="2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2"/>
      <c r="B95" s="3"/>
      <c r="C95" s="3"/>
      <c r="D95" s="1"/>
      <c r="E95" s="2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2"/>
      <c r="B96" s="3"/>
      <c r="C96" s="3"/>
      <c r="D96" s="1"/>
      <c r="E96" s="2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2"/>
      <c r="B97" s="3"/>
      <c r="C97" s="3"/>
      <c r="D97" s="1"/>
      <c r="E97" s="2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2"/>
      <c r="B98" s="3"/>
      <c r="C98" s="3"/>
      <c r="D98" s="1"/>
      <c r="E98" s="2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2"/>
      <c r="B99" s="3"/>
      <c r="C99" s="3"/>
      <c r="D99" s="1"/>
      <c r="E99" s="2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98"/>
  <sheetViews>
    <sheetView workbookViewId="0">
      <selection activeCell="A15" sqref="A15"/>
    </sheetView>
  </sheetViews>
  <sheetFormatPr defaultColWidth="17.28515625" defaultRowHeight="15.75" customHeight="1"/>
  <cols>
    <col min="1" max="1" width="8" customWidth="1"/>
    <col min="2" max="2" width="10.140625" customWidth="1"/>
    <col min="3" max="3" width="9.85546875" customWidth="1"/>
    <col min="4" max="4" width="11.7109375" customWidth="1"/>
    <col min="5" max="6" width="8.140625" customWidth="1"/>
    <col min="7" max="7" width="10.85546875" customWidth="1"/>
    <col min="8" max="8" width="10.7109375" customWidth="1"/>
  </cols>
  <sheetData>
    <row r="1" spans="1:8" ht="25.5">
      <c r="A1" s="22" t="s">
        <v>0</v>
      </c>
      <c r="B1" s="22" t="s">
        <v>44</v>
      </c>
      <c r="C1" s="22" t="s">
        <v>45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</row>
    <row r="2" spans="1:8" ht="15.75" customHeight="1">
      <c r="A2" s="5">
        <v>1</v>
      </c>
      <c r="B2" s="5">
        <v>4</v>
      </c>
      <c r="C2" s="5">
        <f t="shared" ref="C2:C4" si="0">IFERROR(AVERAGE(D2:H2),"")</f>
        <v>3.5</v>
      </c>
      <c r="D2" s="5">
        <f>'Rúben Mendes'!E2</f>
        <v>3.5</v>
      </c>
      <c r="E2" s="5">
        <f>'Daniel Albino'!E2</f>
        <v>3.5</v>
      </c>
      <c r="F2" s="5">
        <f>'Diogo Silva'!E2</f>
        <v>3.5</v>
      </c>
      <c r="G2" s="5">
        <f>'Nuno Domingues'!E2</f>
        <v>3.5</v>
      </c>
      <c r="H2" s="5">
        <f>'Miguel Neves'!E2</f>
        <v>3.5</v>
      </c>
    </row>
    <row r="3" spans="1:8" ht="15.75" customHeight="1">
      <c r="A3" s="5">
        <v>2</v>
      </c>
      <c r="B3" s="5">
        <f>B2+4</f>
        <v>8</v>
      </c>
      <c r="C3" s="5">
        <f t="shared" si="0"/>
        <v>7</v>
      </c>
      <c r="D3" s="5">
        <f>'Rúben Mendes'!E3+D2</f>
        <v>7</v>
      </c>
      <c r="E3" s="5">
        <f>'Daniel Albino'!E3+E2</f>
        <v>7</v>
      </c>
      <c r="F3" s="5">
        <f>'Diogo Silva'!E3+F2</f>
        <v>7</v>
      </c>
      <c r="G3" s="5">
        <f>'Nuno Domingues'!E3+G2</f>
        <v>7</v>
      </c>
      <c r="H3" s="5">
        <f>'Miguel Neves'!E3+H2</f>
        <v>7</v>
      </c>
    </row>
    <row r="4" spans="1:8" ht="15.75" customHeight="1">
      <c r="A4" s="5">
        <v>3</v>
      </c>
      <c r="B4" s="5">
        <f t="shared" ref="B4:B14" si="1">B3+4</f>
        <v>12</v>
      </c>
      <c r="C4" s="5">
        <f t="shared" si="0"/>
        <v>11.1</v>
      </c>
      <c r="D4" s="5">
        <f>'Rúben Mendes'!E4+D3</f>
        <v>11</v>
      </c>
      <c r="E4" s="5">
        <f>'Daniel Albino'!E4+E3</f>
        <v>11.5</v>
      </c>
      <c r="F4" s="5">
        <f>'Diogo Silva'!E4+F3</f>
        <v>11</v>
      </c>
      <c r="G4" s="5">
        <f>'Nuno Domingues'!E4+G3</f>
        <v>11</v>
      </c>
      <c r="H4" s="5">
        <f>'Miguel Neves'!E4+H3</f>
        <v>11</v>
      </c>
    </row>
    <row r="5" spans="1:8" ht="15.75" customHeight="1">
      <c r="A5" s="5">
        <v>4</v>
      </c>
      <c r="B5" s="5">
        <f t="shared" si="1"/>
        <v>16</v>
      </c>
      <c r="C5" s="5">
        <f t="shared" ref="C5:C14" si="2">IFERROR(AVERAGE(D5:H5),"")</f>
        <v>14.6</v>
      </c>
      <c r="D5" s="5">
        <f>'Rúben Mendes'!E5+D4</f>
        <v>14.5</v>
      </c>
      <c r="E5" s="5">
        <f>'Daniel Albino'!E5+E4</f>
        <v>15</v>
      </c>
      <c r="F5" s="5">
        <f>'Diogo Silva'!E5+F4</f>
        <v>14.5</v>
      </c>
      <c r="G5" s="5">
        <f>'Nuno Domingues'!E5+G4</f>
        <v>14.5</v>
      </c>
      <c r="H5" s="5">
        <f>'Miguel Neves'!E5+H4</f>
        <v>14.5</v>
      </c>
    </row>
    <row r="6" spans="1:8" ht="15.75" customHeight="1">
      <c r="A6" s="5">
        <v>5</v>
      </c>
      <c r="B6" s="5">
        <f t="shared" si="1"/>
        <v>20</v>
      </c>
      <c r="C6" s="5">
        <f t="shared" si="2"/>
        <v>18.7</v>
      </c>
      <c r="D6" s="5">
        <f>'Rúben Mendes'!E6+D5</f>
        <v>18.600000000000001</v>
      </c>
      <c r="E6" s="5">
        <f>'Daniel Albino'!E6+E5</f>
        <v>19.100000000000001</v>
      </c>
      <c r="F6" s="5">
        <f>'Diogo Silva'!E6+F5</f>
        <v>18.600000000000001</v>
      </c>
      <c r="G6" s="5">
        <f>'Nuno Domingues'!E6+G5</f>
        <v>18.600000000000001</v>
      </c>
      <c r="H6" s="5">
        <f>'Miguel Neves'!E6+H5</f>
        <v>18.600000000000001</v>
      </c>
    </row>
    <row r="7" spans="1:8" ht="15.75" customHeight="1">
      <c r="A7" s="5">
        <v>6</v>
      </c>
      <c r="B7" s="5">
        <f t="shared" si="1"/>
        <v>24</v>
      </c>
      <c r="C7" s="5">
        <f t="shared" si="2"/>
        <v>22.2</v>
      </c>
      <c r="D7" s="5">
        <f>'Rúben Mendes'!E7+D6</f>
        <v>22.1</v>
      </c>
      <c r="E7" s="5">
        <f>'Daniel Albino'!E7+E6</f>
        <v>22.6</v>
      </c>
      <c r="F7" s="5">
        <f>'Diogo Silva'!E7+F6</f>
        <v>22.1</v>
      </c>
      <c r="G7" s="5">
        <f>'Nuno Domingues'!E7+G6</f>
        <v>22.1</v>
      </c>
      <c r="H7" s="5">
        <f>'Miguel Neves'!E7+H6</f>
        <v>22.1</v>
      </c>
    </row>
    <row r="8" spans="1:8" ht="15.75" customHeight="1">
      <c r="A8" s="5">
        <v>7</v>
      </c>
      <c r="B8" s="5">
        <f t="shared" si="1"/>
        <v>28</v>
      </c>
      <c r="C8" s="5">
        <f t="shared" si="2"/>
        <v>26.4</v>
      </c>
      <c r="D8" s="5">
        <f>'Rúben Mendes'!E8+D7</f>
        <v>26.3</v>
      </c>
      <c r="E8" s="5">
        <f>'Daniel Albino'!E8+E7</f>
        <v>26.8</v>
      </c>
      <c r="F8" s="5">
        <f>'Diogo Silva'!E8+F7</f>
        <v>26.3</v>
      </c>
      <c r="G8" s="5">
        <f>'Nuno Domingues'!E8+G7</f>
        <v>26.3</v>
      </c>
      <c r="H8" s="5">
        <f>'Miguel Neves'!E8+H7</f>
        <v>26.3</v>
      </c>
    </row>
    <row r="9" spans="1:8" ht="15.75" customHeight="1">
      <c r="A9" s="5">
        <v>8</v>
      </c>
      <c r="B9" s="5">
        <f t="shared" si="1"/>
        <v>32</v>
      </c>
      <c r="C9" s="5">
        <f t="shared" si="2"/>
        <v>30.4</v>
      </c>
      <c r="D9" s="5">
        <f>'Rúben Mendes'!E9+D8</f>
        <v>30.3</v>
      </c>
      <c r="E9" s="5">
        <f>'Daniel Albino'!E9+E8</f>
        <v>30.8</v>
      </c>
      <c r="F9" s="5">
        <f>'Diogo Silva'!E9+F8</f>
        <v>30.3</v>
      </c>
      <c r="G9" s="5">
        <f>'Nuno Domingues'!E9+G8</f>
        <v>30.3</v>
      </c>
      <c r="H9" s="5">
        <f>'Miguel Neves'!E9+H8</f>
        <v>30.3</v>
      </c>
    </row>
    <row r="10" spans="1:8" ht="15.75" customHeight="1">
      <c r="A10" s="5">
        <v>9</v>
      </c>
      <c r="B10" s="5">
        <f t="shared" si="1"/>
        <v>36</v>
      </c>
      <c r="C10" s="5">
        <f t="shared" si="2"/>
        <v>34.4</v>
      </c>
      <c r="D10" s="5">
        <f>'Rúben Mendes'!E10+D9</f>
        <v>34.299999999999997</v>
      </c>
      <c r="E10" s="5">
        <f>'Daniel Albino'!E10+E9</f>
        <v>34.799999999999997</v>
      </c>
      <c r="F10" s="5">
        <f>'Diogo Silva'!E10+F9</f>
        <v>34.299999999999997</v>
      </c>
      <c r="G10" s="5">
        <f>'Nuno Domingues'!E10+G9</f>
        <v>34.299999999999997</v>
      </c>
      <c r="H10" s="5">
        <f>'Miguel Neves'!E10+H9</f>
        <v>34.299999999999997</v>
      </c>
    </row>
    <row r="11" spans="1:8" ht="15.75" customHeight="1">
      <c r="A11" s="5">
        <v>10</v>
      </c>
      <c r="B11" s="5">
        <f t="shared" si="1"/>
        <v>40</v>
      </c>
      <c r="C11" s="5">
        <f t="shared" si="2"/>
        <v>38.44</v>
      </c>
      <c r="D11" s="5">
        <f>'Rúben Mendes'!E11+D10</f>
        <v>38.299999999999997</v>
      </c>
      <c r="E11" s="5">
        <f>'Daniel Albino'!E11+E10</f>
        <v>38.799999999999997</v>
      </c>
      <c r="F11" s="5">
        <f>'Diogo Silva'!E11+F10</f>
        <v>38.299999999999997</v>
      </c>
      <c r="G11" s="5">
        <f>'Nuno Domingues'!E11+G10</f>
        <v>38.5</v>
      </c>
      <c r="H11" s="5">
        <f>'Miguel Neves'!E11+H10</f>
        <v>38.299999999999997</v>
      </c>
    </row>
    <row r="12" spans="1:8" ht="15.75" customHeight="1">
      <c r="A12" s="5">
        <v>11</v>
      </c>
      <c r="B12" s="5">
        <f t="shared" si="1"/>
        <v>44</v>
      </c>
      <c r="C12" s="5">
        <f t="shared" si="2"/>
        <v>42.64</v>
      </c>
      <c r="D12" s="5">
        <f>'Rúben Mendes'!E12+D11</f>
        <v>42.5</v>
      </c>
      <c r="E12" s="5">
        <f>'Daniel Albino'!E12+E11</f>
        <v>43</v>
      </c>
      <c r="F12" s="5">
        <f>'Diogo Silva'!E12+F11</f>
        <v>42.5</v>
      </c>
      <c r="G12" s="5">
        <f>'Nuno Domingues'!E12+G11</f>
        <v>42.7</v>
      </c>
      <c r="H12" s="5">
        <f>'Miguel Neves'!E12+H11</f>
        <v>42.5</v>
      </c>
    </row>
    <row r="13" spans="1:8" ht="15.75" customHeight="1">
      <c r="A13" s="5">
        <v>12</v>
      </c>
      <c r="B13" s="5">
        <f t="shared" si="1"/>
        <v>48</v>
      </c>
      <c r="C13" s="5">
        <f t="shared" si="2"/>
        <v>47.24</v>
      </c>
      <c r="D13" s="5">
        <f>'Rúben Mendes'!E13+D12</f>
        <v>47.1</v>
      </c>
      <c r="E13" s="5">
        <f>'Daniel Albino'!E13+E12</f>
        <v>47.6</v>
      </c>
      <c r="F13" s="5">
        <f>'Diogo Silva'!E13+F12</f>
        <v>47.1</v>
      </c>
      <c r="G13" s="5">
        <f>'Nuno Domingues'!E13+G12</f>
        <v>47.300000000000004</v>
      </c>
      <c r="H13" s="5">
        <f>'Miguel Neves'!E13+H12</f>
        <v>47.1</v>
      </c>
    </row>
    <row r="14" spans="1:8" ht="15.75" customHeight="1">
      <c r="A14" s="5">
        <v>13</v>
      </c>
      <c r="B14" s="5">
        <f t="shared" si="1"/>
        <v>52</v>
      </c>
      <c r="C14" s="5">
        <f t="shared" si="2"/>
        <v>50.24</v>
      </c>
      <c r="D14" s="5">
        <f>'Rúben Mendes'!E14+D13</f>
        <v>50.1</v>
      </c>
      <c r="E14" s="5">
        <f>'Daniel Albino'!E14+E13</f>
        <v>50.6</v>
      </c>
      <c r="F14" s="5">
        <f>'Diogo Silva'!E14+F13</f>
        <v>50.1</v>
      </c>
      <c r="G14" s="5">
        <f>'Nuno Domingues'!E14+G13</f>
        <v>50.300000000000004</v>
      </c>
      <c r="H14" s="5">
        <f>'Miguel Neves'!E14+H13</f>
        <v>50.1</v>
      </c>
    </row>
    <row r="15" spans="1:8" ht="15.75" customHeight="1">
      <c r="A15" s="6"/>
    </row>
    <row r="16" spans="1:8" ht="15.75" customHeight="1">
      <c r="A16" s="6"/>
    </row>
    <row r="17" spans="1:1" ht="15.75" customHeight="1">
      <c r="A17" s="6"/>
    </row>
    <row r="18" spans="1:1" ht="15.75" customHeight="1">
      <c r="A18" s="6"/>
    </row>
    <row r="19" spans="1:1" ht="15.75" customHeight="1">
      <c r="A19" s="6"/>
    </row>
    <row r="20" spans="1:1" ht="15.75" customHeight="1">
      <c r="A20" s="6"/>
    </row>
    <row r="21" spans="1:1" ht="15.75" customHeight="1">
      <c r="A21" s="6"/>
    </row>
    <row r="22" spans="1:1" ht="15.75" customHeight="1">
      <c r="A22" s="6"/>
    </row>
    <row r="23" spans="1:1" ht="15.75" customHeight="1">
      <c r="A23" s="6"/>
    </row>
    <row r="24" spans="1:1" ht="15.75" customHeight="1">
      <c r="A24" s="6"/>
    </row>
    <row r="25" spans="1:1" ht="15.75" customHeight="1">
      <c r="A25" s="6"/>
    </row>
    <row r="26" spans="1:1" ht="15.75" customHeight="1">
      <c r="A26" s="6"/>
    </row>
    <row r="27" spans="1:1" ht="12.75">
      <c r="A27" s="6"/>
    </row>
    <row r="28" spans="1:1" ht="12.75">
      <c r="A28" s="6"/>
    </row>
    <row r="29" spans="1:1" ht="12.75">
      <c r="A29" s="6"/>
    </row>
    <row r="30" spans="1:1" ht="12.75">
      <c r="A30" s="6"/>
    </row>
    <row r="31" spans="1:1" ht="12.75">
      <c r="A31" s="6"/>
    </row>
    <row r="32" spans="1:1" ht="12.75">
      <c r="A32" s="6"/>
    </row>
    <row r="33" spans="1:1" ht="12.75">
      <c r="A33" s="6"/>
    </row>
    <row r="34" spans="1:1" ht="12.75">
      <c r="A34" s="6"/>
    </row>
    <row r="35" spans="1:1" ht="12.75">
      <c r="A35" s="6"/>
    </row>
    <row r="36" spans="1:1" ht="12.75">
      <c r="A36" s="6"/>
    </row>
    <row r="37" spans="1:1" ht="12.75">
      <c r="A37" s="6"/>
    </row>
    <row r="38" spans="1:1" ht="12.75">
      <c r="A38" s="6"/>
    </row>
    <row r="39" spans="1:1" ht="12.75">
      <c r="A39" s="6"/>
    </row>
    <row r="40" spans="1:1" ht="12.75">
      <c r="A40" s="6"/>
    </row>
    <row r="41" spans="1:1" ht="12.75">
      <c r="A41" s="6"/>
    </row>
    <row r="42" spans="1:1" ht="12.75">
      <c r="A42" s="6"/>
    </row>
    <row r="43" spans="1:1" ht="12.75">
      <c r="A43" s="6"/>
    </row>
    <row r="44" spans="1:1" ht="12.75">
      <c r="A44" s="6"/>
    </row>
    <row r="45" spans="1:1" ht="12.75">
      <c r="A45" s="6"/>
    </row>
    <row r="46" spans="1:1" ht="12.75">
      <c r="A46" s="6"/>
    </row>
    <row r="47" spans="1:1" ht="12.75">
      <c r="A47" s="6"/>
    </row>
    <row r="48" spans="1:1" ht="12.75">
      <c r="A48" s="6"/>
    </row>
    <row r="49" spans="1:1" ht="12.75">
      <c r="A49" s="6"/>
    </row>
    <row r="50" spans="1:1" ht="12.75">
      <c r="A50" s="6"/>
    </row>
    <row r="51" spans="1:1" ht="12.75">
      <c r="A51" s="6"/>
    </row>
    <row r="52" spans="1:1" ht="12.75">
      <c r="A52" s="6"/>
    </row>
    <row r="53" spans="1:1" ht="12.75">
      <c r="A53" s="6"/>
    </row>
    <row r="54" spans="1:1" ht="12.75">
      <c r="A54" s="6"/>
    </row>
    <row r="55" spans="1:1" ht="12.75">
      <c r="A55" s="6"/>
    </row>
    <row r="56" spans="1:1" ht="12.75">
      <c r="A56" s="6"/>
    </row>
    <row r="57" spans="1:1" ht="12.75">
      <c r="A57" s="6"/>
    </row>
    <row r="58" spans="1:1" ht="12.75">
      <c r="A58" s="6"/>
    </row>
    <row r="59" spans="1:1" ht="12.75">
      <c r="A59" s="6"/>
    </row>
    <row r="60" spans="1:1" ht="12.75">
      <c r="A60" s="6"/>
    </row>
    <row r="61" spans="1:1" ht="12.75">
      <c r="A61" s="6"/>
    </row>
    <row r="62" spans="1:1" ht="12.75">
      <c r="A62" s="6"/>
    </row>
    <row r="63" spans="1:1" ht="12.75">
      <c r="A63" s="6"/>
    </row>
    <row r="64" spans="1:1" ht="12.75">
      <c r="A64" s="6"/>
    </row>
    <row r="65" spans="1:1" ht="12.75">
      <c r="A65" s="6"/>
    </row>
    <row r="66" spans="1:1" ht="12.75">
      <c r="A66" s="6"/>
    </row>
    <row r="67" spans="1:1" ht="12.75">
      <c r="A67" s="6"/>
    </row>
    <row r="68" spans="1:1" ht="12.75">
      <c r="A68" s="6"/>
    </row>
    <row r="69" spans="1:1" ht="12.75">
      <c r="A69" s="6"/>
    </row>
    <row r="70" spans="1:1" ht="12.75">
      <c r="A70" s="6"/>
    </row>
    <row r="71" spans="1:1" ht="12.75">
      <c r="A71" s="6"/>
    </row>
    <row r="72" spans="1:1" ht="12.75">
      <c r="A72" s="6"/>
    </row>
    <row r="73" spans="1:1" ht="12.75">
      <c r="A73" s="6"/>
    </row>
    <row r="74" spans="1:1" ht="12.75">
      <c r="A74" s="6"/>
    </row>
    <row r="75" spans="1:1" ht="12.75">
      <c r="A75" s="6"/>
    </row>
    <row r="76" spans="1:1" ht="12.75">
      <c r="A76" s="6"/>
    </row>
    <row r="77" spans="1:1" ht="12.75">
      <c r="A77" s="6"/>
    </row>
    <row r="78" spans="1:1" ht="12.75">
      <c r="A78" s="6"/>
    </row>
    <row r="79" spans="1:1" ht="12.75">
      <c r="A79" s="6"/>
    </row>
    <row r="80" spans="1:1" ht="12.75">
      <c r="A80" s="6"/>
    </row>
    <row r="81" spans="1:1" ht="12.75">
      <c r="A81" s="6"/>
    </row>
    <row r="82" spans="1:1" ht="12.75">
      <c r="A82" s="6"/>
    </row>
    <row r="83" spans="1:1" ht="12.75">
      <c r="A83" s="6"/>
    </row>
    <row r="84" spans="1:1" ht="12.75">
      <c r="A84" s="6"/>
    </row>
    <row r="85" spans="1:1" ht="12.75">
      <c r="A85" s="6"/>
    </row>
    <row r="86" spans="1:1" ht="12.75">
      <c r="A86" s="6"/>
    </row>
    <row r="87" spans="1:1" ht="12.75">
      <c r="A87" s="6"/>
    </row>
    <row r="88" spans="1:1" ht="12.75">
      <c r="A88" s="6"/>
    </row>
    <row r="89" spans="1:1" ht="12.75">
      <c r="A89" s="6"/>
    </row>
    <row r="90" spans="1:1" ht="12.75">
      <c r="A90" s="6"/>
    </row>
    <row r="91" spans="1:1" ht="12.75">
      <c r="A91" s="6"/>
    </row>
    <row r="92" spans="1:1" ht="12.75">
      <c r="A92" s="6"/>
    </row>
    <row r="93" spans="1:1" ht="12.75">
      <c r="A93" s="6"/>
    </row>
    <row r="94" spans="1:1" ht="12.75">
      <c r="A94" s="6"/>
    </row>
    <row r="95" spans="1:1" ht="12.75">
      <c r="A95" s="6"/>
    </row>
    <row r="96" spans="1:1" ht="12.75">
      <c r="A96" s="6"/>
    </row>
    <row r="97" spans="1:1" ht="12.75">
      <c r="A97" s="6"/>
    </row>
    <row r="98" spans="1:1" ht="12.75">
      <c r="A9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9A59-479D-411A-8D2F-F20A010EC0C3}">
  <dimension ref="A1"/>
  <sheetViews>
    <sheetView tabSelected="1" workbookViewId="0">
      <selection activeCell="O17" sqref="O17"/>
    </sheetView>
  </sheetViews>
  <sheetFormatPr defaultRowHeight="12.7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BFD3EF43FE044809BD276062A1DC9" ma:contentTypeVersion="2" ma:contentTypeDescription="Create a new document." ma:contentTypeScope="" ma:versionID="66c8a8995f73bdcabef8363dd20ccccd">
  <xsd:schema xmlns:xsd="http://www.w3.org/2001/XMLSchema" xmlns:xs="http://www.w3.org/2001/XMLSchema" xmlns:p="http://schemas.microsoft.com/office/2006/metadata/properties" xmlns:ns2="1c1de963-c488-45ad-8795-c0a35bbc871c" targetNamespace="http://schemas.microsoft.com/office/2006/metadata/properties" ma:root="true" ma:fieldsID="6766e9007ba40446afda5dbbc889d6b8" ns2:_="">
    <xsd:import namespace="1c1de963-c488-45ad-8795-c0a35bbc87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e963-c488-45ad-8795-c0a35bbc8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2A4E05-17EA-4611-AC2F-2928BDCAF909}"/>
</file>

<file path=customXml/itemProps2.xml><?xml version="1.0" encoding="utf-8"?>
<ds:datastoreItem xmlns:ds="http://schemas.openxmlformats.org/officeDocument/2006/customXml" ds:itemID="{64826696-552B-4615-96D9-ACD268E1A896}"/>
</file>

<file path=customXml/itemProps3.xml><?xml version="1.0" encoding="utf-8"?>
<ds:datastoreItem xmlns:ds="http://schemas.openxmlformats.org/officeDocument/2006/customXml" ds:itemID="{48EE76AB-1947-435D-AD69-28789A4FAE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Carlos Costa Faria da Cunha</dc:creator>
  <cp:keywords/>
  <dc:description/>
  <cp:lastModifiedBy>Nuno Alexandre Domingues</cp:lastModifiedBy>
  <cp:revision/>
  <dcterms:created xsi:type="dcterms:W3CDTF">2020-10-12T00:56:48Z</dcterms:created>
  <dcterms:modified xsi:type="dcterms:W3CDTF">2023-01-03T01:29:26Z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0x010100BC8BFD3EF43FE044809BD276062A1DC9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</Properties>
</file>